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d.docs.live.net/5669b0a7abcfa681/Documents/"/>
    </mc:Choice>
  </mc:AlternateContent>
  <xr:revisionPtr revIDLastSave="2" documentId="11_8B374848DB0E39874132689468DE9EFD469691BC" xr6:coauthVersionLast="47" xr6:coauthVersionMax="47" xr10:uidLastSave="{C75AA325-B87D-4DE8-9E66-3048AAA139BC}"/>
  <bookViews>
    <workbookView xWindow="-108" yWindow="-108" windowWidth="23256" windowHeight="12456" firstSheet="8" activeTab="9" xr2:uid="{00000000-000D-0000-FFFF-FFFF00000000}"/>
  </bookViews>
  <sheets>
    <sheet name="Index" sheetId="1" r:id="rId1"/>
    <sheet name="Ablelink" sheetId="19" r:id="rId2"/>
    <sheet name="Product" sheetId="2" r:id="rId3"/>
    <sheet name="ICT CCTV &amp; Network" sheetId="17" r:id="rId4"/>
    <sheet name="Switch เขย่ง" sheetId="18" r:id="rId5"/>
    <sheet name="Industrial Switch" sheetId="7" r:id="rId6"/>
    <sheet name="Security" sheetId="3" r:id="rId7"/>
    <sheet name="Network Switch" sheetId="6" r:id="rId8"/>
    <sheet name="Wireless" sheetId="8" r:id="rId9"/>
    <sheet name="Cabling" sheetId="9" r:id="rId10"/>
    <sheet name="SFP" sheetId="10" r:id="rId11"/>
    <sheet name="Telecomm_IOT" sheetId="4" r:id="rId12"/>
    <sheet name="UPS_Power supply_Surge" sheetId="14" r:id="rId13"/>
    <sheet name="Audio Multimedia" sheetId="16" r:id="rId14"/>
    <sheet name="Software" sheetId="15" r:id="rId15"/>
    <sheet name="Storage" sheetId="5" r:id="rId16"/>
    <sheet name="Media Converter" sheetId="12" r:id="rId17"/>
    <sheet name="Automation" sheetId="11" r:id="rId18"/>
    <sheet name="Sheet1" sheetId="20" r:id="rId19"/>
    <sheet name="Fiber Tray" sheetId="13"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5" i="19" l="1"/>
  <c r="D94" i="19"/>
  <c r="D93" i="19"/>
  <c r="D7" i="19"/>
  <c r="D6" i="19"/>
  <c r="D5" i="19"/>
  <c r="D4" i="19"/>
  <c r="D3" i="19"/>
  <c r="N142" i="6"/>
  <c r="O142" i="6"/>
  <c r="P142" i="6"/>
  <c r="G142" i="6"/>
  <c r="F142" i="6"/>
  <c r="E142" i="6"/>
  <c r="G141" i="6"/>
  <c r="N140" i="6"/>
  <c r="O140" i="6"/>
  <c r="P140" i="6"/>
  <c r="G140" i="6"/>
  <c r="F140" i="6"/>
  <c r="E140" i="6"/>
  <c r="G139" i="6"/>
  <c r="M136" i="6"/>
  <c r="N136" i="6"/>
  <c r="O136" i="6" s="1"/>
  <c r="F136" i="6"/>
  <c r="G136" i="6"/>
  <c r="M125" i="6"/>
  <c r="N125" i="6"/>
  <c r="O125" i="6" s="1"/>
  <c r="G125" i="6"/>
  <c r="F125" i="6"/>
  <c r="M111" i="6"/>
  <c r="N111" i="6"/>
  <c r="O111" i="6" s="1"/>
  <c r="G111" i="6"/>
  <c r="G373" i="3"/>
  <c r="M373" i="3"/>
  <c r="N373" i="3" s="1"/>
  <c r="O373" i="3" s="1"/>
  <c r="P373" i="3" s="1"/>
  <c r="Q373" i="3" s="1"/>
  <c r="F373" i="3" s="1"/>
  <c r="M374" i="3"/>
  <c r="N374" i="3"/>
  <c r="O374" i="3" s="1"/>
  <c r="P374" i="3" s="1"/>
  <c r="Q374" i="3" s="1"/>
  <c r="F374" i="3" s="1"/>
  <c r="G445" i="3"/>
  <c r="E276" i="3"/>
  <c r="F257" i="3"/>
  <c r="E251" i="3"/>
  <c r="E232" i="3"/>
  <c r="G226" i="3"/>
  <c r="G218" i="3"/>
  <c r="G211" i="3"/>
  <c r="G204" i="3"/>
  <c r="G198" i="3"/>
  <c r="G192" i="3"/>
  <c r="G186" i="3"/>
  <c r="M184" i="3"/>
  <c r="N184" i="3"/>
  <c r="O184" i="3" s="1"/>
  <c r="P184" i="3" s="1"/>
  <c r="Q184" i="3" s="1"/>
  <c r="M185" i="3"/>
  <c r="N185" i="3" s="1"/>
  <c r="O185" i="3" s="1"/>
  <c r="P185" i="3" s="1"/>
  <c r="Q185" i="3" s="1"/>
  <c r="M186" i="3"/>
  <c r="N186" i="3" s="1"/>
  <c r="O186" i="3" s="1"/>
  <c r="P186" i="3" s="1"/>
  <c r="Q186" i="3" s="1"/>
  <c r="F186" i="3" s="1"/>
  <c r="M187" i="3"/>
  <c r="N187" i="3" s="1"/>
  <c r="O187" i="3" s="1"/>
  <c r="P187" i="3"/>
  <c r="Q187" i="3" s="1"/>
  <c r="M188" i="3"/>
  <c r="N188" i="3"/>
  <c r="O188" i="3" s="1"/>
  <c r="P188" i="3" s="1"/>
  <c r="Q188" i="3" s="1"/>
  <c r="M189" i="3"/>
  <c r="N189" i="3"/>
  <c r="O189" i="3" s="1"/>
  <c r="P189" i="3" s="1"/>
  <c r="Q189" i="3" s="1"/>
  <c r="M190" i="3"/>
  <c r="N190" i="3" s="1"/>
  <c r="O190" i="3" s="1"/>
  <c r="P190" i="3" s="1"/>
  <c r="Q190" i="3"/>
  <c r="M191" i="3"/>
  <c r="N191" i="3" s="1"/>
  <c r="O191" i="3" s="1"/>
  <c r="P191" i="3"/>
  <c r="Q191" i="3" s="1"/>
  <c r="M192" i="3"/>
  <c r="N192" i="3" s="1"/>
  <c r="O192" i="3" s="1"/>
  <c r="P192" i="3" s="1"/>
  <c r="M193" i="3"/>
  <c r="N193" i="3"/>
  <c r="O193" i="3" s="1"/>
  <c r="P193" i="3" s="1"/>
  <c r="Q193" i="3" s="1"/>
  <c r="M194" i="3"/>
  <c r="N194" i="3" s="1"/>
  <c r="O194" i="3" s="1"/>
  <c r="P194" i="3" s="1"/>
  <c r="Q194" i="3"/>
  <c r="M195" i="3"/>
  <c r="N195" i="3"/>
  <c r="O195" i="3" s="1"/>
  <c r="P195" i="3" s="1"/>
  <c r="Q195" i="3" s="1"/>
  <c r="M196" i="3"/>
  <c r="N196" i="3" s="1"/>
  <c r="O196" i="3"/>
  <c r="P196" i="3" s="1"/>
  <c r="Q196" i="3" s="1"/>
  <c r="M197" i="3"/>
  <c r="N197" i="3"/>
  <c r="O197" i="3" s="1"/>
  <c r="P197" i="3" s="1"/>
  <c r="Q197" i="3" s="1"/>
  <c r="M198" i="3"/>
  <c r="N198" i="3" s="1"/>
  <c r="O198" i="3" s="1"/>
  <c r="P198" i="3" s="1"/>
  <c r="Q198" i="3" s="1"/>
  <c r="M199" i="3"/>
  <c r="N199" i="3"/>
  <c r="O199" i="3" s="1"/>
  <c r="P199" i="3"/>
  <c r="Q199" i="3" s="1"/>
  <c r="M200" i="3"/>
  <c r="N200" i="3" s="1"/>
  <c r="O200" i="3"/>
  <c r="P200" i="3" s="1"/>
  <c r="Q200" i="3" s="1"/>
  <c r="M201" i="3"/>
  <c r="N201" i="3"/>
  <c r="O201" i="3" s="1"/>
  <c r="P201" i="3" s="1"/>
  <c r="Q201" i="3" s="1"/>
  <c r="M202" i="3"/>
  <c r="N202" i="3" s="1"/>
  <c r="O202" i="3" s="1"/>
  <c r="P202" i="3" s="1"/>
  <c r="Q202" i="3"/>
  <c r="M203" i="3"/>
  <c r="N203" i="3"/>
  <c r="O203" i="3" s="1"/>
  <c r="P203" i="3" s="1"/>
  <c r="Q203" i="3" s="1"/>
  <c r="M204" i="3"/>
  <c r="N204" i="3" s="1"/>
  <c r="O204" i="3" s="1"/>
  <c r="P204" i="3" s="1"/>
  <c r="Q204" i="3" s="1"/>
  <c r="F204" i="3" s="1"/>
  <c r="M205" i="3"/>
  <c r="N205" i="3"/>
  <c r="O205" i="3" s="1"/>
  <c r="P205" i="3" s="1"/>
  <c r="Q205" i="3" s="1"/>
  <c r="M206" i="3"/>
  <c r="N206" i="3" s="1"/>
  <c r="O206" i="3" s="1"/>
  <c r="P206" i="3" s="1"/>
  <c r="Q206" i="3" s="1"/>
  <c r="M207" i="3"/>
  <c r="N207" i="3"/>
  <c r="O207" i="3" s="1"/>
  <c r="P207" i="3" s="1"/>
  <c r="Q207" i="3" s="1"/>
  <c r="M208" i="3"/>
  <c r="N208" i="3" s="1"/>
  <c r="O208" i="3"/>
  <c r="P208" i="3" s="1"/>
  <c r="Q208" i="3" s="1"/>
  <c r="M209" i="3"/>
  <c r="N209" i="3"/>
  <c r="O209" i="3" s="1"/>
  <c r="P209" i="3" s="1"/>
  <c r="Q209" i="3" s="1"/>
  <c r="M210" i="3"/>
  <c r="N210" i="3" s="1"/>
  <c r="O210" i="3" s="1"/>
  <c r="P210" i="3" s="1"/>
  <c r="Q210" i="3"/>
  <c r="M211" i="3"/>
  <c r="N211" i="3" s="1"/>
  <c r="O211" i="3" s="1"/>
  <c r="P211" i="3" s="1"/>
  <c r="M212" i="3"/>
  <c r="N212" i="3" s="1"/>
  <c r="O212" i="3"/>
  <c r="P212" i="3" s="1"/>
  <c r="Q212" i="3" s="1"/>
  <c r="M213" i="3"/>
  <c r="N213" i="3"/>
  <c r="O213" i="3" s="1"/>
  <c r="P213" i="3" s="1"/>
  <c r="Q213" i="3" s="1"/>
  <c r="M214" i="3"/>
  <c r="N214" i="3" s="1"/>
  <c r="O214" i="3" s="1"/>
  <c r="P214" i="3" s="1"/>
  <c r="Q214" i="3"/>
  <c r="M215" i="3"/>
  <c r="N215" i="3"/>
  <c r="O215" i="3" s="1"/>
  <c r="P215" i="3" s="1"/>
  <c r="Q215" i="3" s="1"/>
  <c r="M216" i="3"/>
  <c r="N216" i="3" s="1"/>
  <c r="O216" i="3"/>
  <c r="P216" i="3" s="1"/>
  <c r="Q216" i="3" s="1"/>
  <c r="M217" i="3"/>
  <c r="N217" i="3"/>
  <c r="O217" i="3" s="1"/>
  <c r="P217" i="3"/>
  <c r="Q217" i="3" s="1"/>
  <c r="M218" i="3"/>
  <c r="N218" i="3" s="1"/>
  <c r="O218" i="3" s="1"/>
  <c r="P218" i="3" s="1"/>
  <c r="Q218" i="3"/>
  <c r="F218" i="3" s="1"/>
  <c r="M219" i="3"/>
  <c r="N219" i="3"/>
  <c r="O219" i="3" s="1"/>
  <c r="P219" i="3" s="1"/>
  <c r="Q219" i="3" s="1"/>
  <c r="M220" i="3"/>
  <c r="N220" i="3" s="1"/>
  <c r="O220" i="3"/>
  <c r="P220" i="3" s="1"/>
  <c r="Q220" i="3" s="1"/>
  <c r="M221" i="3"/>
  <c r="N221" i="3"/>
  <c r="O221" i="3" s="1"/>
  <c r="P221" i="3"/>
  <c r="Q221" i="3" s="1"/>
  <c r="M222" i="3"/>
  <c r="N222" i="3" s="1"/>
  <c r="O222" i="3" s="1"/>
  <c r="P222" i="3" s="1"/>
  <c r="Q222" i="3"/>
  <c r="M223" i="3"/>
  <c r="N223" i="3"/>
  <c r="O223" i="3" s="1"/>
  <c r="P223" i="3" s="1"/>
  <c r="Q223" i="3" s="1"/>
  <c r="M224" i="3"/>
  <c r="N224" i="3" s="1"/>
  <c r="O224" i="3"/>
  <c r="P224" i="3" s="1"/>
  <c r="Q224" i="3" s="1"/>
  <c r="M225" i="3"/>
  <c r="N225" i="3"/>
  <c r="O225" i="3" s="1"/>
  <c r="P225" i="3"/>
  <c r="Q225" i="3" s="1"/>
  <c r="M226" i="3"/>
  <c r="N226" i="3" s="1"/>
  <c r="O226" i="3" s="1"/>
  <c r="P226" i="3" s="1"/>
  <c r="E226" i="3" s="1"/>
  <c r="M227" i="3"/>
  <c r="N227" i="3"/>
  <c r="O227" i="3" s="1"/>
  <c r="P227" i="3" s="1"/>
  <c r="Q227" i="3" s="1"/>
  <c r="M228" i="3"/>
  <c r="N228" i="3" s="1"/>
  <c r="O228" i="3"/>
  <c r="P228" i="3" s="1"/>
  <c r="Q228" i="3" s="1"/>
  <c r="M229" i="3"/>
  <c r="N229" i="3"/>
  <c r="O229" i="3" s="1"/>
  <c r="P229" i="3" s="1"/>
  <c r="Q229" i="3" s="1"/>
  <c r="M230" i="3"/>
  <c r="N230" i="3" s="1"/>
  <c r="O230" i="3" s="1"/>
  <c r="P230" i="3" s="1"/>
  <c r="Q230" i="3" s="1"/>
  <c r="M231" i="3"/>
  <c r="N231" i="3" s="1"/>
  <c r="O231" i="3" s="1"/>
  <c r="P231" i="3" s="1"/>
  <c r="Q231" i="3" s="1"/>
  <c r="M232" i="3"/>
  <c r="N232" i="3" s="1"/>
  <c r="O232" i="3" s="1"/>
  <c r="P232" i="3" s="1"/>
  <c r="Q232" i="3" s="1"/>
  <c r="F232" i="3" s="1"/>
  <c r="M233" i="3"/>
  <c r="N233" i="3" s="1"/>
  <c r="O233" i="3" s="1"/>
  <c r="P233" i="3" s="1"/>
  <c r="Q233" i="3" s="1"/>
  <c r="M234" i="3"/>
  <c r="N234" i="3" s="1"/>
  <c r="O234" i="3" s="1"/>
  <c r="P234" i="3" s="1"/>
  <c r="Q234" i="3"/>
  <c r="M235" i="3"/>
  <c r="N235" i="3"/>
  <c r="O235" i="3" s="1"/>
  <c r="P235" i="3" s="1"/>
  <c r="Q235" i="3" s="1"/>
  <c r="M236" i="3"/>
  <c r="N236" i="3" s="1"/>
  <c r="O236" i="3"/>
  <c r="P236" i="3" s="1"/>
  <c r="Q236" i="3" s="1"/>
  <c r="M237" i="3"/>
  <c r="N237" i="3"/>
  <c r="O237" i="3" s="1"/>
  <c r="P237" i="3" s="1"/>
  <c r="Q237" i="3" s="1"/>
  <c r="M238" i="3"/>
  <c r="N238" i="3" s="1"/>
  <c r="O238" i="3" s="1"/>
  <c r="P238" i="3" s="1"/>
  <c r="Q238" i="3" s="1"/>
  <c r="M239" i="3"/>
  <c r="N239" i="3" s="1"/>
  <c r="O239" i="3" s="1"/>
  <c r="P239" i="3" s="1"/>
  <c r="Q239" i="3" s="1"/>
  <c r="F239" i="3" s="1"/>
  <c r="M240" i="3"/>
  <c r="N240" i="3" s="1"/>
  <c r="O240" i="3" s="1"/>
  <c r="P240" i="3" s="1"/>
  <c r="Q240" i="3" s="1"/>
  <c r="M241" i="3"/>
  <c r="N241" i="3" s="1"/>
  <c r="O241" i="3" s="1"/>
  <c r="P241" i="3" s="1"/>
  <c r="Q241" i="3" s="1"/>
  <c r="M242" i="3"/>
  <c r="N242" i="3"/>
  <c r="O242" i="3" s="1"/>
  <c r="P242" i="3" s="1"/>
  <c r="Q242" i="3" s="1"/>
  <c r="M243" i="3"/>
  <c r="N243" i="3" s="1"/>
  <c r="O243" i="3" s="1"/>
  <c r="P243" i="3" s="1"/>
  <c r="Q243" i="3" s="1"/>
  <c r="M244" i="3"/>
  <c r="N244" i="3" s="1"/>
  <c r="O244" i="3"/>
  <c r="P244" i="3" s="1"/>
  <c r="Q244" i="3" s="1"/>
  <c r="M245" i="3"/>
  <c r="N245" i="3" s="1"/>
  <c r="O245" i="3" s="1"/>
  <c r="P245" i="3" s="1"/>
  <c r="Q245" i="3" s="1"/>
  <c r="F245" i="3" s="1"/>
  <c r="M246" i="3"/>
  <c r="N246" i="3"/>
  <c r="O246" i="3" s="1"/>
  <c r="P246" i="3" s="1"/>
  <c r="Q246" i="3" s="1"/>
  <c r="M247" i="3"/>
  <c r="N247" i="3" s="1"/>
  <c r="O247" i="3" s="1"/>
  <c r="P247" i="3" s="1"/>
  <c r="Q247" i="3" s="1"/>
  <c r="M248" i="3"/>
  <c r="N248" i="3" s="1"/>
  <c r="O248" i="3"/>
  <c r="P248" i="3" s="1"/>
  <c r="Q248" i="3" s="1"/>
  <c r="M249" i="3"/>
  <c r="N249" i="3" s="1"/>
  <c r="O249" i="3" s="1"/>
  <c r="P249" i="3" s="1"/>
  <c r="Q249" i="3" s="1"/>
  <c r="M250" i="3"/>
  <c r="N250" i="3"/>
  <c r="O250" i="3" s="1"/>
  <c r="P250" i="3" s="1"/>
  <c r="Q250" i="3" s="1"/>
  <c r="M251" i="3"/>
  <c r="N251" i="3" s="1"/>
  <c r="O251" i="3" s="1"/>
  <c r="P251" i="3" s="1"/>
  <c r="Q251" i="3" s="1"/>
  <c r="F251" i="3" s="1"/>
  <c r="M252" i="3"/>
  <c r="N252" i="3" s="1"/>
  <c r="O252" i="3"/>
  <c r="P252" i="3" s="1"/>
  <c r="Q252" i="3" s="1"/>
  <c r="M253" i="3"/>
  <c r="N253" i="3" s="1"/>
  <c r="O253" i="3" s="1"/>
  <c r="P253" i="3" s="1"/>
  <c r="Q253" i="3" s="1"/>
  <c r="M254" i="3"/>
  <c r="N254" i="3"/>
  <c r="O254" i="3" s="1"/>
  <c r="P254" i="3" s="1"/>
  <c r="Q254" i="3" s="1"/>
  <c r="M255" i="3"/>
  <c r="N255" i="3" s="1"/>
  <c r="O255" i="3" s="1"/>
  <c r="P255" i="3" s="1"/>
  <c r="Q255" i="3" s="1"/>
  <c r="M256" i="3"/>
  <c r="N256" i="3" s="1"/>
  <c r="O256" i="3"/>
  <c r="P256" i="3" s="1"/>
  <c r="Q256" i="3" s="1"/>
  <c r="M257" i="3"/>
  <c r="N257" i="3" s="1"/>
  <c r="O257" i="3" s="1"/>
  <c r="P257" i="3" s="1"/>
  <c r="Q257" i="3" s="1"/>
  <c r="M258" i="3"/>
  <c r="N258" i="3"/>
  <c r="O258" i="3" s="1"/>
  <c r="P258" i="3" s="1"/>
  <c r="Q258" i="3" s="1"/>
  <c r="M259" i="3"/>
  <c r="N259" i="3" s="1"/>
  <c r="O259" i="3" s="1"/>
  <c r="P259" i="3" s="1"/>
  <c r="Q259" i="3" s="1"/>
  <c r="M260" i="3"/>
  <c r="N260" i="3" s="1"/>
  <c r="O260" i="3"/>
  <c r="P260" i="3" s="1"/>
  <c r="Q260" i="3" s="1"/>
  <c r="M261" i="3"/>
  <c r="N261" i="3" s="1"/>
  <c r="O261" i="3" s="1"/>
  <c r="P261" i="3" s="1"/>
  <c r="Q261" i="3" s="1"/>
  <c r="M262" i="3"/>
  <c r="N262" i="3"/>
  <c r="O262" i="3" s="1"/>
  <c r="P262" i="3" s="1"/>
  <c r="Q262" i="3" s="1"/>
  <c r="M263" i="3"/>
  <c r="N263" i="3" s="1"/>
  <c r="O263" i="3" s="1"/>
  <c r="P263" i="3" s="1"/>
  <c r="Q263" i="3" s="1"/>
  <c r="F263" i="3" s="1"/>
  <c r="M264" i="3"/>
  <c r="N264" i="3" s="1"/>
  <c r="O264" i="3"/>
  <c r="P264" i="3" s="1"/>
  <c r="Q264" i="3" s="1"/>
  <c r="M265" i="3"/>
  <c r="N265" i="3" s="1"/>
  <c r="O265" i="3" s="1"/>
  <c r="P265" i="3" s="1"/>
  <c r="Q265" i="3" s="1"/>
  <c r="M266" i="3"/>
  <c r="N266" i="3"/>
  <c r="O266" i="3" s="1"/>
  <c r="P266" i="3" s="1"/>
  <c r="Q266" i="3" s="1"/>
  <c r="M267" i="3"/>
  <c r="N267" i="3" s="1"/>
  <c r="O267" i="3" s="1"/>
  <c r="P267" i="3" s="1"/>
  <c r="Q267" i="3" s="1"/>
  <c r="M268" i="3"/>
  <c r="N268" i="3" s="1"/>
  <c r="O268" i="3"/>
  <c r="P268" i="3" s="1"/>
  <c r="Q268" i="3" s="1"/>
  <c r="M269" i="3"/>
  <c r="N269" i="3" s="1"/>
  <c r="O269" i="3" s="1"/>
  <c r="P269" i="3" s="1"/>
  <c r="Q269" i="3" s="1"/>
  <c r="F269" i="3" s="1"/>
  <c r="M270" i="3"/>
  <c r="N270" i="3"/>
  <c r="O270" i="3" s="1"/>
  <c r="P270" i="3" s="1"/>
  <c r="Q270" i="3" s="1"/>
  <c r="M271" i="3"/>
  <c r="N271" i="3" s="1"/>
  <c r="O271" i="3" s="1"/>
  <c r="P271" i="3" s="1"/>
  <c r="Q271" i="3" s="1"/>
  <c r="M272" i="3"/>
  <c r="N272" i="3" s="1"/>
  <c r="O272" i="3"/>
  <c r="P272" i="3" s="1"/>
  <c r="Q272" i="3" s="1"/>
  <c r="M273" i="3"/>
  <c r="N273" i="3" s="1"/>
  <c r="O273" i="3" s="1"/>
  <c r="P273" i="3"/>
  <c r="Q273" i="3" s="1"/>
  <c r="M274" i="3"/>
  <c r="N274" i="3" s="1"/>
  <c r="O274" i="3" s="1"/>
  <c r="P274" i="3"/>
  <c r="Q274" i="3" s="1"/>
  <c r="M275" i="3"/>
  <c r="N275" i="3"/>
  <c r="O275" i="3" s="1"/>
  <c r="P275" i="3" s="1"/>
  <c r="Q275" i="3" s="1"/>
  <c r="M276" i="3"/>
  <c r="N276" i="3" s="1"/>
  <c r="O276" i="3" s="1"/>
  <c r="P276" i="3" s="1"/>
  <c r="Q276" i="3" s="1"/>
  <c r="F276" i="3" s="1"/>
  <c r="M277" i="3"/>
  <c r="N277" i="3" s="1"/>
  <c r="O277" i="3" s="1"/>
  <c r="P277" i="3" s="1"/>
  <c r="Q277" i="3" s="1"/>
  <c r="M278" i="3"/>
  <c r="N278" i="3" s="1"/>
  <c r="O278" i="3" s="1"/>
  <c r="P278" i="3"/>
  <c r="Q278" i="3" s="1"/>
  <c r="M279" i="3"/>
  <c r="N279" i="3"/>
  <c r="O279" i="3" s="1"/>
  <c r="P279" i="3" s="1"/>
  <c r="Q279" i="3" s="1"/>
  <c r="M280" i="3"/>
  <c r="N280" i="3" s="1"/>
  <c r="O280" i="3" s="1"/>
  <c r="P280" i="3" s="1"/>
  <c r="Q280" i="3" s="1"/>
  <c r="M281" i="3"/>
  <c r="N281" i="3" s="1"/>
  <c r="O281" i="3" s="1"/>
  <c r="P281" i="3" s="1"/>
  <c r="Q281" i="3" s="1"/>
  <c r="M282" i="3"/>
  <c r="N282" i="3" s="1"/>
  <c r="O282" i="3" s="1"/>
  <c r="P282" i="3" s="1"/>
  <c r="Q282" i="3" s="1"/>
  <c r="F282" i="3" s="1"/>
  <c r="M283" i="3"/>
  <c r="N283" i="3" s="1"/>
  <c r="O283" i="3" s="1"/>
  <c r="P283" i="3" s="1"/>
  <c r="Q283" i="3" s="1"/>
  <c r="M284" i="3"/>
  <c r="N284" i="3" s="1"/>
  <c r="O284" i="3" s="1"/>
  <c r="P284" i="3" s="1"/>
  <c r="Q284" i="3" s="1"/>
  <c r="M285" i="3"/>
  <c r="N285" i="3" s="1"/>
  <c r="O285" i="3" s="1"/>
  <c r="P285" i="3" s="1"/>
  <c r="Q285" i="3" s="1"/>
  <c r="M286" i="3"/>
  <c r="N286" i="3" s="1"/>
  <c r="O286" i="3" s="1"/>
  <c r="P286" i="3" s="1"/>
  <c r="Q286" i="3" s="1"/>
  <c r="M287" i="3"/>
  <c r="N287" i="3"/>
  <c r="O287" i="3" s="1"/>
  <c r="P287" i="3" s="1"/>
  <c r="Q287" i="3" s="1"/>
  <c r="M288" i="3"/>
  <c r="N288" i="3" s="1"/>
  <c r="O288" i="3" s="1"/>
  <c r="P288" i="3" s="1"/>
  <c r="Q288" i="3" s="1"/>
  <c r="M289" i="3"/>
  <c r="N289" i="3" s="1"/>
  <c r="O289" i="3" s="1"/>
  <c r="P289" i="3" s="1"/>
  <c r="Q289" i="3" s="1"/>
  <c r="F289" i="3" s="1"/>
  <c r="M290" i="3"/>
  <c r="N290" i="3" s="1"/>
  <c r="O290" i="3" s="1"/>
  <c r="P290" i="3" s="1"/>
  <c r="Q290" i="3" s="1"/>
  <c r="M291" i="3"/>
  <c r="N291" i="3" s="1"/>
  <c r="O291" i="3" s="1"/>
  <c r="P291" i="3" s="1"/>
  <c r="Q291" i="3" s="1"/>
  <c r="M292" i="3"/>
  <c r="N292" i="3" s="1"/>
  <c r="O292" i="3"/>
  <c r="P292" i="3" s="1"/>
  <c r="Q292" i="3" s="1"/>
  <c r="M293" i="3"/>
  <c r="N293" i="3" s="1"/>
  <c r="O293" i="3" s="1"/>
  <c r="P293" i="3" s="1"/>
  <c r="Q293" i="3" s="1"/>
  <c r="M294" i="3"/>
  <c r="N294" i="3" s="1"/>
  <c r="O294" i="3" s="1"/>
  <c r="P294" i="3" s="1"/>
  <c r="Q294" i="3" s="1"/>
  <c r="M295" i="3"/>
  <c r="N295" i="3" s="1"/>
  <c r="O295" i="3" s="1"/>
  <c r="P295" i="3" s="1"/>
  <c r="Q295" i="3" s="1"/>
  <c r="F295" i="3" s="1"/>
  <c r="M296" i="3"/>
  <c r="N296" i="3" s="1"/>
  <c r="O296" i="3"/>
  <c r="P296" i="3" s="1"/>
  <c r="Q296" i="3" s="1"/>
  <c r="M297" i="3"/>
  <c r="N297" i="3" s="1"/>
  <c r="O297" i="3" s="1"/>
  <c r="P297" i="3"/>
  <c r="Q297" i="3" s="1"/>
  <c r="M298" i="3"/>
  <c r="N298" i="3" s="1"/>
  <c r="O298" i="3" s="1"/>
  <c r="P298" i="3"/>
  <c r="Q298" i="3" s="1"/>
  <c r="M299" i="3"/>
  <c r="N299" i="3"/>
  <c r="O299" i="3" s="1"/>
  <c r="P299" i="3" s="1"/>
  <c r="Q299" i="3" s="1"/>
  <c r="M300" i="3"/>
  <c r="N300" i="3" s="1"/>
  <c r="O300" i="3" s="1"/>
  <c r="P300" i="3" s="1"/>
  <c r="Q300" i="3" s="1"/>
  <c r="M301" i="3"/>
  <c r="N301" i="3" s="1"/>
  <c r="O301" i="3" s="1"/>
  <c r="P301" i="3" s="1"/>
  <c r="M302" i="3"/>
  <c r="N302" i="3" s="1"/>
  <c r="O302" i="3" s="1"/>
  <c r="P302" i="3" s="1"/>
  <c r="Q302" i="3" s="1"/>
  <c r="M303" i="3"/>
  <c r="N303" i="3" s="1"/>
  <c r="O303" i="3" s="1"/>
  <c r="P303" i="3" s="1"/>
  <c r="Q303" i="3" s="1"/>
  <c r="M304" i="3"/>
  <c r="N304" i="3" s="1"/>
  <c r="O304" i="3"/>
  <c r="P304" i="3" s="1"/>
  <c r="Q304" i="3" s="1"/>
  <c r="M305" i="3"/>
  <c r="N305" i="3" s="1"/>
  <c r="O305" i="3" s="1"/>
  <c r="P305" i="3"/>
  <c r="Q305" i="3" s="1"/>
  <c r="M306" i="3"/>
  <c r="N306" i="3" s="1"/>
  <c r="O306" i="3" s="1"/>
  <c r="P306" i="3"/>
  <c r="Q306" i="3" s="1"/>
  <c r="M307" i="3"/>
  <c r="N307" i="3" s="1"/>
  <c r="M308" i="3"/>
  <c r="N308" i="3" s="1"/>
  <c r="O308" i="3" s="1"/>
  <c r="P308" i="3" s="1"/>
  <c r="Q308" i="3" s="1"/>
  <c r="M309" i="3"/>
  <c r="N309" i="3" s="1"/>
  <c r="O309" i="3" s="1"/>
  <c r="P309" i="3" s="1"/>
  <c r="Q309" i="3" s="1"/>
  <c r="M310" i="3"/>
  <c r="N310" i="3" s="1"/>
  <c r="O310" i="3" s="1"/>
  <c r="P310" i="3"/>
  <c r="Q310" i="3" s="1"/>
  <c r="M311" i="3"/>
  <c r="N311" i="3"/>
  <c r="O311" i="3" s="1"/>
  <c r="P311" i="3" s="1"/>
  <c r="Q311" i="3" s="1"/>
  <c r="M312" i="3"/>
  <c r="N312" i="3" s="1"/>
  <c r="O312" i="3" s="1"/>
  <c r="P312" i="3" s="1"/>
  <c r="Q312" i="3" s="1"/>
  <c r="M313" i="3"/>
  <c r="N313" i="3" s="1"/>
  <c r="O313" i="3" s="1"/>
  <c r="P313" i="3" s="1"/>
  <c r="Q313" i="3" s="1"/>
  <c r="F313" i="3" s="1"/>
  <c r="M314" i="3"/>
  <c r="N314" i="3" s="1"/>
  <c r="O314" i="3" s="1"/>
  <c r="P314" i="3" s="1"/>
  <c r="Q314" i="3" s="1"/>
  <c r="M315" i="3"/>
  <c r="N315" i="3" s="1"/>
  <c r="O315" i="3" s="1"/>
  <c r="P315" i="3" s="1"/>
  <c r="Q315" i="3" s="1"/>
  <c r="M316" i="3"/>
  <c r="N316" i="3"/>
  <c r="O316" i="3" s="1"/>
  <c r="P316" i="3" s="1"/>
  <c r="Q316" i="3" s="1"/>
  <c r="M317" i="3"/>
  <c r="N317" i="3" s="1"/>
  <c r="O317" i="3" s="1"/>
  <c r="P317" i="3" s="1"/>
  <c r="Q317" i="3" s="1"/>
  <c r="M318" i="3"/>
  <c r="N318" i="3" s="1"/>
  <c r="O318" i="3"/>
  <c r="P318" i="3" s="1"/>
  <c r="Q318" i="3" s="1"/>
  <c r="M319" i="3"/>
  <c r="N319" i="3"/>
  <c r="O319" i="3" s="1"/>
  <c r="P319" i="3" s="1"/>
  <c r="Q319" i="3" s="1"/>
  <c r="M320" i="3"/>
  <c r="N320" i="3" s="1"/>
  <c r="O320" i="3" s="1"/>
  <c r="P320" i="3" s="1"/>
  <c r="Q320" i="3" s="1"/>
  <c r="F320" i="3" s="1"/>
  <c r="M321" i="3"/>
  <c r="N321" i="3" s="1"/>
  <c r="O321" i="3" s="1"/>
  <c r="P321" i="3" s="1"/>
  <c r="Q321" i="3" s="1"/>
  <c r="M322" i="3"/>
  <c r="N322" i="3" s="1"/>
  <c r="O322" i="3" s="1"/>
  <c r="P322" i="3" s="1"/>
  <c r="Q322" i="3" s="1"/>
  <c r="M323" i="3"/>
  <c r="N323" i="3" s="1"/>
  <c r="O323" i="3" s="1"/>
  <c r="P323" i="3" s="1"/>
  <c r="Q323" i="3" s="1"/>
  <c r="M324" i="3"/>
  <c r="N324" i="3"/>
  <c r="O324" i="3" s="1"/>
  <c r="P324" i="3" s="1"/>
  <c r="Q324" i="3" s="1"/>
  <c r="M325" i="3"/>
  <c r="N325" i="3" s="1"/>
  <c r="O325" i="3" s="1"/>
  <c r="P325" i="3" s="1"/>
  <c r="Q325" i="3" s="1"/>
  <c r="M326" i="3"/>
  <c r="N326" i="3" s="1"/>
  <c r="O326" i="3"/>
  <c r="P326" i="3" s="1"/>
  <c r="Q326" i="3" s="1"/>
  <c r="M327" i="3"/>
  <c r="N327" i="3" s="1"/>
  <c r="M328" i="3"/>
  <c r="N328" i="3" s="1"/>
  <c r="O328" i="3" s="1"/>
  <c r="P328" i="3" s="1"/>
  <c r="Q328" i="3" s="1"/>
  <c r="M329" i="3"/>
  <c r="N329" i="3" s="1"/>
  <c r="O329" i="3" s="1"/>
  <c r="P329" i="3" s="1"/>
  <c r="Q329" i="3" s="1"/>
  <c r="M330" i="3"/>
  <c r="N330" i="3" s="1"/>
  <c r="O330" i="3" s="1"/>
  <c r="P330" i="3" s="1"/>
  <c r="Q330" i="3" s="1"/>
  <c r="M331" i="3"/>
  <c r="N331" i="3" s="1"/>
  <c r="O331" i="3" s="1"/>
  <c r="P331" i="3" s="1"/>
  <c r="Q331" i="3" s="1"/>
  <c r="M332" i="3"/>
  <c r="N332" i="3"/>
  <c r="O332" i="3" s="1"/>
  <c r="P332" i="3" s="1"/>
  <c r="Q332" i="3" s="1"/>
  <c r="M333" i="3"/>
  <c r="N333" i="3" s="1"/>
  <c r="O333" i="3" s="1"/>
  <c r="P333" i="3" s="1"/>
  <c r="Q333" i="3" s="1"/>
  <c r="M334" i="3"/>
  <c r="N334" i="3" s="1"/>
  <c r="G334" i="3" s="1"/>
  <c r="O334" i="3"/>
  <c r="P334" i="3" s="1"/>
  <c r="Q334" i="3" s="1"/>
  <c r="F334" i="3" s="1"/>
  <c r="M335" i="3"/>
  <c r="N335" i="3"/>
  <c r="O335" i="3" s="1"/>
  <c r="P335" i="3" s="1"/>
  <c r="Q335" i="3" s="1"/>
  <c r="M336" i="3"/>
  <c r="N336" i="3" s="1"/>
  <c r="O336" i="3" s="1"/>
  <c r="P336" i="3" s="1"/>
  <c r="Q336" i="3" s="1"/>
  <c r="M337" i="3"/>
  <c r="N337" i="3" s="1"/>
  <c r="O337" i="3" s="1"/>
  <c r="P337" i="3" s="1"/>
  <c r="Q337" i="3" s="1"/>
  <c r="M338" i="3"/>
  <c r="N338" i="3" s="1"/>
  <c r="O338" i="3" s="1"/>
  <c r="P338" i="3" s="1"/>
  <c r="Q338" i="3" s="1"/>
  <c r="M339" i="3"/>
  <c r="N339" i="3" s="1"/>
  <c r="O339" i="3" s="1"/>
  <c r="P339" i="3" s="1"/>
  <c r="Q339" i="3" s="1"/>
  <c r="M340" i="3"/>
  <c r="N340" i="3" s="1"/>
  <c r="O340" i="3" s="1"/>
  <c r="P340" i="3" s="1"/>
  <c r="Q340" i="3" s="1"/>
  <c r="F340" i="3" s="1"/>
  <c r="M341" i="3"/>
  <c r="N341" i="3" s="1"/>
  <c r="O341" i="3" s="1"/>
  <c r="P341" i="3" s="1"/>
  <c r="Q341" i="3" s="1"/>
  <c r="M342" i="3"/>
  <c r="N342" i="3" s="1"/>
  <c r="O342" i="3" s="1"/>
  <c r="P342" i="3" s="1"/>
  <c r="Q342" i="3" s="1"/>
  <c r="M343" i="3"/>
  <c r="N343" i="3" s="1"/>
  <c r="O343" i="3" s="1"/>
  <c r="P343" i="3" s="1"/>
  <c r="Q343" i="3" s="1"/>
  <c r="M344" i="3"/>
  <c r="N344" i="3"/>
  <c r="O344" i="3" s="1"/>
  <c r="P344" i="3" s="1"/>
  <c r="Q344" i="3" s="1"/>
  <c r="M345" i="3"/>
  <c r="N345" i="3" s="1"/>
  <c r="O345" i="3" s="1"/>
  <c r="P345" i="3" s="1"/>
  <c r="Q345" i="3" s="1"/>
  <c r="M346" i="3"/>
  <c r="N346" i="3" s="1"/>
  <c r="O346" i="3" s="1"/>
  <c r="P346" i="3" s="1"/>
  <c r="Q346" i="3" s="1"/>
  <c r="M347" i="3"/>
  <c r="N347" i="3" s="1"/>
  <c r="O347" i="3" s="1"/>
  <c r="P347" i="3" s="1"/>
  <c r="Q347" i="3" s="1"/>
  <c r="F347" i="3" s="1"/>
  <c r="M348" i="3"/>
  <c r="N348" i="3" s="1"/>
  <c r="O348" i="3" s="1"/>
  <c r="P348" i="3" s="1"/>
  <c r="Q348" i="3" s="1"/>
  <c r="M349" i="3"/>
  <c r="N349" i="3" s="1"/>
  <c r="O349" i="3" s="1"/>
  <c r="P349" i="3" s="1"/>
  <c r="Q349" i="3" s="1"/>
  <c r="F349" i="3" s="1"/>
  <c r="M350" i="3"/>
  <c r="N350" i="3" s="1"/>
  <c r="O350" i="3" s="1"/>
  <c r="P350" i="3" s="1"/>
  <c r="Q350" i="3" s="1"/>
  <c r="M351" i="3"/>
  <c r="N351" i="3" s="1"/>
  <c r="O351" i="3" s="1"/>
  <c r="P351" i="3" s="1"/>
  <c r="Q351" i="3" s="1"/>
  <c r="M352" i="3"/>
  <c r="N352" i="3"/>
  <c r="O352" i="3" s="1"/>
  <c r="P352" i="3" s="1"/>
  <c r="Q352" i="3" s="1"/>
  <c r="M353" i="3"/>
  <c r="N353" i="3" s="1"/>
  <c r="O353" i="3" s="1"/>
  <c r="P353" i="3" s="1"/>
  <c r="Q353" i="3" s="1"/>
  <c r="M354" i="3"/>
  <c r="N354" i="3" s="1"/>
  <c r="O354" i="3" s="1"/>
  <c r="P354" i="3" s="1"/>
  <c r="Q354" i="3" s="1"/>
  <c r="M355" i="3"/>
  <c r="N355" i="3" s="1"/>
  <c r="O355" i="3" s="1"/>
  <c r="P355" i="3" s="1"/>
  <c r="Q355" i="3" s="1"/>
  <c r="F355" i="3" s="1"/>
  <c r="M356" i="3"/>
  <c r="N356" i="3" s="1"/>
  <c r="O356" i="3" s="1"/>
  <c r="P356" i="3" s="1"/>
  <c r="Q356" i="3" s="1"/>
  <c r="M357" i="3"/>
  <c r="N357" i="3" s="1"/>
  <c r="O357" i="3" s="1"/>
  <c r="P357" i="3" s="1"/>
  <c r="Q357" i="3" s="1"/>
  <c r="M358" i="3"/>
  <c r="N358" i="3" s="1"/>
  <c r="O358" i="3" s="1"/>
  <c r="P358" i="3" s="1"/>
  <c r="Q358" i="3" s="1"/>
  <c r="M359" i="3"/>
  <c r="N359" i="3" s="1"/>
  <c r="O359" i="3" s="1"/>
  <c r="P359" i="3" s="1"/>
  <c r="Q359" i="3" s="1"/>
  <c r="M360" i="3"/>
  <c r="N360" i="3"/>
  <c r="O360" i="3"/>
  <c r="P360" i="3"/>
  <c r="Q360" i="3" s="1"/>
  <c r="M361" i="3"/>
  <c r="N361" i="3" s="1"/>
  <c r="O361" i="3" s="1"/>
  <c r="P361" i="3" s="1"/>
  <c r="Q361" i="3" s="1"/>
  <c r="F361" i="3" s="1"/>
  <c r="M362" i="3"/>
  <c r="N362" i="3" s="1"/>
  <c r="O362" i="3" s="1"/>
  <c r="P362" i="3" s="1"/>
  <c r="Q362" i="3" s="1"/>
  <c r="M363" i="3"/>
  <c r="N363" i="3" s="1"/>
  <c r="O363" i="3" s="1"/>
  <c r="P363" i="3" s="1"/>
  <c r="Q363" i="3" s="1"/>
  <c r="M364" i="3"/>
  <c r="N364" i="3"/>
  <c r="O364" i="3" s="1"/>
  <c r="P364" i="3" s="1"/>
  <c r="Q364" i="3" s="1"/>
  <c r="M365" i="3"/>
  <c r="N365" i="3" s="1"/>
  <c r="O365" i="3" s="1"/>
  <c r="P365" i="3" s="1"/>
  <c r="Q365" i="3" s="1"/>
  <c r="M366" i="3"/>
  <c r="N366" i="3" s="1"/>
  <c r="O366" i="3" s="1"/>
  <c r="P366" i="3" s="1"/>
  <c r="Q366" i="3" s="1"/>
  <c r="F366" i="3" s="1"/>
  <c r="M367" i="3"/>
  <c r="N367" i="3" s="1"/>
  <c r="O367" i="3" s="1"/>
  <c r="P367" i="3" s="1"/>
  <c r="Q367" i="3" s="1"/>
  <c r="M368" i="3"/>
  <c r="N368" i="3"/>
  <c r="G368" i="3" s="1"/>
  <c r="O368" i="3"/>
  <c r="P368" i="3" s="1"/>
  <c r="M369" i="3"/>
  <c r="N369" i="3" s="1"/>
  <c r="O369" i="3" s="1"/>
  <c r="P369" i="3" s="1"/>
  <c r="Q369" i="3" s="1"/>
  <c r="M370" i="3"/>
  <c r="N370" i="3" s="1"/>
  <c r="O370" i="3" s="1"/>
  <c r="P370" i="3" s="1"/>
  <c r="Q370" i="3" s="1"/>
  <c r="M371" i="3"/>
  <c r="N371" i="3" s="1"/>
  <c r="O371" i="3" s="1"/>
  <c r="P371" i="3" s="1"/>
  <c r="Q371" i="3" s="1"/>
  <c r="M372" i="3"/>
  <c r="N372" i="3"/>
  <c r="O372" i="3"/>
  <c r="P372" i="3" s="1"/>
  <c r="Q372" i="3" s="1"/>
  <c r="M375" i="3"/>
  <c r="N375" i="3" s="1"/>
  <c r="O375" i="3" s="1"/>
  <c r="P375" i="3" s="1"/>
  <c r="Q375" i="3" s="1"/>
  <c r="M376" i="3"/>
  <c r="N376" i="3" s="1"/>
  <c r="O376" i="3" s="1"/>
  <c r="P376" i="3" s="1"/>
  <c r="Q376" i="3" s="1"/>
  <c r="F376" i="3" s="1"/>
  <c r="M377" i="3"/>
  <c r="N377" i="3" s="1"/>
  <c r="O377" i="3" s="1"/>
  <c r="P377" i="3" s="1"/>
  <c r="Q377" i="3" s="1"/>
  <c r="M378" i="3"/>
  <c r="N378" i="3"/>
  <c r="O378" i="3"/>
  <c r="P378" i="3"/>
  <c r="Q378" i="3" s="1"/>
  <c r="M379" i="3"/>
  <c r="N379" i="3" s="1"/>
  <c r="O379" i="3" s="1"/>
  <c r="P379" i="3" s="1"/>
  <c r="Q379" i="3" s="1"/>
  <c r="M380" i="3"/>
  <c r="N380" i="3" s="1"/>
  <c r="O380" i="3" s="1"/>
  <c r="P380" i="3" s="1"/>
  <c r="Q380" i="3" s="1"/>
  <c r="M381" i="3"/>
  <c r="N381" i="3" s="1"/>
  <c r="O381" i="3" s="1"/>
  <c r="P381" i="3" s="1"/>
  <c r="Q381" i="3" s="1"/>
  <c r="M382" i="3"/>
  <c r="N382" i="3"/>
  <c r="O382" i="3" s="1"/>
  <c r="P382" i="3" s="1"/>
  <c r="Q382" i="3" s="1"/>
  <c r="M383" i="3"/>
  <c r="N383" i="3" s="1"/>
  <c r="O383" i="3" s="1"/>
  <c r="P383" i="3" s="1"/>
  <c r="Q383" i="3" s="1"/>
  <c r="F383" i="3" s="1"/>
  <c r="M384" i="3"/>
  <c r="N384" i="3" s="1"/>
  <c r="O384" i="3" s="1"/>
  <c r="P384" i="3" s="1"/>
  <c r="Q384" i="3" s="1"/>
  <c r="M385" i="3"/>
  <c r="N385" i="3" s="1"/>
  <c r="O385" i="3" s="1"/>
  <c r="P385" i="3" s="1"/>
  <c r="Q385" i="3" s="1"/>
  <c r="M386" i="3"/>
  <c r="N386" i="3"/>
  <c r="O386" i="3"/>
  <c r="P386" i="3" s="1"/>
  <c r="Q386" i="3" s="1"/>
  <c r="M387" i="3"/>
  <c r="N387" i="3" s="1"/>
  <c r="O387" i="3" s="1"/>
  <c r="P387" i="3" s="1"/>
  <c r="Q387" i="3" s="1"/>
  <c r="M388" i="3"/>
  <c r="N388" i="3" s="1"/>
  <c r="O388" i="3" s="1"/>
  <c r="P388" i="3" s="1"/>
  <c r="Q388" i="3" s="1"/>
  <c r="M389" i="3"/>
  <c r="N389" i="3" s="1"/>
  <c r="O389" i="3" s="1"/>
  <c r="P389" i="3" s="1"/>
  <c r="Q389" i="3" s="1"/>
  <c r="M390" i="3"/>
  <c r="N390" i="3"/>
  <c r="G390" i="3" s="1"/>
  <c r="M391" i="3"/>
  <c r="N391" i="3" s="1"/>
  <c r="O391" i="3" s="1"/>
  <c r="P391" i="3" s="1"/>
  <c r="Q391" i="3" s="1"/>
  <c r="M392" i="3"/>
  <c r="N392" i="3" s="1"/>
  <c r="O392" i="3" s="1"/>
  <c r="P392" i="3" s="1"/>
  <c r="Q392" i="3" s="1"/>
  <c r="M393" i="3"/>
  <c r="N393" i="3" s="1"/>
  <c r="O393" i="3" s="1"/>
  <c r="P393" i="3" s="1"/>
  <c r="Q393" i="3" s="1"/>
  <c r="M394" i="3"/>
  <c r="N394" i="3"/>
  <c r="O394" i="3" s="1"/>
  <c r="P394" i="3" s="1"/>
  <c r="Q394" i="3" s="1"/>
  <c r="M395" i="3"/>
  <c r="N395" i="3" s="1"/>
  <c r="O395" i="3" s="1"/>
  <c r="P395" i="3" s="1"/>
  <c r="Q395" i="3" s="1"/>
  <c r="M396" i="3"/>
  <c r="N396" i="3" s="1"/>
  <c r="O396" i="3" s="1"/>
  <c r="P396" i="3" s="1"/>
  <c r="Q396" i="3" s="1"/>
  <c r="M397" i="3"/>
  <c r="N397" i="3" s="1"/>
  <c r="O397" i="3" s="1"/>
  <c r="P397" i="3" s="1"/>
  <c r="Q397" i="3" s="1"/>
  <c r="F397" i="3" s="1"/>
  <c r="M398" i="3"/>
  <c r="N398" i="3"/>
  <c r="O398" i="3"/>
  <c r="P398" i="3" s="1"/>
  <c r="Q398" i="3" s="1"/>
  <c r="M399" i="3"/>
  <c r="N399" i="3" s="1"/>
  <c r="O399" i="3" s="1"/>
  <c r="P399" i="3" s="1"/>
  <c r="Q399" i="3" s="1"/>
  <c r="M400" i="3"/>
  <c r="N400" i="3" s="1"/>
  <c r="O400" i="3" s="1"/>
  <c r="P400" i="3" s="1"/>
  <c r="Q400" i="3" s="1"/>
  <c r="M401" i="3"/>
  <c r="N401" i="3" s="1"/>
  <c r="O401" i="3" s="1"/>
  <c r="P401" i="3" s="1"/>
  <c r="Q401" i="3" s="1"/>
  <c r="M402" i="3"/>
  <c r="N402" i="3"/>
  <c r="O402" i="3"/>
  <c r="P402" i="3"/>
  <c r="Q402" i="3" s="1"/>
  <c r="M403" i="3"/>
  <c r="N403" i="3" s="1"/>
  <c r="O403" i="3" s="1"/>
  <c r="P403" i="3" s="1"/>
  <c r="Q403" i="3" s="1"/>
  <c r="M404" i="3"/>
  <c r="N404" i="3" s="1"/>
  <c r="O404" i="3" s="1"/>
  <c r="P404" i="3" s="1"/>
  <c r="Q404" i="3" s="1"/>
  <c r="F404" i="3" s="1"/>
  <c r="M405" i="3"/>
  <c r="N405" i="3" s="1"/>
  <c r="O405" i="3" s="1"/>
  <c r="P405" i="3" s="1"/>
  <c r="Q405" i="3" s="1"/>
  <c r="M406" i="3"/>
  <c r="N406" i="3"/>
  <c r="O406" i="3" s="1"/>
  <c r="P406" i="3" s="1"/>
  <c r="Q406" i="3" s="1"/>
  <c r="M407" i="3"/>
  <c r="N407" i="3" s="1"/>
  <c r="O407" i="3" s="1"/>
  <c r="P407" i="3" s="1"/>
  <c r="Q407" i="3" s="1"/>
  <c r="M408" i="3"/>
  <c r="N408" i="3"/>
  <c r="O408" i="3" s="1"/>
  <c r="P408" i="3" s="1"/>
  <c r="Q408" i="3" s="1"/>
  <c r="M409" i="3"/>
  <c r="N409" i="3"/>
  <c r="O409" i="3"/>
  <c r="P409" i="3" s="1"/>
  <c r="Q409" i="3" s="1"/>
  <c r="M410" i="3"/>
  <c r="N410" i="3"/>
  <c r="O410" i="3" s="1"/>
  <c r="P410" i="3" s="1"/>
  <c r="Q410" i="3" s="1"/>
  <c r="M411" i="3"/>
  <c r="N411" i="3" s="1"/>
  <c r="O411" i="3" s="1"/>
  <c r="P411" i="3" s="1"/>
  <c r="Q411" i="3" s="1"/>
  <c r="M412" i="3"/>
  <c r="N412" i="3"/>
  <c r="G412" i="3" s="1"/>
  <c r="O412" i="3"/>
  <c r="P412" i="3" s="1"/>
  <c r="M413" i="3"/>
  <c r="N413" i="3"/>
  <c r="O413" i="3"/>
  <c r="P413" i="3" s="1"/>
  <c r="Q413" i="3" s="1"/>
  <c r="M414" i="3"/>
  <c r="N414" i="3"/>
  <c r="O414" i="3" s="1"/>
  <c r="P414" i="3" s="1"/>
  <c r="Q414" i="3" s="1"/>
  <c r="M415" i="3"/>
  <c r="N415" i="3" s="1"/>
  <c r="O415" i="3" s="1"/>
  <c r="P415" i="3" s="1"/>
  <c r="Q415" i="3" s="1"/>
  <c r="M416" i="3"/>
  <c r="N416" i="3"/>
  <c r="O416" i="3" s="1"/>
  <c r="P416" i="3" s="1"/>
  <c r="Q416" i="3" s="1"/>
  <c r="M417" i="3"/>
  <c r="N417" i="3"/>
  <c r="O417" i="3"/>
  <c r="P417" i="3" s="1"/>
  <c r="Q417" i="3" s="1"/>
  <c r="M418" i="3"/>
  <c r="N418" i="3"/>
  <c r="O418" i="3" s="1"/>
  <c r="P418" i="3" s="1"/>
  <c r="Q418" i="3" s="1"/>
  <c r="M419" i="3"/>
  <c r="N419" i="3" s="1"/>
  <c r="O419" i="3" s="1"/>
  <c r="P419" i="3" s="1"/>
  <c r="Q419" i="3" s="1"/>
  <c r="M420" i="3"/>
  <c r="N420" i="3"/>
  <c r="O420" i="3"/>
  <c r="P420" i="3" s="1"/>
  <c r="Q420" i="3" s="1"/>
  <c r="M421" i="3"/>
  <c r="N421" i="3" s="1"/>
  <c r="M422" i="3"/>
  <c r="N422" i="3"/>
  <c r="O422" i="3" s="1"/>
  <c r="P422" i="3" s="1"/>
  <c r="Q422" i="3" s="1"/>
  <c r="M423" i="3"/>
  <c r="N423" i="3" s="1"/>
  <c r="O423" i="3" s="1"/>
  <c r="P423" i="3" s="1"/>
  <c r="Q423" i="3" s="1"/>
  <c r="M424" i="3"/>
  <c r="N424" i="3"/>
  <c r="O424" i="3"/>
  <c r="P424" i="3" s="1"/>
  <c r="Q424" i="3" s="1"/>
  <c r="M425" i="3"/>
  <c r="N425" i="3"/>
  <c r="O425" i="3"/>
  <c r="P425" i="3" s="1"/>
  <c r="Q425" i="3" s="1"/>
  <c r="M426" i="3"/>
  <c r="N426" i="3"/>
  <c r="O426" i="3" s="1"/>
  <c r="P426" i="3" s="1"/>
  <c r="Q426" i="3" s="1"/>
  <c r="M427" i="3"/>
  <c r="N427" i="3" s="1"/>
  <c r="O427" i="3" s="1"/>
  <c r="P427" i="3" s="1"/>
  <c r="Q427" i="3" s="1"/>
  <c r="M428" i="3"/>
  <c r="N428" i="3"/>
  <c r="O428" i="3"/>
  <c r="P428" i="3" s="1"/>
  <c r="Q428" i="3" s="1"/>
  <c r="M429" i="3"/>
  <c r="N429" i="3"/>
  <c r="O429" i="3" s="1"/>
  <c r="P429" i="3" s="1"/>
  <c r="Q429" i="3" s="1"/>
  <c r="M430" i="3"/>
  <c r="N430" i="3"/>
  <c r="O430" i="3" s="1"/>
  <c r="P430" i="3" s="1"/>
  <c r="Q430" i="3" s="1"/>
  <c r="M431" i="3"/>
  <c r="N431" i="3" s="1"/>
  <c r="O431" i="3" s="1"/>
  <c r="P431" i="3" s="1"/>
  <c r="Q431" i="3" s="1"/>
  <c r="F431" i="3" s="1"/>
  <c r="M432" i="3"/>
  <c r="N432" i="3"/>
  <c r="O432" i="3"/>
  <c r="P432" i="3"/>
  <c r="Q432" i="3" s="1"/>
  <c r="M433" i="3"/>
  <c r="N433" i="3"/>
  <c r="O433" i="3"/>
  <c r="P433" i="3" s="1"/>
  <c r="Q433" i="3" s="1"/>
  <c r="M434" i="3"/>
  <c r="N434" i="3"/>
  <c r="O434" i="3" s="1"/>
  <c r="P434" i="3" s="1"/>
  <c r="Q434" i="3" s="1"/>
  <c r="M435" i="3"/>
  <c r="N435" i="3" s="1"/>
  <c r="O435" i="3" s="1"/>
  <c r="P435" i="3" s="1"/>
  <c r="Q435" i="3" s="1"/>
  <c r="M436" i="3"/>
  <c r="N436" i="3"/>
  <c r="O436" i="3" s="1"/>
  <c r="P436" i="3" s="1"/>
  <c r="Q436" i="3" s="1"/>
  <c r="M437" i="3"/>
  <c r="N437" i="3"/>
  <c r="O437" i="3"/>
  <c r="P437" i="3" s="1"/>
  <c r="Q437" i="3" s="1"/>
  <c r="M438" i="3"/>
  <c r="N438" i="3" s="1"/>
  <c r="M439" i="3"/>
  <c r="N439" i="3" s="1"/>
  <c r="O439" i="3" s="1"/>
  <c r="P439" i="3" s="1"/>
  <c r="Q439" i="3" s="1"/>
  <c r="M440" i="3"/>
  <c r="N440" i="3"/>
  <c r="O440" i="3"/>
  <c r="P440" i="3"/>
  <c r="Q440" i="3" s="1"/>
  <c r="M441" i="3"/>
  <c r="N441" i="3"/>
  <c r="O441" i="3" s="1"/>
  <c r="P441" i="3" s="1"/>
  <c r="Q441" i="3" s="1"/>
  <c r="M442" i="3"/>
  <c r="N442" i="3"/>
  <c r="O442" i="3" s="1"/>
  <c r="P442" i="3" s="1"/>
  <c r="Q442" i="3" s="1"/>
  <c r="M443" i="3"/>
  <c r="N443" i="3" s="1"/>
  <c r="O443" i="3" s="1"/>
  <c r="P443" i="3" s="1"/>
  <c r="Q443" i="3" s="1"/>
  <c r="M444" i="3"/>
  <c r="N444" i="3"/>
  <c r="O444" i="3" s="1"/>
  <c r="P444" i="3" s="1"/>
  <c r="Q444" i="3" s="1"/>
  <c r="M445" i="3"/>
  <c r="N445" i="3"/>
  <c r="O445" i="3"/>
  <c r="P445" i="3" s="1"/>
  <c r="Q445" i="3" s="1"/>
  <c r="F445" i="3" s="1"/>
  <c r="M446" i="3"/>
  <c r="N446" i="3"/>
  <c r="O446" i="3" s="1"/>
  <c r="P446" i="3" s="1"/>
  <c r="Q446" i="3" s="1"/>
  <c r="M447" i="3"/>
  <c r="N447" i="3" s="1"/>
  <c r="O447" i="3" s="1"/>
  <c r="P447" i="3" s="1"/>
  <c r="Q447" i="3" s="1"/>
  <c r="M448" i="3"/>
  <c r="N448" i="3"/>
  <c r="O448" i="3" s="1"/>
  <c r="P448" i="3" s="1"/>
  <c r="Q448" i="3" s="1"/>
  <c r="M449" i="3"/>
  <c r="N449" i="3"/>
  <c r="O449" i="3"/>
  <c r="P449" i="3" s="1"/>
  <c r="Q449" i="3" s="1"/>
  <c r="M450" i="3"/>
  <c r="N450" i="3"/>
  <c r="O450" i="3" s="1"/>
  <c r="P450" i="3" s="1"/>
  <c r="Q450" i="3" s="1"/>
  <c r="M451" i="3"/>
  <c r="N451" i="3" s="1"/>
  <c r="O451" i="3" s="1"/>
  <c r="P451" i="3" s="1"/>
  <c r="Q451" i="3" s="1"/>
  <c r="M452" i="3"/>
  <c r="N452" i="3" s="1"/>
  <c r="M453" i="3"/>
  <c r="N453" i="3"/>
  <c r="O453" i="3" s="1"/>
  <c r="P453" i="3" s="1"/>
  <c r="Q453" i="3" s="1"/>
  <c r="M454" i="3"/>
  <c r="N454" i="3"/>
  <c r="O454" i="3" s="1"/>
  <c r="P454" i="3" s="1"/>
  <c r="Q454" i="3" s="1"/>
  <c r="M455" i="3"/>
  <c r="N455" i="3" s="1"/>
  <c r="O455" i="3" s="1"/>
  <c r="P455" i="3" s="1"/>
  <c r="Q455" i="3" s="1"/>
  <c r="M456" i="3"/>
  <c r="N456" i="3"/>
  <c r="O456" i="3"/>
  <c r="P456" i="3"/>
  <c r="Q456" i="3" s="1"/>
  <c r="M457" i="3"/>
  <c r="N457" i="3"/>
  <c r="O457" i="3"/>
  <c r="P457" i="3" s="1"/>
  <c r="Q457" i="3" s="1"/>
  <c r="M458" i="3"/>
  <c r="N458" i="3"/>
  <c r="O458" i="3" s="1"/>
  <c r="P458" i="3" s="1"/>
  <c r="Q458" i="3" s="1"/>
  <c r="M459" i="3"/>
  <c r="N459" i="3" s="1"/>
  <c r="O459" i="3" s="1"/>
  <c r="P459" i="3" s="1"/>
  <c r="Q459" i="3" s="1"/>
  <c r="F459" i="3" s="1"/>
  <c r="M460" i="3"/>
  <c r="N460" i="3"/>
  <c r="O460" i="3" s="1"/>
  <c r="P460" i="3" s="1"/>
  <c r="Q460" i="3" s="1"/>
  <c r="M461" i="3"/>
  <c r="N461" i="3"/>
  <c r="O461" i="3"/>
  <c r="P461" i="3" s="1"/>
  <c r="Q461" i="3" s="1"/>
  <c r="M462" i="3"/>
  <c r="N462" i="3"/>
  <c r="O462" i="3" s="1"/>
  <c r="P462" i="3" s="1"/>
  <c r="Q462" i="3" s="1"/>
  <c r="M463" i="3"/>
  <c r="N463" i="3" s="1"/>
  <c r="O463" i="3" s="1"/>
  <c r="P463" i="3" s="1"/>
  <c r="Q463" i="3" s="1"/>
  <c r="M464" i="3"/>
  <c r="N464" i="3"/>
  <c r="O464" i="3"/>
  <c r="P464" i="3" s="1"/>
  <c r="Q464" i="3" s="1"/>
  <c r="M465" i="3"/>
  <c r="N465" i="3"/>
  <c r="O465" i="3"/>
  <c r="P465" i="3" s="1"/>
  <c r="Q465" i="3" s="1"/>
  <c r="M466" i="3"/>
  <c r="N466" i="3" s="1"/>
  <c r="M467" i="3"/>
  <c r="N467" i="3" s="1"/>
  <c r="O467" i="3" s="1"/>
  <c r="P467" i="3" s="1"/>
  <c r="Q467" i="3" s="1"/>
  <c r="M468" i="3"/>
  <c r="N468" i="3"/>
  <c r="O468" i="3"/>
  <c r="P468" i="3"/>
  <c r="Q468" i="3" s="1"/>
  <c r="M469" i="3"/>
  <c r="N469" i="3"/>
  <c r="O469" i="3"/>
  <c r="P469" i="3" s="1"/>
  <c r="Q469" i="3" s="1"/>
  <c r="M470" i="3"/>
  <c r="N470" i="3"/>
  <c r="O470" i="3" s="1"/>
  <c r="P470" i="3" s="1"/>
  <c r="Q470" i="3" s="1"/>
  <c r="M471" i="3"/>
  <c r="N471" i="3" s="1"/>
  <c r="O471" i="3" s="1"/>
  <c r="P471" i="3" s="1"/>
  <c r="Q471" i="3" s="1"/>
  <c r="M472" i="3"/>
  <c r="N472" i="3"/>
  <c r="O472" i="3" s="1"/>
  <c r="P472" i="3" s="1"/>
  <c r="Q472" i="3" s="1"/>
  <c r="M473" i="3"/>
  <c r="N473" i="3"/>
  <c r="O473" i="3"/>
  <c r="P473" i="3" s="1"/>
  <c r="Q473" i="3" s="1"/>
  <c r="M474" i="3"/>
  <c r="N474" i="3" s="1"/>
  <c r="M475" i="3"/>
  <c r="N475" i="3" s="1"/>
  <c r="O475" i="3" s="1"/>
  <c r="P475" i="3" s="1"/>
  <c r="Q475" i="3" s="1"/>
  <c r="M476" i="3"/>
  <c r="N476" i="3"/>
  <c r="O476" i="3"/>
  <c r="P476" i="3"/>
  <c r="Q476" i="3" s="1"/>
  <c r="M477" i="3"/>
  <c r="N477" i="3"/>
  <c r="O477" i="3"/>
  <c r="P477" i="3" s="1"/>
  <c r="Q477" i="3" s="1"/>
  <c r="M478" i="3"/>
  <c r="N478" i="3"/>
  <c r="O478" i="3" s="1"/>
  <c r="P478" i="3" s="1"/>
  <c r="Q478" i="3" s="1"/>
  <c r="M479" i="3"/>
  <c r="N479" i="3" s="1"/>
  <c r="O479" i="3" s="1"/>
  <c r="P479" i="3" s="1"/>
  <c r="Q479" i="3" s="1"/>
  <c r="M480" i="3"/>
  <c r="N480" i="3"/>
  <c r="O480" i="3" s="1"/>
  <c r="P480" i="3" s="1"/>
  <c r="Q480" i="3" s="1"/>
  <c r="M481" i="3"/>
  <c r="N481" i="3"/>
  <c r="O481" i="3"/>
  <c r="P481" i="3" s="1"/>
  <c r="Q481" i="3" s="1"/>
  <c r="M482" i="3"/>
  <c r="N482" i="3"/>
  <c r="O482" i="3" s="1"/>
  <c r="P482" i="3" s="1"/>
  <c r="Q482" i="3" s="1"/>
  <c r="M483" i="3"/>
  <c r="N483" i="3" s="1"/>
  <c r="O483" i="3" s="1"/>
  <c r="P483" i="3" s="1"/>
  <c r="Q483" i="3" s="1"/>
  <c r="M484" i="3"/>
  <c r="N484" i="3"/>
  <c r="O484" i="3"/>
  <c r="P484" i="3" s="1"/>
  <c r="Q484" i="3" s="1"/>
  <c r="M485" i="3"/>
  <c r="N485" i="3" s="1"/>
  <c r="G485" i="3" s="1"/>
  <c r="M486" i="3"/>
  <c r="N486" i="3"/>
  <c r="O486" i="3" s="1"/>
  <c r="P486" i="3" s="1"/>
  <c r="Q486" i="3" s="1"/>
  <c r="M487" i="3"/>
  <c r="N487" i="3" s="1"/>
  <c r="O487" i="3" s="1"/>
  <c r="P487" i="3" s="1"/>
  <c r="Q487" i="3" s="1"/>
  <c r="M488" i="3"/>
  <c r="N488" i="3"/>
  <c r="O488" i="3"/>
  <c r="P488" i="3" s="1"/>
  <c r="Q488" i="3" s="1"/>
  <c r="M489" i="3"/>
  <c r="N489" i="3"/>
  <c r="O489" i="3"/>
  <c r="P489" i="3" s="1"/>
  <c r="Q489" i="3" s="1"/>
  <c r="M490" i="3"/>
  <c r="N490" i="3"/>
  <c r="O490" i="3" s="1"/>
  <c r="P490" i="3" s="1"/>
  <c r="Q490" i="3" s="1"/>
  <c r="M491" i="3"/>
  <c r="N491" i="3" s="1"/>
  <c r="O491" i="3" s="1"/>
  <c r="P491" i="3" s="1"/>
  <c r="Q491" i="3" s="1"/>
  <c r="M492" i="3"/>
  <c r="N492" i="3"/>
  <c r="O492" i="3"/>
  <c r="P492" i="3" s="1"/>
  <c r="Q492" i="3" s="1"/>
  <c r="E218" i="3"/>
  <c r="E204" i="3"/>
  <c r="F198" i="3"/>
  <c r="F111" i="6" l="1"/>
  <c r="E136" i="6"/>
  <c r="P136" i="6"/>
  <c r="E125" i="6"/>
  <c r="P125" i="6"/>
  <c r="E111" i="6"/>
  <c r="P111" i="6"/>
  <c r="O485" i="3"/>
  <c r="P485" i="3" s="1"/>
  <c r="O474" i="3"/>
  <c r="P474" i="3" s="1"/>
  <c r="G474" i="3"/>
  <c r="O466" i="3"/>
  <c r="P466" i="3" s="1"/>
  <c r="G466" i="3"/>
  <c r="E459" i="3"/>
  <c r="G459" i="3"/>
  <c r="G452" i="3"/>
  <c r="O452" i="3"/>
  <c r="P452" i="3" s="1"/>
  <c r="E445" i="3"/>
  <c r="O438" i="3"/>
  <c r="P438" i="3" s="1"/>
  <c r="G438" i="3"/>
  <c r="E431" i="3"/>
  <c r="G431" i="3"/>
  <c r="G421" i="3"/>
  <c r="O421" i="3"/>
  <c r="P421" i="3" s="1"/>
  <c r="Q412" i="3"/>
  <c r="F412" i="3" s="1"/>
  <c r="E412" i="3"/>
  <c r="G404" i="3"/>
  <c r="E404" i="3"/>
  <c r="E397" i="3"/>
  <c r="G397" i="3"/>
  <c r="O390" i="3"/>
  <c r="P390" i="3" s="1"/>
  <c r="G383" i="3"/>
  <c r="E383" i="3"/>
  <c r="G376" i="3"/>
  <c r="E376" i="3"/>
  <c r="E374" i="3"/>
  <c r="G374" i="3"/>
  <c r="E373" i="3"/>
  <c r="Q368" i="3"/>
  <c r="F368" i="3" s="1"/>
  <c r="E368" i="3"/>
  <c r="E366" i="3"/>
  <c r="G366" i="3"/>
  <c r="G361" i="3"/>
  <c r="E361" i="3"/>
  <c r="G355" i="3"/>
  <c r="E355" i="3"/>
  <c r="E349" i="3"/>
  <c r="G349" i="3"/>
  <c r="E347" i="3"/>
  <c r="G347" i="3"/>
  <c r="G340" i="3"/>
  <c r="E340" i="3"/>
  <c r="E334" i="3"/>
  <c r="O327" i="3"/>
  <c r="P327" i="3" s="1"/>
  <c r="G327" i="3"/>
  <c r="E320" i="3"/>
  <c r="G320" i="3"/>
  <c r="G313" i="3"/>
  <c r="E313" i="3"/>
  <c r="O307" i="3"/>
  <c r="P307" i="3" s="1"/>
  <c r="G307" i="3"/>
  <c r="Q301" i="3"/>
  <c r="F301" i="3" s="1"/>
  <c r="E301" i="3"/>
  <c r="G301" i="3"/>
  <c r="E295" i="3"/>
  <c r="G295" i="3"/>
  <c r="G289" i="3"/>
  <c r="E289" i="3"/>
  <c r="G282" i="3"/>
  <c r="E282" i="3"/>
  <c r="G276" i="3"/>
  <c r="E269" i="3"/>
  <c r="G269" i="3"/>
  <c r="G263" i="3"/>
  <c r="E263" i="3"/>
  <c r="G257" i="3"/>
  <c r="E257" i="3"/>
  <c r="G251" i="3"/>
  <c r="E245" i="3"/>
  <c r="G245" i="3"/>
  <c r="G239" i="3"/>
  <c r="E239" i="3"/>
  <c r="G232" i="3"/>
  <c r="Q226" i="3"/>
  <c r="F226" i="3" s="1"/>
  <c r="Q211" i="3"/>
  <c r="F211" i="3" s="1"/>
  <c r="E211" i="3"/>
  <c r="Q192" i="3"/>
  <c r="F192" i="3" s="1"/>
  <c r="E192" i="3"/>
  <c r="E186" i="3"/>
  <c r="E198" i="3"/>
  <c r="G519" i="3"/>
  <c r="G520" i="3"/>
  <c r="G521" i="3"/>
  <c r="G522" i="3"/>
  <c r="G523" i="3"/>
  <c r="G524" i="3"/>
  <c r="G525" i="3"/>
  <c r="G526" i="3"/>
  <c r="G527" i="3"/>
  <c r="F548" i="3"/>
  <c r="G548" i="3"/>
  <c r="E567" i="3"/>
  <c r="F567" i="3"/>
  <c r="G567" i="3"/>
  <c r="E568" i="3"/>
  <c r="F568" i="3"/>
  <c r="G568" i="3"/>
  <c r="E578" i="3"/>
  <c r="F578" i="3"/>
  <c r="G578" i="3"/>
  <c r="E584" i="3"/>
  <c r="F584" i="3"/>
  <c r="G584" i="3"/>
  <c r="E590" i="3"/>
  <c r="F590" i="3"/>
  <c r="G590" i="3"/>
  <c r="E593" i="3"/>
  <c r="F593" i="3"/>
  <c r="G593" i="3"/>
  <c r="E600" i="3"/>
  <c r="F600" i="3"/>
  <c r="G600" i="3"/>
  <c r="E611" i="3"/>
  <c r="F611" i="3"/>
  <c r="G611" i="3"/>
  <c r="E618" i="3"/>
  <c r="F618" i="3"/>
  <c r="G618" i="3"/>
  <c r="E622" i="3"/>
  <c r="F622" i="3"/>
  <c r="G622" i="3"/>
  <c r="E626" i="3"/>
  <c r="F626" i="3"/>
  <c r="G626" i="3"/>
  <c r="E631" i="3"/>
  <c r="F631" i="3"/>
  <c r="G631" i="3"/>
  <c r="E636" i="3"/>
  <c r="F636" i="3"/>
  <c r="G636" i="3"/>
  <c r="E640" i="3"/>
  <c r="F640" i="3"/>
  <c r="G640" i="3"/>
  <c r="E648" i="3"/>
  <c r="F648" i="3"/>
  <c r="G648" i="3"/>
  <c r="E657" i="3"/>
  <c r="F657" i="3"/>
  <c r="G657" i="3"/>
  <c r="E664" i="3"/>
  <c r="F664" i="3"/>
  <c r="G664" i="3"/>
  <c r="E665" i="3"/>
  <c r="F665" i="3"/>
  <c r="G665" i="3"/>
  <c r="E668" i="3"/>
  <c r="F668" i="3"/>
  <c r="G668" i="3"/>
  <c r="E669" i="3"/>
  <c r="F669" i="3"/>
  <c r="G669" i="3"/>
  <c r="E673" i="3"/>
  <c r="F673" i="3"/>
  <c r="G673" i="3"/>
  <c r="E676" i="3"/>
  <c r="F676" i="3"/>
  <c r="G676" i="3"/>
  <c r="E679" i="3"/>
  <c r="F679" i="3"/>
  <c r="G679" i="3"/>
  <c r="E680" i="3"/>
  <c r="F680" i="3"/>
  <c r="G680" i="3"/>
  <c r="E687" i="3"/>
  <c r="F687" i="3"/>
  <c r="G687" i="3"/>
  <c r="Q485" i="3" l="1"/>
  <c r="F485" i="3" s="1"/>
  <c r="E485" i="3"/>
  <c r="Q474" i="3"/>
  <c r="F474" i="3" s="1"/>
  <c r="E474" i="3"/>
  <c r="Q466" i="3"/>
  <c r="F466" i="3" s="1"/>
  <c r="E466" i="3"/>
  <c r="Q452" i="3"/>
  <c r="F452" i="3" s="1"/>
  <c r="E452" i="3"/>
  <c r="Q438" i="3"/>
  <c r="F438" i="3" s="1"/>
  <c r="E438" i="3"/>
  <c r="Q421" i="3"/>
  <c r="F421" i="3" s="1"/>
  <c r="E421" i="3"/>
  <c r="Q390" i="3"/>
  <c r="F390" i="3" s="1"/>
  <c r="E390" i="3"/>
  <c r="Q327" i="3"/>
  <c r="F327" i="3" s="1"/>
  <c r="E327" i="3"/>
  <c r="Q307" i="3"/>
  <c r="F307" i="3" s="1"/>
  <c r="E307" i="3"/>
  <c r="F27" i="16"/>
  <c r="G27" i="16"/>
  <c r="F28" i="16"/>
  <c r="G28" i="16"/>
  <c r="L22" i="16"/>
  <c r="M22" i="16" s="1"/>
  <c r="N22" i="16" s="1"/>
  <c r="O22" i="16" s="1"/>
  <c r="P22" i="16" s="1"/>
  <c r="L23" i="16"/>
  <c r="M23" i="16" s="1"/>
  <c r="N23" i="16" s="1"/>
  <c r="O23" i="16" s="1"/>
  <c r="P23" i="16" s="1"/>
  <c r="L24" i="16"/>
  <c r="M24" i="16"/>
  <c r="N24" i="16" s="1"/>
  <c r="O24" i="16" s="1"/>
  <c r="P24" i="16" s="1"/>
  <c r="L25" i="16"/>
  <c r="M25" i="16" s="1"/>
  <c r="N25" i="16" s="1"/>
  <c r="O25" i="16" s="1"/>
  <c r="P25" i="16" s="1"/>
  <c r="L26" i="16"/>
  <c r="M26" i="16" s="1"/>
  <c r="N26" i="16" s="1"/>
  <c r="O26" i="16" s="1"/>
  <c r="P26" i="16" s="1"/>
  <c r="L282" i="16"/>
  <c r="M282" i="16" s="1"/>
  <c r="N282" i="16" s="1"/>
  <c r="O282" i="16" s="1"/>
  <c r="P282" i="16" s="1"/>
  <c r="L283" i="16"/>
  <c r="M283" i="16" s="1"/>
  <c r="L284" i="16"/>
  <c r="M284" i="16" s="1"/>
  <c r="N284" i="16" s="1"/>
  <c r="O284" i="16" s="1"/>
  <c r="P284" i="16" s="1"/>
  <c r="L281" i="16"/>
  <c r="M281" i="16" s="1"/>
  <c r="L275" i="16"/>
  <c r="M275" i="16" s="1"/>
  <c r="N275" i="16" s="1"/>
  <c r="O275" i="16" s="1"/>
  <c r="P275" i="16" s="1"/>
  <c r="L276" i="16"/>
  <c r="M276" i="16" s="1"/>
  <c r="L277" i="16"/>
  <c r="M277" i="16" s="1"/>
  <c r="N277" i="16" s="1"/>
  <c r="O277" i="16" s="1"/>
  <c r="P277" i="16" s="1"/>
  <c r="L278" i="16"/>
  <c r="M278" i="16" s="1"/>
  <c r="N278" i="16" s="1"/>
  <c r="O278" i="16" s="1"/>
  <c r="P278" i="16" s="1"/>
  <c r="L274" i="16"/>
  <c r="M274" i="16"/>
  <c r="N274" i="16" s="1"/>
  <c r="O274" i="16" s="1"/>
  <c r="P274" i="16" s="1"/>
  <c r="L220" i="6"/>
  <c r="L221" i="6"/>
  <c r="L222" i="6"/>
  <c r="M222" i="6" s="1"/>
  <c r="N222" i="6" s="1"/>
  <c r="O222" i="6" s="1"/>
  <c r="P222" i="6" s="1"/>
  <c r="L223" i="6"/>
  <c r="M223" i="6" s="1"/>
  <c r="N223" i="6" s="1"/>
  <c r="O223" i="6" s="1"/>
  <c r="P223" i="6" s="1"/>
  <c r="L224" i="6"/>
  <c r="M224" i="6" s="1"/>
  <c r="L225" i="6"/>
  <c r="L226" i="6"/>
  <c r="M226" i="6" s="1"/>
  <c r="L227" i="6"/>
  <c r="M227" i="6" s="1"/>
  <c r="N227" i="6" s="1"/>
  <c r="O227" i="6" s="1"/>
  <c r="P227" i="6" s="1"/>
  <c r="L228" i="6"/>
  <c r="M228" i="6" s="1"/>
  <c r="L229" i="6"/>
  <c r="L230" i="6"/>
  <c r="L231" i="6"/>
  <c r="M231" i="6" s="1"/>
  <c r="N231" i="6" s="1"/>
  <c r="O231" i="6" s="1"/>
  <c r="P231" i="6" s="1"/>
  <c r="L232" i="6"/>
  <c r="M232" i="6" s="1"/>
  <c r="N232" i="6" s="1"/>
  <c r="O232" i="6" s="1"/>
  <c r="P232" i="6" s="1"/>
  <c r="L233" i="6"/>
  <c r="L234" i="6"/>
  <c r="M234" i="6" s="1"/>
  <c r="N234" i="6" s="1"/>
  <c r="O234" i="6" s="1"/>
  <c r="P234" i="6" s="1"/>
  <c r="L235" i="6"/>
  <c r="M235" i="6" s="1"/>
  <c r="N235" i="6" s="1"/>
  <c r="O235" i="6" s="1"/>
  <c r="P235" i="6" s="1"/>
  <c r="L236" i="6"/>
  <c r="M236" i="6" s="1"/>
  <c r="L237" i="6"/>
  <c r="M237" i="6" s="1"/>
  <c r="N237" i="6" s="1"/>
  <c r="O237" i="6" s="1"/>
  <c r="P237" i="6" s="1"/>
  <c r="L200" i="6"/>
  <c r="M200" i="6" s="1"/>
  <c r="L201" i="6"/>
  <c r="M201" i="6" s="1"/>
  <c r="N201" i="6" s="1"/>
  <c r="O201" i="6" s="1"/>
  <c r="P201" i="6" s="1"/>
  <c r="L202" i="6"/>
  <c r="L203" i="6"/>
  <c r="M203" i="6" s="1"/>
  <c r="L204" i="6"/>
  <c r="M204" i="6" s="1"/>
  <c r="L205" i="6"/>
  <c r="M205" i="6" s="1"/>
  <c r="N205" i="6" s="1"/>
  <c r="O205" i="6" s="1"/>
  <c r="P205" i="6" s="1"/>
  <c r="L206" i="6"/>
  <c r="M206" i="6" s="1"/>
  <c r="N206" i="6" s="1"/>
  <c r="O206" i="6" s="1"/>
  <c r="P206" i="6" s="1"/>
  <c r="L207" i="6"/>
  <c r="L208" i="6"/>
  <c r="L209" i="6"/>
  <c r="M209" i="6" s="1"/>
  <c r="G209" i="6" s="1"/>
  <c r="L210" i="6"/>
  <c r="M210" i="6" s="1"/>
  <c r="L211" i="6"/>
  <c r="M211" i="6" s="1"/>
  <c r="N211" i="6" s="1"/>
  <c r="O211" i="6" s="1"/>
  <c r="P211" i="6" s="1"/>
  <c r="L212" i="6"/>
  <c r="M212" i="6" s="1"/>
  <c r="N212" i="6" s="1"/>
  <c r="L213" i="6"/>
  <c r="M213" i="6" s="1"/>
  <c r="G213" i="6" s="1"/>
  <c r="L214" i="6"/>
  <c r="M214" i="6" s="1"/>
  <c r="N214" i="6" s="1"/>
  <c r="L215" i="6"/>
  <c r="M215" i="6" s="1"/>
  <c r="L216" i="6"/>
  <c r="M216" i="6" s="1"/>
  <c r="L217" i="6"/>
  <c r="M217" i="6" s="1"/>
  <c r="N217" i="6" s="1"/>
  <c r="L218" i="6"/>
  <c r="M218" i="6" s="1"/>
  <c r="L219" i="6"/>
  <c r="M219" i="6" s="1"/>
  <c r="L199" i="6"/>
  <c r="M199" i="6" s="1"/>
  <c r="N199" i="6" s="1"/>
  <c r="M233" i="6"/>
  <c r="N233" i="6" s="1"/>
  <c r="O233" i="6" s="1"/>
  <c r="P233" i="6" s="1"/>
  <c r="L238" i="6"/>
  <c r="M238" i="6" s="1"/>
  <c r="N238" i="6" s="1"/>
  <c r="O238" i="6" s="1"/>
  <c r="P238" i="6" s="1"/>
  <c r="M221" i="6"/>
  <c r="N221" i="6" s="1"/>
  <c r="O221" i="6" s="1"/>
  <c r="P221" i="6" s="1"/>
  <c r="M225" i="6"/>
  <c r="N225" i="6" s="1"/>
  <c r="O225" i="6" s="1"/>
  <c r="P225" i="6" s="1"/>
  <c r="M229" i="6"/>
  <c r="M230" i="6"/>
  <c r="M202" i="6"/>
  <c r="N202" i="6" s="1"/>
  <c r="O202" i="6" s="1"/>
  <c r="P202" i="6" s="1"/>
  <c r="M207" i="6"/>
  <c r="M208" i="6"/>
  <c r="P99" i="7"/>
  <c r="Q99" i="7" s="1"/>
  <c r="R99" i="7" s="1"/>
  <c r="N99" i="7"/>
  <c r="I99" i="7"/>
  <c r="P97" i="7"/>
  <c r="Q97" i="7" s="1"/>
  <c r="R97" i="7" s="1"/>
  <c r="N97" i="7"/>
  <c r="I97" i="7"/>
  <c r="O214" i="6" l="1"/>
  <c r="P214" i="6" s="1"/>
  <c r="F214" i="6"/>
  <c r="F233" i="6"/>
  <c r="F237" i="6"/>
  <c r="E237" i="6"/>
  <c r="E233" i="6"/>
  <c r="G234" i="6"/>
  <c r="F26" i="16"/>
  <c r="G26" i="16"/>
  <c r="G25" i="16"/>
  <c r="F25" i="16"/>
  <c r="F24" i="16"/>
  <c r="G24" i="16"/>
  <c r="G23" i="16"/>
  <c r="F23" i="16"/>
  <c r="F22" i="16"/>
  <c r="G22" i="16"/>
  <c r="N276" i="16"/>
  <c r="G276" i="16"/>
  <c r="N283" i="16"/>
  <c r="G283" i="16"/>
  <c r="N281" i="16"/>
  <c r="G281" i="16"/>
  <c r="G278" i="16"/>
  <c r="F278" i="16"/>
  <c r="F274" i="16"/>
  <c r="G277" i="16"/>
  <c r="G275" i="16"/>
  <c r="G284" i="16"/>
  <c r="G282" i="16"/>
  <c r="G274" i="16"/>
  <c r="F277" i="16"/>
  <c r="F275" i="16"/>
  <c r="F284" i="16"/>
  <c r="F282" i="16"/>
  <c r="N236" i="6"/>
  <c r="G236" i="6"/>
  <c r="N228" i="6"/>
  <c r="O228" i="6" s="1"/>
  <c r="P228" i="6" s="1"/>
  <c r="G228" i="6"/>
  <c r="N224" i="6"/>
  <c r="O224" i="6" s="1"/>
  <c r="P224" i="6" s="1"/>
  <c r="G224" i="6"/>
  <c r="F223" i="6"/>
  <c r="G235" i="6"/>
  <c r="F234" i="6"/>
  <c r="F227" i="6"/>
  <c r="F235" i="6"/>
  <c r="E234" i="6"/>
  <c r="G237" i="6"/>
  <c r="E235" i="6"/>
  <c r="G233" i="6"/>
  <c r="O212" i="6"/>
  <c r="P212" i="6" s="1"/>
  <c r="F212" i="6"/>
  <c r="E202" i="6"/>
  <c r="N209" i="6"/>
  <c r="O209" i="6" s="1"/>
  <c r="P209" i="6" s="1"/>
  <c r="O199" i="6"/>
  <c r="F199" i="6"/>
  <c r="N230" i="6"/>
  <c r="G230" i="6"/>
  <c r="N208" i="6"/>
  <c r="G208" i="6"/>
  <c r="N204" i="6"/>
  <c r="G204" i="6"/>
  <c r="N200" i="6"/>
  <c r="G200" i="6"/>
  <c r="N229" i="6"/>
  <c r="G229" i="6"/>
  <c r="N210" i="6"/>
  <c r="G210" i="6"/>
  <c r="N226" i="6"/>
  <c r="G226" i="6"/>
  <c r="N207" i="6"/>
  <c r="G207" i="6"/>
  <c r="N203" i="6"/>
  <c r="G203" i="6"/>
  <c r="N216" i="6"/>
  <c r="O216" i="6" s="1"/>
  <c r="E216" i="6" s="1"/>
  <c r="G216" i="6"/>
  <c r="E214" i="6"/>
  <c r="G212" i="6"/>
  <c r="F211" i="6"/>
  <c r="E227" i="6"/>
  <c r="G225" i="6"/>
  <c r="E223" i="6"/>
  <c r="G221" i="6"/>
  <c r="F231" i="6"/>
  <c r="E206" i="6"/>
  <c r="N213" i="6"/>
  <c r="E222" i="6"/>
  <c r="G231" i="6"/>
  <c r="G205" i="6"/>
  <c r="G201" i="6"/>
  <c r="G206" i="6"/>
  <c r="F205" i="6"/>
  <c r="G202" i="6"/>
  <c r="F201" i="6"/>
  <c r="E211" i="6"/>
  <c r="E228" i="6"/>
  <c r="F225" i="6"/>
  <c r="G222" i="6"/>
  <c r="F221" i="6"/>
  <c r="E231" i="6"/>
  <c r="G211" i="6"/>
  <c r="E209" i="6"/>
  <c r="F206" i="6"/>
  <c r="E205" i="6"/>
  <c r="F202" i="6"/>
  <c r="E201" i="6"/>
  <c r="G199" i="6"/>
  <c r="G214" i="6"/>
  <c r="G227" i="6"/>
  <c r="E225" i="6"/>
  <c r="G223" i="6"/>
  <c r="F222" i="6"/>
  <c r="E221" i="6"/>
  <c r="G218" i="6"/>
  <c r="N218" i="6"/>
  <c r="F217" i="6"/>
  <c r="O217" i="6"/>
  <c r="N219" i="6"/>
  <c r="G219" i="6"/>
  <c r="N215" i="6"/>
  <c r="G215" i="6"/>
  <c r="G217" i="6"/>
  <c r="H99" i="7"/>
  <c r="H97" i="7"/>
  <c r="P216" i="6" l="1"/>
  <c r="E212" i="6"/>
  <c r="E224" i="6"/>
  <c r="F224" i="6"/>
  <c r="O283" i="16"/>
  <c r="P283" i="16" s="1"/>
  <c r="F283" i="16"/>
  <c r="O281" i="16"/>
  <c r="P281" i="16" s="1"/>
  <c r="F281" i="16"/>
  <c r="O276" i="16"/>
  <c r="P276" i="16" s="1"/>
  <c r="F276" i="16"/>
  <c r="F228" i="6"/>
  <c r="O236" i="6"/>
  <c r="F236" i="6"/>
  <c r="F209" i="6"/>
  <c r="P199" i="6"/>
  <c r="E199" i="6"/>
  <c r="O200" i="6"/>
  <c r="F200" i="6"/>
  <c r="F216" i="6"/>
  <c r="O213" i="6"/>
  <c r="F213" i="6"/>
  <c r="O207" i="6"/>
  <c r="F207" i="6"/>
  <c r="O210" i="6"/>
  <c r="F210" i="6"/>
  <c r="O208" i="6"/>
  <c r="F208" i="6"/>
  <c r="O203" i="6"/>
  <c r="F203" i="6"/>
  <c r="O226" i="6"/>
  <c r="F226" i="6"/>
  <c r="O229" i="6"/>
  <c r="F229" i="6"/>
  <c r="O204" i="6"/>
  <c r="F204" i="6"/>
  <c r="O230" i="6"/>
  <c r="F230" i="6"/>
  <c r="O218" i="6"/>
  <c r="F218" i="6"/>
  <c r="F219" i="6"/>
  <c r="O219" i="6"/>
  <c r="P217" i="6"/>
  <c r="E217" i="6"/>
  <c r="F215" i="6"/>
  <c r="O215" i="6"/>
  <c r="P236" i="6" l="1"/>
  <c r="E236" i="6"/>
  <c r="P200" i="6"/>
  <c r="E200" i="6"/>
  <c r="P230" i="6"/>
  <c r="E230" i="6"/>
  <c r="P229" i="6"/>
  <c r="E229" i="6"/>
  <c r="P203" i="6"/>
  <c r="E203" i="6"/>
  <c r="P210" i="6"/>
  <c r="E210" i="6"/>
  <c r="P213" i="6"/>
  <c r="E213" i="6"/>
  <c r="P204" i="6"/>
  <c r="E204" i="6"/>
  <c r="P226" i="6"/>
  <c r="E226" i="6"/>
  <c r="P208" i="6"/>
  <c r="E208" i="6"/>
  <c r="P207" i="6"/>
  <c r="E207" i="6"/>
  <c r="P215" i="6"/>
  <c r="E215" i="6"/>
  <c r="P219" i="6"/>
  <c r="E219" i="6"/>
  <c r="E218" i="6"/>
  <c r="P218" i="6"/>
  <c r="G702" i="3" l="1"/>
  <c r="G691" i="3"/>
  <c r="E691" i="3"/>
  <c r="F691" i="3"/>
  <c r="M892" i="3"/>
  <c r="N892" i="3" s="1"/>
  <c r="G892" i="3" s="1"/>
  <c r="M891" i="3"/>
  <c r="N891" i="3" s="1"/>
  <c r="G891" i="3" s="1"/>
  <c r="M890" i="3"/>
  <c r="N890" i="3" s="1"/>
  <c r="M889" i="3"/>
  <c r="N889" i="3" s="1"/>
  <c r="M888" i="3"/>
  <c r="N888" i="3" s="1"/>
  <c r="G888" i="3" s="1"/>
  <c r="M887" i="3"/>
  <c r="N887" i="3" s="1"/>
  <c r="G887" i="3" s="1"/>
  <c r="M886" i="3"/>
  <c r="N886" i="3" s="1"/>
  <c r="M885" i="3"/>
  <c r="N885" i="3" s="1"/>
  <c r="M884" i="3"/>
  <c r="N884" i="3" s="1"/>
  <c r="G884" i="3" s="1"/>
  <c r="M883" i="3"/>
  <c r="N883" i="3" s="1"/>
  <c r="G883" i="3" s="1"/>
  <c r="M882" i="3"/>
  <c r="N882" i="3" s="1"/>
  <c r="M881" i="3"/>
  <c r="N881" i="3" s="1"/>
  <c r="G881" i="3" s="1"/>
  <c r="M880" i="3"/>
  <c r="N880" i="3" s="1"/>
  <c r="G880" i="3" s="1"/>
  <c r="M879" i="3"/>
  <c r="N879" i="3" s="1"/>
  <c r="G879" i="3" s="1"/>
  <c r="M878" i="3"/>
  <c r="N878" i="3" s="1"/>
  <c r="M877" i="3"/>
  <c r="N877" i="3" s="1"/>
  <c r="G877" i="3" s="1"/>
  <c r="M876" i="3"/>
  <c r="N876" i="3" s="1"/>
  <c r="G876" i="3" s="1"/>
  <c r="M875" i="3"/>
  <c r="N875" i="3" s="1"/>
  <c r="G875" i="3" s="1"/>
  <c r="M874" i="3"/>
  <c r="N874" i="3" s="1"/>
  <c r="M873" i="3"/>
  <c r="N873" i="3" s="1"/>
  <c r="G873" i="3" s="1"/>
  <c r="M872" i="3"/>
  <c r="N872" i="3" s="1"/>
  <c r="G872" i="3" s="1"/>
  <c r="M871" i="3"/>
  <c r="N871" i="3" s="1"/>
  <c r="G871" i="3" s="1"/>
  <c r="M870" i="3"/>
  <c r="N870" i="3" s="1"/>
  <c r="M869" i="3"/>
  <c r="N869" i="3" s="1"/>
  <c r="G869" i="3" s="1"/>
  <c r="M868" i="3"/>
  <c r="N868" i="3" s="1"/>
  <c r="G868" i="3" s="1"/>
  <c r="M867" i="3"/>
  <c r="N867" i="3" s="1"/>
  <c r="G867" i="3" s="1"/>
  <c r="M866" i="3"/>
  <c r="N866" i="3" s="1"/>
  <c r="M865" i="3"/>
  <c r="N865" i="3" s="1"/>
  <c r="G865" i="3" s="1"/>
  <c r="M864" i="3"/>
  <c r="N864" i="3" s="1"/>
  <c r="G864" i="3" s="1"/>
  <c r="M863" i="3"/>
  <c r="N863" i="3" s="1"/>
  <c r="G863" i="3" s="1"/>
  <c r="M862" i="3"/>
  <c r="N862" i="3" s="1"/>
  <c r="M861" i="3"/>
  <c r="N861" i="3" s="1"/>
  <c r="G861" i="3" s="1"/>
  <c r="M860" i="3"/>
  <c r="N860" i="3" s="1"/>
  <c r="G860" i="3" s="1"/>
  <c r="M859" i="3"/>
  <c r="N859" i="3" s="1"/>
  <c r="G859" i="3" s="1"/>
  <c r="M858" i="3"/>
  <c r="N858" i="3" s="1"/>
  <c r="M857" i="3"/>
  <c r="N857" i="3" s="1"/>
  <c r="G857" i="3" s="1"/>
  <c r="M856" i="3"/>
  <c r="N856" i="3" s="1"/>
  <c r="G856" i="3" s="1"/>
  <c r="M855" i="3"/>
  <c r="N855" i="3" s="1"/>
  <c r="G855" i="3" s="1"/>
  <c r="M854" i="3"/>
  <c r="N854" i="3" s="1"/>
  <c r="M853" i="3"/>
  <c r="N853" i="3" s="1"/>
  <c r="G853" i="3" s="1"/>
  <c r="M852" i="3"/>
  <c r="N852" i="3" s="1"/>
  <c r="G852" i="3" s="1"/>
  <c r="M851" i="3"/>
  <c r="N851" i="3" s="1"/>
  <c r="G851" i="3" s="1"/>
  <c r="M850" i="3"/>
  <c r="N850" i="3" s="1"/>
  <c r="M849" i="3"/>
  <c r="N849" i="3" s="1"/>
  <c r="G849" i="3" s="1"/>
  <c r="M848" i="3"/>
  <c r="N848" i="3" s="1"/>
  <c r="G848" i="3" s="1"/>
  <c r="M847" i="3"/>
  <c r="N847" i="3" s="1"/>
  <c r="G847" i="3" s="1"/>
  <c r="M846" i="3"/>
  <c r="N846" i="3" s="1"/>
  <c r="M845" i="3"/>
  <c r="N845" i="3" s="1"/>
  <c r="M844" i="3"/>
  <c r="N844" i="3" s="1"/>
  <c r="G844" i="3" s="1"/>
  <c r="M843" i="3"/>
  <c r="N843" i="3" s="1"/>
  <c r="G843" i="3" s="1"/>
  <c r="M842" i="3"/>
  <c r="N842" i="3" s="1"/>
  <c r="M841" i="3"/>
  <c r="N841" i="3" s="1"/>
  <c r="O841" i="3" s="1"/>
  <c r="M840" i="3"/>
  <c r="N840" i="3" s="1"/>
  <c r="M839" i="3"/>
  <c r="N839" i="3" s="1"/>
  <c r="O839" i="3" s="1"/>
  <c r="M838" i="3"/>
  <c r="N838" i="3" s="1"/>
  <c r="G838" i="3" s="1"/>
  <c r="M837" i="3"/>
  <c r="N837" i="3" s="1"/>
  <c r="G837" i="3" s="1"/>
  <c r="M836" i="3"/>
  <c r="N836" i="3" s="1"/>
  <c r="M835" i="3"/>
  <c r="N835" i="3" s="1"/>
  <c r="M834" i="3"/>
  <c r="N834" i="3" s="1"/>
  <c r="G834" i="3" s="1"/>
  <c r="M833" i="3"/>
  <c r="N833" i="3" s="1"/>
  <c r="G833" i="3" s="1"/>
  <c r="M832" i="3"/>
  <c r="N832" i="3" s="1"/>
  <c r="M831" i="3"/>
  <c r="N831" i="3" s="1"/>
  <c r="G831" i="3" s="1"/>
  <c r="M830" i="3"/>
  <c r="N830" i="3" s="1"/>
  <c r="M829" i="3"/>
  <c r="N829" i="3" s="1"/>
  <c r="G829" i="3" s="1"/>
  <c r="M828" i="3"/>
  <c r="N828" i="3" s="1"/>
  <c r="M827" i="3"/>
  <c r="N827" i="3" s="1"/>
  <c r="M826" i="3"/>
  <c r="N826" i="3" s="1"/>
  <c r="G826" i="3" s="1"/>
  <c r="M825" i="3"/>
  <c r="N825" i="3" s="1"/>
  <c r="G825" i="3" s="1"/>
  <c r="M824" i="3"/>
  <c r="N824" i="3" s="1"/>
  <c r="M823" i="3"/>
  <c r="N823" i="3" s="1"/>
  <c r="M822" i="3"/>
  <c r="N822" i="3" s="1"/>
  <c r="G822" i="3" s="1"/>
  <c r="M821" i="3"/>
  <c r="N821" i="3" s="1"/>
  <c r="G821" i="3" s="1"/>
  <c r="M820" i="3"/>
  <c r="N820" i="3" s="1"/>
  <c r="M819" i="3"/>
  <c r="N819" i="3" s="1"/>
  <c r="M818" i="3"/>
  <c r="N818" i="3" s="1"/>
  <c r="G818" i="3" s="1"/>
  <c r="M817" i="3"/>
  <c r="N817" i="3" s="1"/>
  <c r="G817" i="3" s="1"/>
  <c r="M816" i="3"/>
  <c r="N816" i="3" s="1"/>
  <c r="M815" i="3"/>
  <c r="N815" i="3" s="1"/>
  <c r="M814" i="3"/>
  <c r="N814" i="3" s="1"/>
  <c r="G814" i="3" s="1"/>
  <c r="M813" i="3"/>
  <c r="N813" i="3" s="1"/>
  <c r="G813" i="3" s="1"/>
  <c r="M812" i="3"/>
  <c r="N812" i="3" s="1"/>
  <c r="M811" i="3"/>
  <c r="N811" i="3" s="1"/>
  <c r="M810" i="3"/>
  <c r="N810" i="3" s="1"/>
  <c r="G810" i="3" s="1"/>
  <c r="M809" i="3"/>
  <c r="N809" i="3" s="1"/>
  <c r="G809" i="3" s="1"/>
  <c r="M808" i="3"/>
  <c r="N808" i="3" s="1"/>
  <c r="M807" i="3"/>
  <c r="N807" i="3" s="1"/>
  <c r="M806" i="3"/>
  <c r="N806" i="3" s="1"/>
  <c r="G806" i="3" s="1"/>
  <c r="M805" i="3"/>
  <c r="N805" i="3" s="1"/>
  <c r="G805" i="3" s="1"/>
  <c r="M804" i="3"/>
  <c r="N804" i="3" s="1"/>
  <c r="M803" i="3"/>
  <c r="N803" i="3" s="1"/>
  <c r="G803" i="3" s="1"/>
  <c r="M802" i="3"/>
  <c r="N802" i="3" s="1"/>
  <c r="G802" i="3" s="1"/>
  <c r="M801" i="3"/>
  <c r="N801" i="3" s="1"/>
  <c r="G801" i="3" s="1"/>
  <c r="M800" i="3"/>
  <c r="N800" i="3" s="1"/>
  <c r="M799" i="3"/>
  <c r="N799" i="3" s="1"/>
  <c r="G799" i="3" s="1"/>
  <c r="M798" i="3"/>
  <c r="N798" i="3" s="1"/>
  <c r="M797" i="3"/>
  <c r="N797" i="3" s="1"/>
  <c r="M796" i="3"/>
  <c r="N796" i="3" s="1"/>
  <c r="M795" i="3"/>
  <c r="N795" i="3" s="1"/>
  <c r="G795" i="3" s="1"/>
  <c r="M794" i="3"/>
  <c r="N794" i="3" s="1"/>
  <c r="G794" i="3" s="1"/>
  <c r="M793" i="3"/>
  <c r="N793" i="3" s="1"/>
  <c r="G793" i="3" s="1"/>
  <c r="M792" i="3"/>
  <c r="N792" i="3" s="1"/>
  <c r="M791" i="3"/>
  <c r="N791" i="3" s="1"/>
  <c r="G791" i="3" s="1"/>
  <c r="M790" i="3"/>
  <c r="N790" i="3" s="1"/>
  <c r="G790" i="3" s="1"/>
  <c r="M789" i="3"/>
  <c r="N789" i="3" s="1"/>
  <c r="G789" i="3" s="1"/>
  <c r="M788" i="3"/>
  <c r="N788" i="3" s="1"/>
  <c r="M787" i="3"/>
  <c r="N787" i="3" s="1"/>
  <c r="G787" i="3" s="1"/>
  <c r="M786" i="3"/>
  <c r="N786" i="3" s="1"/>
  <c r="G786" i="3" s="1"/>
  <c r="M785" i="3"/>
  <c r="N785" i="3" s="1"/>
  <c r="G785" i="3" s="1"/>
  <c r="M784" i="3"/>
  <c r="N784" i="3" s="1"/>
  <c r="G784" i="3" s="1"/>
  <c r="M783" i="3"/>
  <c r="N783" i="3" s="1"/>
  <c r="M782" i="3"/>
  <c r="N782" i="3" s="1"/>
  <c r="G782" i="3" s="1"/>
  <c r="M781" i="3"/>
  <c r="N781" i="3" s="1"/>
  <c r="G781" i="3" s="1"/>
  <c r="M780" i="3"/>
  <c r="N780" i="3" s="1"/>
  <c r="G780" i="3" s="1"/>
  <c r="M779" i="3"/>
  <c r="N779" i="3" s="1"/>
  <c r="M778" i="3"/>
  <c r="N778" i="3" s="1"/>
  <c r="G778" i="3" s="1"/>
  <c r="M777" i="3"/>
  <c r="N777" i="3" s="1"/>
  <c r="G777" i="3" s="1"/>
  <c r="M776" i="3"/>
  <c r="N776" i="3" s="1"/>
  <c r="M775" i="3"/>
  <c r="N775" i="3" s="1"/>
  <c r="G775" i="3" s="1"/>
  <c r="M774" i="3"/>
  <c r="N774" i="3" s="1"/>
  <c r="M773" i="3"/>
  <c r="N773" i="3" s="1"/>
  <c r="M772" i="3"/>
  <c r="N772" i="3" s="1"/>
  <c r="G772" i="3" s="1"/>
  <c r="M771" i="3"/>
  <c r="N771" i="3" s="1"/>
  <c r="G771" i="3" s="1"/>
  <c r="M770" i="3"/>
  <c r="N770" i="3" s="1"/>
  <c r="G770" i="3" s="1"/>
  <c r="M769" i="3"/>
  <c r="N769" i="3" s="1"/>
  <c r="G769" i="3" s="1"/>
  <c r="M768" i="3"/>
  <c r="N768" i="3" s="1"/>
  <c r="M767" i="3"/>
  <c r="N767" i="3" s="1"/>
  <c r="G767" i="3" s="1"/>
  <c r="M766" i="3"/>
  <c r="N766" i="3" s="1"/>
  <c r="M765" i="3"/>
  <c r="N765" i="3" s="1"/>
  <c r="G765" i="3" s="1"/>
  <c r="M764" i="3"/>
  <c r="N764" i="3" s="1"/>
  <c r="G764" i="3" s="1"/>
  <c r="M763" i="3"/>
  <c r="N763" i="3" s="1"/>
  <c r="M762" i="3"/>
  <c r="N762" i="3" s="1"/>
  <c r="G762" i="3" s="1"/>
  <c r="M761" i="3"/>
  <c r="N761" i="3" s="1"/>
  <c r="G761" i="3" s="1"/>
  <c r="M760" i="3"/>
  <c r="N760" i="3" s="1"/>
  <c r="G760" i="3" s="1"/>
  <c r="M759" i="3"/>
  <c r="N759" i="3" s="1"/>
  <c r="M758" i="3"/>
  <c r="N758" i="3" s="1"/>
  <c r="G758" i="3" s="1"/>
  <c r="M757" i="3"/>
  <c r="N757" i="3" s="1"/>
  <c r="G757" i="3" s="1"/>
  <c r="M756" i="3"/>
  <c r="N756" i="3" s="1"/>
  <c r="G756" i="3" s="1"/>
  <c r="M755" i="3"/>
  <c r="N755" i="3" s="1"/>
  <c r="G755" i="3" s="1"/>
  <c r="M754" i="3"/>
  <c r="N754" i="3" s="1"/>
  <c r="G754" i="3" s="1"/>
  <c r="M753" i="3"/>
  <c r="N753" i="3" s="1"/>
  <c r="M752" i="3"/>
  <c r="N752" i="3" s="1"/>
  <c r="G752" i="3" s="1"/>
  <c r="M751" i="3"/>
  <c r="N751" i="3" s="1"/>
  <c r="M750" i="3"/>
  <c r="N750" i="3" s="1"/>
  <c r="G750" i="3" s="1"/>
  <c r="M749" i="3"/>
  <c r="N749" i="3" s="1"/>
  <c r="M748" i="3"/>
  <c r="N748" i="3" s="1"/>
  <c r="G748" i="3" s="1"/>
  <c r="M747" i="3"/>
  <c r="N747" i="3" s="1"/>
  <c r="M746" i="3"/>
  <c r="N746" i="3" s="1"/>
  <c r="G746" i="3" s="1"/>
  <c r="M745" i="3"/>
  <c r="N745" i="3" s="1"/>
  <c r="G745" i="3" s="1"/>
  <c r="M744" i="3"/>
  <c r="N744" i="3" s="1"/>
  <c r="G744" i="3" s="1"/>
  <c r="M743" i="3"/>
  <c r="N743" i="3" s="1"/>
  <c r="M742" i="3"/>
  <c r="N742" i="3" s="1"/>
  <c r="M741" i="3"/>
  <c r="N741" i="3" s="1"/>
  <c r="G741" i="3" s="1"/>
  <c r="M740" i="3"/>
  <c r="N740" i="3" s="1"/>
  <c r="G740" i="3" s="1"/>
  <c r="M739" i="3"/>
  <c r="N739" i="3" s="1"/>
  <c r="G739" i="3" s="1"/>
  <c r="M738" i="3"/>
  <c r="N738" i="3" s="1"/>
  <c r="G738" i="3" s="1"/>
  <c r="M737" i="3"/>
  <c r="N737" i="3" s="1"/>
  <c r="G737" i="3" s="1"/>
  <c r="M736" i="3"/>
  <c r="N736" i="3" s="1"/>
  <c r="G736" i="3" s="1"/>
  <c r="M735" i="3"/>
  <c r="N735" i="3" s="1"/>
  <c r="M734" i="3"/>
  <c r="N734" i="3" s="1"/>
  <c r="M733" i="3"/>
  <c r="N733" i="3" s="1"/>
  <c r="G733" i="3" s="1"/>
  <c r="M732" i="3"/>
  <c r="N732" i="3" s="1"/>
  <c r="G732" i="3" s="1"/>
  <c r="M731" i="3"/>
  <c r="N731" i="3" s="1"/>
  <c r="O731" i="3" s="1"/>
  <c r="P731" i="3" s="1"/>
  <c r="Q731" i="3" s="1"/>
  <c r="M730" i="3"/>
  <c r="N730" i="3" s="1"/>
  <c r="O730" i="3" s="1"/>
  <c r="P730" i="3" s="1"/>
  <c r="Q730" i="3" s="1"/>
  <c r="M729" i="3"/>
  <c r="N729" i="3" s="1"/>
  <c r="M728" i="3"/>
  <c r="N728" i="3" s="1"/>
  <c r="M727" i="3"/>
  <c r="N727" i="3" s="1"/>
  <c r="O727" i="3" s="1"/>
  <c r="M726" i="3"/>
  <c r="N726" i="3" s="1"/>
  <c r="O726" i="3" s="1"/>
  <c r="P726" i="3" s="1"/>
  <c r="Q726" i="3" s="1"/>
  <c r="M725" i="3"/>
  <c r="N725" i="3" s="1"/>
  <c r="M724" i="3"/>
  <c r="N724" i="3" s="1"/>
  <c r="M723" i="3"/>
  <c r="N723" i="3" s="1"/>
  <c r="G723" i="3" s="1"/>
  <c r="M722" i="3"/>
  <c r="N722" i="3" s="1"/>
  <c r="M721" i="3"/>
  <c r="N721" i="3" s="1"/>
  <c r="M720" i="3"/>
  <c r="N720" i="3" s="1"/>
  <c r="G720" i="3" s="1"/>
  <c r="M719" i="3"/>
  <c r="N719" i="3" s="1"/>
  <c r="M718" i="3"/>
  <c r="N718" i="3" s="1"/>
  <c r="G718" i="3" s="1"/>
  <c r="M717" i="3"/>
  <c r="N717" i="3" s="1"/>
  <c r="G717" i="3" s="1"/>
  <c r="M716" i="3"/>
  <c r="N716" i="3" s="1"/>
  <c r="G716" i="3" s="1"/>
  <c r="M715" i="3"/>
  <c r="N715" i="3" s="1"/>
  <c r="M714" i="3"/>
  <c r="N714" i="3" s="1"/>
  <c r="M713" i="3"/>
  <c r="N713" i="3" s="1"/>
  <c r="G713" i="3" s="1"/>
  <c r="M712" i="3"/>
  <c r="N712" i="3" s="1"/>
  <c r="G712" i="3" s="1"/>
  <c r="M711" i="3"/>
  <c r="N711" i="3" s="1"/>
  <c r="M710" i="3"/>
  <c r="N710" i="3" s="1"/>
  <c r="G710" i="3" s="1"/>
  <c r="M709" i="3"/>
  <c r="N709" i="3" s="1"/>
  <c r="G709" i="3" s="1"/>
  <c r="M708" i="3"/>
  <c r="N708" i="3" s="1"/>
  <c r="G708" i="3" s="1"/>
  <c r="M707" i="3"/>
  <c r="N707" i="3" s="1"/>
  <c r="G707" i="3" s="1"/>
  <c r="M706" i="3"/>
  <c r="N706" i="3" s="1"/>
  <c r="G706" i="3" s="1"/>
  <c r="M705" i="3"/>
  <c r="N705" i="3" s="1"/>
  <c r="M704" i="3"/>
  <c r="N704" i="3" s="1"/>
  <c r="G704" i="3" s="1"/>
  <c r="M703" i="3"/>
  <c r="N703" i="3" s="1"/>
  <c r="M701" i="3"/>
  <c r="N701" i="3" s="1"/>
  <c r="G701" i="3" s="1"/>
  <c r="M700" i="3"/>
  <c r="N700" i="3" s="1"/>
  <c r="M699" i="3"/>
  <c r="N699" i="3" s="1"/>
  <c r="G699" i="3" s="1"/>
  <c r="M698" i="3"/>
  <c r="N698" i="3" s="1"/>
  <c r="G698" i="3" s="1"/>
  <c r="M697" i="3"/>
  <c r="N697" i="3" s="1"/>
  <c r="G697" i="3" s="1"/>
  <c r="M696" i="3"/>
  <c r="N696" i="3" s="1"/>
  <c r="M695" i="3"/>
  <c r="N695" i="3" s="1"/>
  <c r="G695" i="3" s="1"/>
  <c r="M694" i="3"/>
  <c r="N694" i="3" s="1"/>
  <c r="G694" i="3" s="1"/>
  <c r="M693" i="3"/>
  <c r="N693" i="3" s="1"/>
  <c r="G693" i="3" s="1"/>
  <c r="M692" i="3"/>
  <c r="N692" i="3" s="1"/>
  <c r="G692" i="3" s="1"/>
  <c r="M690" i="3"/>
  <c r="N690" i="3" s="1"/>
  <c r="G690" i="3" s="1"/>
  <c r="M689" i="3"/>
  <c r="N689" i="3" s="1"/>
  <c r="G689" i="3" s="1"/>
  <c r="M688" i="3"/>
  <c r="N688" i="3" s="1"/>
  <c r="G688" i="3" s="1"/>
  <c r="M686" i="3"/>
  <c r="N686" i="3" s="1"/>
  <c r="G686" i="3" s="1"/>
  <c r="M685" i="3"/>
  <c r="N685" i="3" s="1"/>
  <c r="G685" i="3" s="1"/>
  <c r="M684" i="3"/>
  <c r="N684" i="3" s="1"/>
  <c r="G684" i="3" s="1"/>
  <c r="M683" i="3"/>
  <c r="N683" i="3" s="1"/>
  <c r="G683" i="3" s="1"/>
  <c r="M682" i="3"/>
  <c r="N682" i="3" s="1"/>
  <c r="G682" i="3" s="1"/>
  <c r="M681" i="3"/>
  <c r="N681" i="3" s="1"/>
  <c r="G681" i="3" s="1"/>
  <c r="M678" i="3"/>
  <c r="N678" i="3" s="1"/>
  <c r="G678" i="3" s="1"/>
  <c r="M677" i="3"/>
  <c r="N677" i="3" s="1"/>
  <c r="G677" i="3" s="1"/>
  <c r="M675" i="3"/>
  <c r="N675" i="3" s="1"/>
  <c r="G675" i="3" s="1"/>
  <c r="M674" i="3"/>
  <c r="N674" i="3" s="1"/>
  <c r="G674" i="3" s="1"/>
  <c r="M672" i="3"/>
  <c r="N672" i="3" s="1"/>
  <c r="G672" i="3" s="1"/>
  <c r="M671" i="3"/>
  <c r="N671" i="3" s="1"/>
  <c r="G671" i="3" s="1"/>
  <c r="M670" i="3"/>
  <c r="N670" i="3" s="1"/>
  <c r="G670" i="3" s="1"/>
  <c r="M667" i="3"/>
  <c r="N667" i="3" s="1"/>
  <c r="G667" i="3" s="1"/>
  <c r="M666" i="3"/>
  <c r="N666" i="3" s="1"/>
  <c r="G666" i="3" s="1"/>
  <c r="M663" i="3"/>
  <c r="N663" i="3" s="1"/>
  <c r="G663" i="3" s="1"/>
  <c r="M662" i="3"/>
  <c r="N662" i="3" s="1"/>
  <c r="G662" i="3" s="1"/>
  <c r="M661" i="3"/>
  <c r="N661" i="3" s="1"/>
  <c r="G661" i="3" s="1"/>
  <c r="M660" i="3"/>
  <c r="N660" i="3" s="1"/>
  <c r="G660" i="3" s="1"/>
  <c r="M659" i="3"/>
  <c r="N659" i="3" s="1"/>
  <c r="G659" i="3" s="1"/>
  <c r="M658" i="3"/>
  <c r="N658" i="3" s="1"/>
  <c r="G658" i="3" s="1"/>
  <c r="M656" i="3"/>
  <c r="N656" i="3" s="1"/>
  <c r="G656" i="3" s="1"/>
  <c r="M655" i="3"/>
  <c r="N655" i="3" s="1"/>
  <c r="G655" i="3" s="1"/>
  <c r="M654" i="3"/>
  <c r="N654" i="3" s="1"/>
  <c r="G654" i="3" s="1"/>
  <c r="M653" i="3"/>
  <c r="N653" i="3" s="1"/>
  <c r="G653" i="3" s="1"/>
  <c r="M652" i="3"/>
  <c r="N652" i="3" s="1"/>
  <c r="G652" i="3" s="1"/>
  <c r="M651" i="3"/>
  <c r="N651" i="3" s="1"/>
  <c r="G651" i="3" s="1"/>
  <c r="M650" i="3"/>
  <c r="N650" i="3" s="1"/>
  <c r="G650" i="3" s="1"/>
  <c r="M649" i="3"/>
  <c r="N649" i="3" s="1"/>
  <c r="G649" i="3" s="1"/>
  <c r="M647" i="3"/>
  <c r="N647" i="3" s="1"/>
  <c r="G647" i="3" s="1"/>
  <c r="M646" i="3"/>
  <c r="N646" i="3" s="1"/>
  <c r="G646" i="3" s="1"/>
  <c r="M645" i="3"/>
  <c r="N645" i="3" s="1"/>
  <c r="G645" i="3" s="1"/>
  <c r="M644" i="3"/>
  <c r="N644" i="3" s="1"/>
  <c r="G644" i="3" s="1"/>
  <c r="M643" i="3"/>
  <c r="N643" i="3" s="1"/>
  <c r="G643" i="3" s="1"/>
  <c r="M642" i="3"/>
  <c r="N642" i="3" s="1"/>
  <c r="G642" i="3" s="1"/>
  <c r="M641" i="3"/>
  <c r="N641" i="3" s="1"/>
  <c r="G641" i="3" s="1"/>
  <c r="M639" i="3"/>
  <c r="N639" i="3" s="1"/>
  <c r="G639" i="3" s="1"/>
  <c r="M638" i="3"/>
  <c r="N638" i="3" s="1"/>
  <c r="G638" i="3" s="1"/>
  <c r="M637" i="3"/>
  <c r="N637" i="3" s="1"/>
  <c r="G637" i="3" s="1"/>
  <c r="M635" i="3"/>
  <c r="N635" i="3" s="1"/>
  <c r="G635" i="3" s="1"/>
  <c r="M634" i="3"/>
  <c r="N634" i="3" s="1"/>
  <c r="G634" i="3" s="1"/>
  <c r="M633" i="3"/>
  <c r="N633" i="3" s="1"/>
  <c r="G633" i="3" s="1"/>
  <c r="M632" i="3"/>
  <c r="N632" i="3" s="1"/>
  <c r="G632" i="3" s="1"/>
  <c r="M630" i="3"/>
  <c r="N630" i="3" s="1"/>
  <c r="G630" i="3" s="1"/>
  <c r="M629" i="3"/>
  <c r="N629" i="3" s="1"/>
  <c r="G629" i="3" s="1"/>
  <c r="M628" i="3"/>
  <c r="N628" i="3" s="1"/>
  <c r="G628" i="3" s="1"/>
  <c r="M627" i="3"/>
  <c r="N627" i="3" s="1"/>
  <c r="G627" i="3" s="1"/>
  <c r="M625" i="3"/>
  <c r="N625" i="3" s="1"/>
  <c r="G625" i="3" s="1"/>
  <c r="M624" i="3"/>
  <c r="N624" i="3" s="1"/>
  <c r="G624" i="3" s="1"/>
  <c r="M623" i="3"/>
  <c r="N623" i="3" s="1"/>
  <c r="G623" i="3" s="1"/>
  <c r="M621" i="3"/>
  <c r="N621" i="3" s="1"/>
  <c r="G621" i="3" s="1"/>
  <c r="M620" i="3"/>
  <c r="N620" i="3" s="1"/>
  <c r="G620" i="3" s="1"/>
  <c r="M619" i="3"/>
  <c r="N619" i="3" s="1"/>
  <c r="G619" i="3" s="1"/>
  <c r="M617" i="3"/>
  <c r="N617" i="3" s="1"/>
  <c r="G617" i="3" s="1"/>
  <c r="M616" i="3"/>
  <c r="N616" i="3" s="1"/>
  <c r="G616" i="3" s="1"/>
  <c r="M615" i="3"/>
  <c r="N615" i="3" s="1"/>
  <c r="G615" i="3" s="1"/>
  <c r="M614" i="3"/>
  <c r="N614" i="3" s="1"/>
  <c r="G614" i="3" s="1"/>
  <c r="M613" i="3"/>
  <c r="N613" i="3" s="1"/>
  <c r="G613" i="3" s="1"/>
  <c r="M612" i="3"/>
  <c r="N612" i="3" s="1"/>
  <c r="G612" i="3" s="1"/>
  <c r="M610" i="3"/>
  <c r="N610" i="3" s="1"/>
  <c r="G610" i="3" s="1"/>
  <c r="M609" i="3"/>
  <c r="N609" i="3" s="1"/>
  <c r="G609" i="3" s="1"/>
  <c r="M608" i="3"/>
  <c r="N608" i="3" s="1"/>
  <c r="G608" i="3" s="1"/>
  <c r="M607" i="3"/>
  <c r="N607" i="3" s="1"/>
  <c r="G607" i="3" s="1"/>
  <c r="M606" i="3"/>
  <c r="N606" i="3" s="1"/>
  <c r="G606" i="3" s="1"/>
  <c r="M605" i="3"/>
  <c r="N605" i="3" s="1"/>
  <c r="G605" i="3" s="1"/>
  <c r="M604" i="3"/>
  <c r="N604" i="3" s="1"/>
  <c r="G604" i="3" s="1"/>
  <c r="M603" i="3"/>
  <c r="N603" i="3" s="1"/>
  <c r="G603" i="3" s="1"/>
  <c r="M602" i="3"/>
  <c r="N602" i="3" s="1"/>
  <c r="G602" i="3" s="1"/>
  <c r="M601" i="3"/>
  <c r="N601" i="3" s="1"/>
  <c r="G601" i="3" s="1"/>
  <c r="M599" i="3"/>
  <c r="N599" i="3" s="1"/>
  <c r="G599" i="3" s="1"/>
  <c r="M598" i="3"/>
  <c r="N598" i="3" s="1"/>
  <c r="G598" i="3" s="1"/>
  <c r="M597" i="3"/>
  <c r="N597" i="3" s="1"/>
  <c r="G597" i="3" s="1"/>
  <c r="M596" i="3"/>
  <c r="N596" i="3" s="1"/>
  <c r="G596" i="3" s="1"/>
  <c r="M595" i="3"/>
  <c r="N595" i="3" s="1"/>
  <c r="G595" i="3" s="1"/>
  <c r="M594" i="3"/>
  <c r="N594" i="3" s="1"/>
  <c r="G594" i="3" s="1"/>
  <c r="M592" i="3"/>
  <c r="N592" i="3" s="1"/>
  <c r="G592" i="3" s="1"/>
  <c r="M591" i="3"/>
  <c r="N591" i="3" s="1"/>
  <c r="G591" i="3" s="1"/>
  <c r="M589" i="3"/>
  <c r="N589" i="3" s="1"/>
  <c r="G589" i="3" s="1"/>
  <c r="M588" i="3"/>
  <c r="N588" i="3" s="1"/>
  <c r="G588" i="3" s="1"/>
  <c r="M587" i="3"/>
  <c r="N587" i="3" s="1"/>
  <c r="G587" i="3" s="1"/>
  <c r="M586" i="3"/>
  <c r="N586" i="3" s="1"/>
  <c r="G586" i="3" s="1"/>
  <c r="M585" i="3"/>
  <c r="N585" i="3" s="1"/>
  <c r="G585" i="3" s="1"/>
  <c r="M583" i="3"/>
  <c r="N583" i="3" s="1"/>
  <c r="G583" i="3" s="1"/>
  <c r="M582" i="3"/>
  <c r="N582" i="3" s="1"/>
  <c r="G582" i="3" s="1"/>
  <c r="M581" i="3"/>
  <c r="N581" i="3" s="1"/>
  <c r="G581" i="3" s="1"/>
  <c r="M580" i="3"/>
  <c r="N580" i="3" s="1"/>
  <c r="G580" i="3" s="1"/>
  <c r="M579" i="3"/>
  <c r="N579" i="3" s="1"/>
  <c r="G579" i="3" s="1"/>
  <c r="M577" i="3"/>
  <c r="N577" i="3" s="1"/>
  <c r="G577" i="3" s="1"/>
  <c r="M576" i="3"/>
  <c r="N576" i="3" s="1"/>
  <c r="G576" i="3" s="1"/>
  <c r="M575" i="3"/>
  <c r="N575" i="3" s="1"/>
  <c r="G575" i="3" s="1"/>
  <c r="M574" i="3"/>
  <c r="N574" i="3" s="1"/>
  <c r="G574" i="3" s="1"/>
  <c r="M573" i="3"/>
  <c r="N573" i="3" s="1"/>
  <c r="G573" i="3" s="1"/>
  <c r="M572" i="3"/>
  <c r="N572" i="3" s="1"/>
  <c r="G572" i="3" s="1"/>
  <c r="M571" i="3"/>
  <c r="N571" i="3" s="1"/>
  <c r="G571" i="3" s="1"/>
  <c r="M570" i="3"/>
  <c r="N570" i="3" s="1"/>
  <c r="G570" i="3" s="1"/>
  <c r="M569" i="3"/>
  <c r="N569" i="3" s="1"/>
  <c r="G569" i="3" s="1"/>
  <c r="M566" i="3"/>
  <c r="N566" i="3" s="1"/>
  <c r="G566" i="3" s="1"/>
  <c r="M565" i="3"/>
  <c r="N565" i="3" s="1"/>
  <c r="G565" i="3" s="1"/>
  <c r="M564" i="3"/>
  <c r="N564" i="3" s="1"/>
  <c r="G564" i="3" s="1"/>
  <c r="M563" i="3"/>
  <c r="N563" i="3" s="1"/>
  <c r="G563" i="3" s="1"/>
  <c r="M562" i="3"/>
  <c r="N562" i="3" s="1"/>
  <c r="G562" i="3" s="1"/>
  <c r="M561" i="3"/>
  <c r="N561" i="3" s="1"/>
  <c r="G561" i="3" s="1"/>
  <c r="M560" i="3"/>
  <c r="N560" i="3" s="1"/>
  <c r="G560" i="3" s="1"/>
  <c r="M559" i="3"/>
  <c r="N559" i="3" s="1"/>
  <c r="G559" i="3" s="1"/>
  <c r="M558" i="3"/>
  <c r="N558" i="3" s="1"/>
  <c r="G558" i="3" s="1"/>
  <c r="M557" i="3"/>
  <c r="N557" i="3" s="1"/>
  <c r="G557" i="3" s="1"/>
  <c r="M556" i="3"/>
  <c r="N556" i="3" s="1"/>
  <c r="G556" i="3" s="1"/>
  <c r="M555" i="3"/>
  <c r="N555" i="3" s="1"/>
  <c r="G555" i="3" s="1"/>
  <c r="M554" i="3"/>
  <c r="N554" i="3" s="1"/>
  <c r="G554" i="3" s="1"/>
  <c r="M553" i="3"/>
  <c r="N553" i="3" s="1"/>
  <c r="G553" i="3" s="1"/>
  <c r="M552" i="3"/>
  <c r="N552" i="3" s="1"/>
  <c r="G552" i="3" s="1"/>
  <c r="M551" i="3"/>
  <c r="N551" i="3" s="1"/>
  <c r="G551" i="3" s="1"/>
  <c r="M550" i="3"/>
  <c r="N550" i="3" s="1"/>
  <c r="G550" i="3" s="1"/>
  <c r="M549" i="3"/>
  <c r="N549" i="3" s="1"/>
  <c r="G549" i="3" s="1"/>
  <c r="O831" i="3" l="1"/>
  <c r="F831" i="3" s="1"/>
  <c r="O661" i="3"/>
  <c r="F661" i="3" s="1"/>
  <c r="O877" i="3"/>
  <c r="P877" i="3" s="1"/>
  <c r="Q877" i="3" s="1"/>
  <c r="O692" i="3"/>
  <c r="P692" i="3" s="1"/>
  <c r="G749" i="3"/>
  <c r="O749" i="3"/>
  <c r="O642" i="3"/>
  <c r="F642" i="3" s="1"/>
  <c r="G742" i="3"/>
  <c r="O742" i="3"/>
  <c r="O675" i="3"/>
  <c r="F675" i="3" s="1"/>
  <c r="O710" i="3"/>
  <c r="P710" i="3" s="1"/>
  <c r="Q710" i="3" s="1"/>
  <c r="O771" i="3"/>
  <c r="P771" i="3" s="1"/>
  <c r="O780" i="3"/>
  <c r="F780" i="3" s="1"/>
  <c r="O803" i="3"/>
  <c r="F803" i="3" s="1"/>
  <c r="O556" i="3"/>
  <c r="F556" i="3" s="1"/>
  <c r="O643" i="3"/>
  <c r="F643" i="3" s="1"/>
  <c r="O667" i="3"/>
  <c r="F667" i="3" s="1"/>
  <c r="O682" i="3"/>
  <c r="F682" i="3" s="1"/>
  <c r="O686" i="3"/>
  <c r="F686" i="3" s="1"/>
  <c r="O873" i="3"/>
  <c r="F873" i="3" s="1"/>
  <c r="O589" i="3"/>
  <c r="F589" i="3" s="1"/>
  <c r="G734" i="3"/>
  <c r="O734" i="3"/>
  <c r="P734" i="3" s="1"/>
  <c r="Q734" i="3" s="1"/>
  <c r="O557" i="3"/>
  <c r="F557" i="3" s="1"/>
  <c r="O678" i="3"/>
  <c r="F678" i="3" s="1"/>
  <c r="O654" i="3"/>
  <c r="F654" i="3" s="1"/>
  <c r="O598" i="3"/>
  <c r="F598" i="3" s="1"/>
  <c r="O672" i="3"/>
  <c r="F672" i="3" s="1"/>
  <c r="O553" i="3"/>
  <c r="F553" i="3" s="1"/>
  <c r="O575" i="3"/>
  <c r="F575" i="3" s="1"/>
  <c r="O606" i="3"/>
  <c r="F606" i="3" s="1"/>
  <c r="O630" i="3"/>
  <c r="F630" i="3" s="1"/>
  <c r="O592" i="3"/>
  <c r="F592" i="3" s="1"/>
  <c r="G783" i="3"/>
  <c r="O783" i="3"/>
  <c r="F783" i="3" s="1"/>
  <c r="O582" i="3"/>
  <c r="F582" i="3" s="1"/>
  <c r="G753" i="3"/>
  <c r="O753" i="3"/>
  <c r="O599" i="3"/>
  <c r="F599" i="3" s="1"/>
  <c r="O602" i="3"/>
  <c r="F602" i="3" s="1"/>
  <c r="O561" i="3"/>
  <c r="F561" i="3" s="1"/>
  <c r="G714" i="3"/>
  <c r="O714" i="3"/>
  <c r="O571" i="3"/>
  <c r="F571" i="3" s="1"/>
  <c r="O610" i="3"/>
  <c r="F610" i="3" s="1"/>
  <c r="G721" i="3"/>
  <c r="O721" i="3"/>
  <c r="F721" i="3" s="1"/>
  <c r="O562" i="3"/>
  <c r="F562" i="3" s="1"/>
  <c r="O639" i="3"/>
  <c r="F639" i="3" s="1"/>
  <c r="O737" i="3"/>
  <c r="O754" i="3"/>
  <c r="G776" i="3"/>
  <c r="O776" i="3"/>
  <c r="P803" i="3"/>
  <c r="O811" i="3"/>
  <c r="F811" i="3" s="1"/>
  <c r="G811" i="3"/>
  <c r="O862" i="3"/>
  <c r="G862" i="3"/>
  <c r="O566" i="3"/>
  <c r="F566" i="3" s="1"/>
  <c r="O621" i="3"/>
  <c r="F621" i="3" s="1"/>
  <c r="O711" i="3"/>
  <c r="F711" i="3" s="1"/>
  <c r="G711" i="3"/>
  <c r="P749" i="3"/>
  <c r="F749" i="3"/>
  <c r="O759" i="3"/>
  <c r="F759" i="3" s="1"/>
  <c r="G759" i="3"/>
  <c r="O792" i="3"/>
  <c r="F792" i="3" s="1"/>
  <c r="G792" i="3"/>
  <c r="G798" i="3"/>
  <c r="O798" i="3"/>
  <c r="F798" i="3" s="1"/>
  <c r="G835" i="3"/>
  <c r="O835" i="3"/>
  <c r="O549" i="3"/>
  <c r="F549" i="3" s="1"/>
  <c r="O554" i="3"/>
  <c r="F554" i="3" s="1"/>
  <c r="O558" i="3"/>
  <c r="F558" i="3" s="1"/>
  <c r="O644" i="3"/>
  <c r="F644" i="3" s="1"/>
  <c r="O574" i="3"/>
  <c r="F574" i="3" s="1"/>
  <c r="O612" i="3"/>
  <c r="F612" i="3" s="1"/>
  <c r="O746" i="3"/>
  <c r="G766" i="3"/>
  <c r="O766" i="3"/>
  <c r="O799" i="3"/>
  <c r="P831" i="3"/>
  <c r="O850" i="3"/>
  <c r="F850" i="3" s="1"/>
  <c r="G850" i="3"/>
  <c r="O607" i="3"/>
  <c r="F607" i="3" s="1"/>
  <c r="O735" i="3"/>
  <c r="G735" i="3"/>
  <c r="O751" i="3"/>
  <c r="G751" i="3"/>
  <c r="G788" i="3"/>
  <c r="O788" i="3"/>
  <c r="F788" i="3" s="1"/>
  <c r="O800" i="3"/>
  <c r="F800" i="3" s="1"/>
  <c r="G800" i="3"/>
  <c r="O820" i="3"/>
  <c r="F820" i="3" s="1"/>
  <c r="G820" i="3"/>
  <c r="O703" i="3"/>
  <c r="G703" i="3"/>
  <c r="O674" i="3"/>
  <c r="F674" i="3" s="1"/>
  <c r="F742" i="3"/>
  <c r="P742" i="3"/>
  <c r="F771" i="3"/>
  <c r="O585" i="3"/>
  <c r="F585" i="3" s="1"/>
  <c r="O595" i="3"/>
  <c r="F595" i="3" s="1"/>
  <c r="O619" i="3"/>
  <c r="F619" i="3" s="1"/>
  <c r="O635" i="3"/>
  <c r="F635" i="3" s="1"/>
  <c r="O650" i="3"/>
  <c r="F650" i="3" s="1"/>
  <c r="O660" i="3"/>
  <c r="F660" i="3" s="1"/>
  <c r="O685" i="3"/>
  <c r="F685" i="3" s="1"/>
  <c r="O695" i="3"/>
  <c r="O699" i="3"/>
  <c r="G705" i="3"/>
  <c r="O705" i="3"/>
  <c r="O717" i="3"/>
  <c r="O738" i="3"/>
  <c r="O827" i="3"/>
  <c r="F827" i="3" s="1"/>
  <c r="G827" i="3"/>
  <c r="G845" i="3"/>
  <c r="O845" i="3"/>
  <c r="O858" i="3"/>
  <c r="G858" i="3"/>
  <c r="O870" i="3"/>
  <c r="F870" i="3" s="1"/>
  <c r="G870" i="3"/>
  <c r="O882" i="3"/>
  <c r="F882" i="3" s="1"/>
  <c r="G882" i="3"/>
  <c r="G889" i="3"/>
  <c r="O889" i="3"/>
  <c r="F889" i="3" s="1"/>
  <c r="O616" i="3"/>
  <c r="F616" i="3" s="1"/>
  <c r="O603" i="3"/>
  <c r="F603" i="3" s="1"/>
  <c r="O596" i="3"/>
  <c r="F596" i="3" s="1"/>
  <c r="O651" i="3"/>
  <c r="F651" i="3" s="1"/>
  <c r="O655" i="3"/>
  <c r="F655" i="3" s="1"/>
  <c r="P667" i="3"/>
  <c r="E667" i="3" s="1"/>
  <c r="G768" i="3"/>
  <c r="O768" i="3"/>
  <c r="O773" i="3"/>
  <c r="F773" i="3" s="1"/>
  <c r="G773" i="3"/>
  <c r="O795" i="3"/>
  <c r="O815" i="3"/>
  <c r="G815" i="3"/>
  <c r="O638" i="3"/>
  <c r="F638" i="3" s="1"/>
  <c r="O576" i="3"/>
  <c r="F576" i="3" s="1"/>
  <c r="P642" i="3"/>
  <c r="E642" i="3" s="1"/>
  <c r="O700" i="3"/>
  <c r="G700" i="3"/>
  <c r="G722" i="3"/>
  <c r="O722" i="3"/>
  <c r="P722" i="3" s="1"/>
  <c r="Q722" i="3" s="1"/>
  <c r="G774" i="3"/>
  <c r="O774" i="3"/>
  <c r="G779" i="3"/>
  <c r="O779" i="3"/>
  <c r="G796" i="3"/>
  <c r="O796" i="3"/>
  <c r="F796" i="3" s="1"/>
  <c r="O627" i="3"/>
  <c r="F627" i="3" s="1"/>
  <c r="O550" i="3"/>
  <c r="F550" i="3" s="1"/>
  <c r="O565" i="3"/>
  <c r="F565" i="3" s="1"/>
  <c r="O572" i="3"/>
  <c r="F572" i="3" s="1"/>
  <c r="O586" i="3"/>
  <c r="F586" i="3" s="1"/>
  <c r="P661" i="3"/>
  <c r="E661" i="3" s="1"/>
  <c r="O670" i="3"/>
  <c r="F670" i="3" s="1"/>
  <c r="P675" i="3"/>
  <c r="E675" i="3" s="1"/>
  <c r="O696" i="3"/>
  <c r="F696" i="3" s="1"/>
  <c r="G696" i="3"/>
  <c r="O601" i="3"/>
  <c r="F601" i="3" s="1"/>
  <c r="O615" i="3"/>
  <c r="F615" i="3" s="1"/>
  <c r="O620" i="3"/>
  <c r="F620" i="3" s="1"/>
  <c r="O625" i="3"/>
  <c r="F625" i="3" s="1"/>
  <c r="O632" i="3"/>
  <c r="F632" i="3" s="1"/>
  <c r="O647" i="3"/>
  <c r="F647" i="3" s="1"/>
  <c r="O658" i="3"/>
  <c r="F658" i="3" s="1"/>
  <c r="O662" i="3"/>
  <c r="F662" i="3" s="1"/>
  <c r="O677" i="3"/>
  <c r="F677" i="3" s="1"/>
  <c r="O706" i="3"/>
  <c r="P706" i="3" s="1"/>
  <c r="Q706" i="3" s="1"/>
  <c r="O715" i="3"/>
  <c r="P715" i="3" s="1"/>
  <c r="Q715" i="3" s="1"/>
  <c r="G715" i="3"/>
  <c r="O718" i="3"/>
  <c r="O758" i="3"/>
  <c r="O763" i="3"/>
  <c r="G763" i="3"/>
  <c r="O791" i="3"/>
  <c r="F791" i="3" s="1"/>
  <c r="O797" i="3"/>
  <c r="F797" i="3" s="1"/>
  <c r="G797" i="3"/>
  <c r="G830" i="3"/>
  <c r="O830" i="3"/>
  <c r="O834" i="3"/>
  <c r="O854" i="3"/>
  <c r="G854" i="3"/>
  <c r="O866" i="3"/>
  <c r="F866" i="3" s="1"/>
  <c r="G866" i="3"/>
  <c r="G885" i="3"/>
  <c r="O885" i="3"/>
  <c r="F885" i="3" s="1"/>
  <c r="O812" i="3"/>
  <c r="F812" i="3" s="1"/>
  <c r="G812" i="3"/>
  <c r="O823" i="3"/>
  <c r="F823" i="3" s="1"/>
  <c r="G823" i="3"/>
  <c r="O836" i="3"/>
  <c r="F836" i="3" s="1"/>
  <c r="G836" i="3"/>
  <c r="F877" i="3"/>
  <c r="O824" i="3"/>
  <c r="F824" i="3" s="1"/>
  <c r="G824" i="3"/>
  <c r="O890" i="3"/>
  <c r="F890" i="3" s="1"/>
  <c r="G890" i="3"/>
  <c r="E877" i="3"/>
  <c r="O743" i="3"/>
  <c r="P743" i="3" s="1"/>
  <c r="Q743" i="3" s="1"/>
  <c r="G743" i="3"/>
  <c r="O747" i="3"/>
  <c r="G747" i="3"/>
  <c r="O807" i="3"/>
  <c r="F807" i="3" s="1"/>
  <c r="G807" i="3"/>
  <c r="O819" i="3"/>
  <c r="G819" i="3"/>
  <c r="O842" i="3"/>
  <c r="G842" i="3"/>
  <c r="O846" i="3"/>
  <c r="G846" i="3"/>
  <c r="O886" i="3"/>
  <c r="G886" i="3"/>
  <c r="O719" i="3"/>
  <c r="G719" i="3"/>
  <c r="O579" i="3"/>
  <c r="F579" i="3" s="1"/>
  <c r="O583" i="3"/>
  <c r="F583" i="3" s="1"/>
  <c r="O689" i="3"/>
  <c r="F689" i="3" s="1"/>
  <c r="O733" i="3"/>
  <c r="P733" i="3" s="1"/>
  <c r="Q733" i="3" s="1"/>
  <c r="O750" i="3"/>
  <c r="O762" i="3"/>
  <c r="O808" i="3"/>
  <c r="F808" i="3" s="1"/>
  <c r="G808" i="3"/>
  <c r="O874" i="3"/>
  <c r="G874" i="3"/>
  <c r="O878" i="3"/>
  <c r="G878" i="3"/>
  <c r="O804" i="3"/>
  <c r="F804" i="3" s="1"/>
  <c r="G804" i="3"/>
  <c r="O816" i="3"/>
  <c r="F816" i="3" s="1"/>
  <c r="G816" i="3"/>
  <c r="O828" i="3"/>
  <c r="F828" i="3" s="1"/>
  <c r="G828" i="3"/>
  <c r="O832" i="3"/>
  <c r="G832" i="3"/>
  <c r="O853" i="3"/>
  <c r="F853" i="3" s="1"/>
  <c r="O857" i="3"/>
  <c r="F857" i="3" s="1"/>
  <c r="O861" i="3"/>
  <c r="O608" i="3"/>
  <c r="F608" i="3" s="1"/>
  <c r="O573" i="3"/>
  <c r="F573" i="3" s="1"/>
  <c r="O580" i="3"/>
  <c r="F580" i="3" s="1"/>
  <c r="O641" i="3"/>
  <c r="F641" i="3" s="1"/>
  <c r="O587" i="3"/>
  <c r="F587" i="3" s="1"/>
  <c r="O597" i="3"/>
  <c r="F597" i="3" s="1"/>
  <c r="O617" i="3"/>
  <c r="F617" i="3" s="1"/>
  <c r="O652" i="3"/>
  <c r="F652" i="3" s="1"/>
  <c r="O697" i="3"/>
  <c r="F697" i="3" s="1"/>
  <c r="O551" i="3"/>
  <c r="F551" i="3" s="1"/>
  <c r="O656" i="3"/>
  <c r="F656" i="3" s="1"/>
  <c r="O555" i="3"/>
  <c r="F555" i="3" s="1"/>
  <c r="O569" i="3"/>
  <c r="F569" i="3" s="1"/>
  <c r="O633" i="3"/>
  <c r="F633" i="3" s="1"/>
  <c r="O563" i="3"/>
  <c r="F563" i="3" s="1"/>
  <c r="O613" i="3"/>
  <c r="F613" i="3" s="1"/>
  <c r="O628" i="3"/>
  <c r="F628" i="3" s="1"/>
  <c r="O659" i="3"/>
  <c r="F659" i="3" s="1"/>
  <c r="O671" i="3"/>
  <c r="F671" i="3" s="1"/>
  <c r="O577" i="3"/>
  <c r="F577" i="3" s="1"/>
  <c r="O623" i="3"/>
  <c r="F623" i="3" s="1"/>
  <c r="O663" i="3"/>
  <c r="F663" i="3" s="1"/>
  <c r="O684" i="3"/>
  <c r="F684" i="3" s="1"/>
  <c r="P686" i="3"/>
  <c r="E686" i="3" s="1"/>
  <c r="O688" i="3"/>
  <c r="F688" i="3" s="1"/>
  <c r="O690" i="3"/>
  <c r="F690" i="3" s="1"/>
  <c r="O701" i="3"/>
  <c r="F701" i="3" s="1"/>
  <c r="O708" i="3"/>
  <c r="F708" i="3" s="1"/>
  <c r="O716" i="3"/>
  <c r="F716" i="3" s="1"/>
  <c r="O741" i="3"/>
  <c r="F741" i="3" s="1"/>
  <c r="O760" i="3"/>
  <c r="F760" i="3" s="1"/>
  <c r="P791" i="3"/>
  <c r="P558" i="3"/>
  <c r="E558" i="3" s="1"/>
  <c r="O560" i="3"/>
  <c r="F560" i="3" s="1"/>
  <c r="O605" i="3"/>
  <c r="F605" i="3" s="1"/>
  <c r="O624" i="3"/>
  <c r="F624" i="3" s="1"/>
  <c r="P644" i="3"/>
  <c r="E644" i="3" s="1"/>
  <c r="O683" i="3"/>
  <c r="F683" i="3" s="1"/>
  <c r="P696" i="3"/>
  <c r="O724" i="3"/>
  <c r="O744" i="3"/>
  <c r="F744" i="3" s="1"/>
  <c r="O769" i="3"/>
  <c r="F769" i="3" s="1"/>
  <c r="O778" i="3"/>
  <c r="F778" i="3" s="1"/>
  <c r="P783" i="3"/>
  <c r="O891" i="3"/>
  <c r="F891" i="3" s="1"/>
  <c r="O564" i="3"/>
  <c r="F564" i="3" s="1"/>
  <c r="P607" i="3"/>
  <c r="E607" i="3" s="1"/>
  <c r="O629" i="3"/>
  <c r="F629" i="3" s="1"/>
  <c r="P651" i="3"/>
  <c r="E651" i="3" s="1"/>
  <c r="O653" i="3"/>
  <c r="F653" i="3" s="1"/>
  <c r="P670" i="3"/>
  <c r="E670" i="3" s="1"/>
  <c r="O707" i="3"/>
  <c r="F707" i="3" s="1"/>
  <c r="O709" i="3"/>
  <c r="P737" i="3"/>
  <c r="Q737" i="3" s="1"/>
  <c r="O740" i="3"/>
  <c r="O748" i="3"/>
  <c r="F748" i="3" s="1"/>
  <c r="O752" i="3"/>
  <c r="F752" i="3" s="1"/>
  <c r="P753" i="3"/>
  <c r="Q753" i="3" s="1"/>
  <c r="O756" i="3"/>
  <c r="F756" i="3" s="1"/>
  <c r="O559" i="3"/>
  <c r="F559" i="3" s="1"/>
  <c r="O604" i="3"/>
  <c r="F604" i="3" s="1"/>
  <c r="O645" i="3"/>
  <c r="F645" i="3" s="1"/>
  <c r="O728" i="3"/>
  <c r="O739" i="3"/>
  <c r="F739" i="3" s="1"/>
  <c r="O755" i="3"/>
  <c r="F755" i="3" s="1"/>
  <c r="O757" i="3"/>
  <c r="F757" i="3" s="1"/>
  <c r="P798" i="3"/>
  <c r="P576" i="3"/>
  <c r="E576" i="3" s="1"/>
  <c r="O646" i="3"/>
  <c r="F646" i="3" s="1"/>
  <c r="O649" i="3"/>
  <c r="F649" i="3" s="1"/>
  <c r="O666" i="3"/>
  <c r="F666" i="3" s="1"/>
  <c r="O681" i="3"/>
  <c r="F681" i="3" s="1"/>
  <c r="O693" i="3"/>
  <c r="F693" i="3" s="1"/>
  <c r="O694" i="3"/>
  <c r="F694" i="3" s="1"/>
  <c r="O698" i="3"/>
  <c r="F698" i="3" s="1"/>
  <c r="P721" i="3"/>
  <c r="O732" i="3"/>
  <c r="O765" i="3"/>
  <c r="F765" i="3" s="1"/>
  <c r="O790" i="3"/>
  <c r="F790" i="3" s="1"/>
  <c r="O581" i="3"/>
  <c r="F581" i="3" s="1"/>
  <c r="O609" i="3"/>
  <c r="F609" i="3" s="1"/>
  <c r="O767" i="3"/>
  <c r="F767" i="3" s="1"/>
  <c r="O770" i="3"/>
  <c r="F770" i="3" s="1"/>
  <c r="O782" i="3"/>
  <c r="F782" i="3" s="1"/>
  <c r="P788" i="3"/>
  <c r="P550" i="3"/>
  <c r="E550" i="3" s="1"/>
  <c r="O552" i="3"/>
  <c r="F552" i="3" s="1"/>
  <c r="P566" i="3"/>
  <c r="E566" i="3" s="1"/>
  <c r="O570" i="3"/>
  <c r="F570" i="3" s="1"/>
  <c r="O588" i="3"/>
  <c r="F588" i="3" s="1"/>
  <c r="O591" i="3"/>
  <c r="F591" i="3" s="1"/>
  <c r="O594" i="3"/>
  <c r="F594" i="3" s="1"/>
  <c r="P612" i="3"/>
  <c r="E612" i="3" s="1"/>
  <c r="O614" i="3"/>
  <c r="F614" i="3" s="1"/>
  <c r="O634" i="3"/>
  <c r="F634" i="3" s="1"/>
  <c r="O637" i="3"/>
  <c r="F637" i="3" s="1"/>
  <c r="P655" i="3"/>
  <c r="E655" i="3" s="1"/>
  <c r="O712" i="3"/>
  <c r="F712" i="3" s="1"/>
  <c r="O723" i="3"/>
  <c r="F723" i="3" s="1"/>
  <c r="O725" i="3"/>
  <c r="P780" i="3"/>
  <c r="O775" i="3"/>
  <c r="F775" i="3" s="1"/>
  <c r="O789" i="3"/>
  <c r="F789" i="3" s="1"/>
  <c r="O869" i="3"/>
  <c r="F869" i="3" s="1"/>
  <c r="O777" i="3"/>
  <c r="F777" i="3" s="1"/>
  <c r="O781" i="3"/>
  <c r="F781" i="3" s="1"/>
  <c r="O793" i="3"/>
  <c r="F793" i="3" s="1"/>
  <c r="P807" i="3"/>
  <c r="O837" i="3"/>
  <c r="F837" i="3" s="1"/>
  <c r="O713" i="3"/>
  <c r="F713" i="3" s="1"/>
  <c r="P727" i="3"/>
  <c r="Q727" i="3" s="1"/>
  <c r="O729" i="3"/>
  <c r="O745" i="3"/>
  <c r="F745" i="3" s="1"/>
  <c r="P759" i="3"/>
  <c r="O761" i="3"/>
  <c r="O764" i="3"/>
  <c r="F764" i="3" s="1"/>
  <c r="O784" i="3"/>
  <c r="F784" i="3" s="1"/>
  <c r="O786" i="3"/>
  <c r="F786" i="3" s="1"/>
  <c r="O787" i="3"/>
  <c r="F787" i="3" s="1"/>
  <c r="P797" i="3"/>
  <c r="O813" i="3"/>
  <c r="F813" i="3" s="1"/>
  <c r="P839" i="3"/>
  <c r="Q839" i="3" s="1"/>
  <c r="O860" i="3"/>
  <c r="F860" i="3" s="1"/>
  <c r="O863" i="3"/>
  <c r="F863" i="3" s="1"/>
  <c r="O704" i="3"/>
  <c r="F704" i="3" s="1"/>
  <c r="O720" i="3"/>
  <c r="O736" i="3"/>
  <c r="F736" i="3" s="1"/>
  <c r="P763" i="3"/>
  <c r="Q763" i="3" s="1"/>
  <c r="O772" i="3"/>
  <c r="F772" i="3" s="1"/>
  <c r="O785" i="3"/>
  <c r="F785" i="3" s="1"/>
  <c r="P800" i="3"/>
  <c r="O802" i="3"/>
  <c r="F802" i="3" s="1"/>
  <c r="O817" i="3"/>
  <c r="F817" i="3" s="1"/>
  <c r="P827" i="3"/>
  <c r="O829" i="3"/>
  <c r="F829" i="3" s="1"/>
  <c r="O809" i="3"/>
  <c r="F809" i="3" s="1"/>
  <c r="O825" i="3"/>
  <c r="F825" i="3" s="1"/>
  <c r="O838" i="3"/>
  <c r="F838" i="3" s="1"/>
  <c r="P857" i="3"/>
  <c r="O865" i="3"/>
  <c r="F865" i="3" s="1"/>
  <c r="O875" i="3"/>
  <c r="F875" i="3" s="1"/>
  <c r="O794" i="3"/>
  <c r="F794" i="3" s="1"/>
  <c r="P796" i="3"/>
  <c r="O801" i="3"/>
  <c r="F801" i="3" s="1"/>
  <c r="O805" i="3"/>
  <c r="O821" i="3"/>
  <c r="F821" i="3" s="1"/>
  <c r="O833" i="3"/>
  <c r="F833" i="3" s="1"/>
  <c r="O840" i="3"/>
  <c r="O843" i="3"/>
  <c r="F843" i="3" s="1"/>
  <c r="O872" i="3"/>
  <c r="F872" i="3" s="1"/>
  <c r="O844" i="3"/>
  <c r="F844" i="3" s="1"/>
  <c r="O847" i="3"/>
  <c r="F847" i="3" s="1"/>
  <c r="P850" i="3"/>
  <c r="O859" i="3"/>
  <c r="F859" i="3" s="1"/>
  <c r="O876" i="3"/>
  <c r="F876" i="3" s="1"/>
  <c r="O879" i="3"/>
  <c r="F879" i="3" s="1"/>
  <c r="P882" i="3"/>
  <c r="P804" i="3"/>
  <c r="O806" i="3"/>
  <c r="O810" i="3"/>
  <c r="F810" i="3" s="1"/>
  <c r="P812" i="3"/>
  <c r="O814" i="3"/>
  <c r="F814" i="3" s="1"/>
  <c r="O818" i="3"/>
  <c r="F818" i="3" s="1"/>
  <c r="O822" i="3"/>
  <c r="F822" i="3" s="1"/>
  <c r="O826" i="3"/>
  <c r="F826" i="3" s="1"/>
  <c r="P841" i="3"/>
  <c r="Q841" i="3" s="1"/>
  <c r="O849" i="3"/>
  <c r="F849" i="3" s="1"/>
  <c r="O856" i="3"/>
  <c r="F856" i="3" s="1"/>
  <c r="O881" i="3"/>
  <c r="F881" i="3" s="1"/>
  <c r="O888" i="3"/>
  <c r="F888" i="3" s="1"/>
  <c r="O852" i="3"/>
  <c r="F852" i="3" s="1"/>
  <c r="O855" i="3"/>
  <c r="F855" i="3" s="1"/>
  <c r="O868" i="3"/>
  <c r="F868" i="3" s="1"/>
  <c r="O871" i="3"/>
  <c r="F871" i="3" s="1"/>
  <c r="O884" i="3"/>
  <c r="F884" i="3" s="1"/>
  <c r="O887" i="3"/>
  <c r="F887" i="3" s="1"/>
  <c r="O848" i="3"/>
  <c r="F848" i="3" s="1"/>
  <c r="O851" i="3"/>
  <c r="F851" i="3" s="1"/>
  <c r="O864" i="3"/>
  <c r="F864" i="3" s="1"/>
  <c r="O867" i="3"/>
  <c r="F867" i="3" s="1"/>
  <c r="O880" i="3"/>
  <c r="F880" i="3" s="1"/>
  <c r="O883" i="3"/>
  <c r="F883" i="3" s="1"/>
  <c r="P890" i="3"/>
  <c r="O892" i="3"/>
  <c r="F892" i="3" s="1"/>
  <c r="P811" i="3" l="1"/>
  <c r="P889" i="3"/>
  <c r="P586" i="3"/>
  <c r="E586" i="3" s="1"/>
  <c r="P824" i="3"/>
  <c r="P556" i="3"/>
  <c r="E556" i="3" s="1"/>
  <c r="P792" i="3"/>
  <c r="P773" i="3"/>
  <c r="E773" i="3" s="1"/>
  <c r="F692" i="3"/>
  <c r="P621" i="3"/>
  <c r="E621" i="3" s="1"/>
  <c r="P820" i="3"/>
  <c r="P562" i="3"/>
  <c r="E562" i="3" s="1"/>
  <c r="P873" i="3"/>
  <c r="Q873" i="3" s="1"/>
  <c r="P808" i="3"/>
  <c r="Q808" i="3" s="1"/>
  <c r="P823" i="3"/>
  <c r="P674" i="3"/>
  <c r="E674" i="3" s="1"/>
  <c r="P870" i="3"/>
  <c r="Q870" i="3" s="1"/>
  <c r="P643" i="3"/>
  <c r="E643" i="3" s="1"/>
  <c r="P662" i="3"/>
  <c r="E662" i="3" s="1"/>
  <c r="P828" i="3"/>
  <c r="P853" i="3"/>
  <c r="P583" i="3"/>
  <c r="E583" i="3" s="1"/>
  <c r="P603" i="3"/>
  <c r="E603" i="3" s="1"/>
  <c r="P682" i="3"/>
  <c r="E682" i="3" s="1"/>
  <c r="P627" i="3"/>
  <c r="E627" i="3" s="1"/>
  <c r="P766" i="3"/>
  <c r="F766" i="3"/>
  <c r="P592" i="3"/>
  <c r="E592" i="3" s="1"/>
  <c r="F762" i="3"/>
  <c r="P762" i="3"/>
  <c r="P625" i="3"/>
  <c r="E625" i="3" s="1"/>
  <c r="P685" i="3"/>
  <c r="E685" i="3" s="1"/>
  <c r="Q771" i="3"/>
  <c r="E771" i="3"/>
  <c r="F735" i="3"/>
  <c r="P735" i="3"/>
  <c r="P639" i="3"/>
  <c r="E639" i="3" s="1"/>
  <c r="Q824" i="3"/>
  <c r="E824" i="3"/>
  <c r="Q773" i="3"/>
  <c r="Q783" i="3"/>
  <c r="E783" i="3"/>
  <c r="Q661" i="3"/>
  <c r="P638" i="3"/>
  <c r="E638" i="3" s="1"/>
  <c r="P678" i="3"/>
  <c r="E678" i="3" s="1"/>
  <c r="P711" i="3"/>
  <c r="Q889" i="3"/>
  <c r="E889" i="3"/>
  <c r="Q788" i="3"/>
  <c r="E788" i="3"/>
  <c r="Q644" i="3"/>
  <c r="E873" i="3"/>
  <c r="Q820" i="3"/>
  <c r="E820" i="3"/>
  <c r="Q804" i="3"/>
  <c r="E804" i="3"/>
  <c r="P836" i="3"/>
  <c r="Q796" i="3"/>
  <c r="E796" i="3"/>
  <c r="Q823" i="3"/>
  <c r="E823" i="3"/>
  <c r="P866" i="3"/>
  <c r="Q655" i="3"/>
  <c r="Q607" i="3"/>
  <c r="P750" i="3"/>
  <c r="F750" i="3"/>
  <c r="F719" i="3"/>
  <c r="P719" i="3"/>
  <c r="F819" i="3"/>
  <c r="P819" i="3"/>
  <c r="F854" i="3"/>
  <c r="P854" i="3"/>
  <c r="P620" i="3"/>
  <c r="E620" i="3" s="1"/>
  <c r="Q667" i="3"/>
  <c r="Q556" i="3"/>
  <c r="P660" i="3"/>
  <c r="E660" i="3" s="1"/>
  <c r="Q742" i="3"/>
  <c r="E742" i="3"/>
  <c r="F746" i="3"/>
  <c r="P746" i="3"/>
  <c r="F714" i="3"/>
  <c r="P714" i="3"/>
  <c r="P630" i="3"/>
  <c r="E630" i="3" s="1"/>
  <c r="P672" i="3"/>
  <c r="E672" i="3" s="1"/>
  <c r="P557" i="3"/>
  <c r="E557" i="3" s="1"/>
  <c r="P596" i="3"/>
  <c r="E596" i="3" s="1"/>
  <c r="Q827" i="3"/>
  <c r="E827" i="3"/>
  <c r="Q621" i="3"/>
  <c r="P834" i="3"/>
  <c r="F834" i="3"/>
  <c r="P758" i="3"/>
  <c r="F758" i="3"/>
  <c r="P615" i="3"/>
  <c r="E615" i="3" s="1"/>
  <c r="F700" i="3"/>
  <c r="P700" i="3"/>
  <c r="F815" i="3"/>
  <c r="P815" i="3"/>
  <c r="P738" i="3"/>
  <c r="F738" i="3"/>
  <c r="P650" i="3"/>
  <c r="E650" i="3" s="1"/>
  <c r="P554" i="3"/>
  <c r="E554" i="3" s="1"/>
  <c r="Q803" i="3"/>
  <c r="E803" i="3"/>
  <c r="Q662" i="3"/>
  <c r="F695" i="3"/>
  <c r="P695" i="3"/>
  <c r="P553" i="3"/>
  <c r="E553" i="3" s="1"/>
  <c r="Q890" i="3"/>
  <c r="E890" i="3"/>
  <c r="Q882" i="3"/>
  <c r="E882" i="3"/>
  <c r="Q759" i="3"/>
  <c r="E759" i="3"/>
  <c r="Q586" i="3"/>
  <c r="P599" i="3"/>
  <c r="E599" i="3" s="1"/>
  <c r="P816" i="3"/>
  <c r="Q811" i="3"/>
  <c r="E811" i="3"/>
  <c r="Q807" i="3"/>
  <c r="E807" i="3"/>
  <c r="Q721" i="3"/>
  <c r="E721" i="3"/>
  <c r="Q576" i="3"/>
  <c r="F832" i="3"/>
  <c r="P832" i="3"/>
  <c r="F878" i="3"/>
  <c r="P878" i="3"/>
  <c r="P689" i="3"/>
  <c r="E689" i="3" s="1"/>
  <c r="F886" i="3"/>
  <c r="P886" i="3"/>
  <c r="P830" i="3"/>
  <c r="F830" i="3"/>
  <c r="P718" i="3"/>
  <c r="F718" i="3"/>
  <c r="P601" i="3"/>
  <c r="E601" i="3" s="1"/>
  <c r="Q675" i="3"/>
  <c r="P572" i="3"/>
  <c r="E572" i="3" s="1"/>
  <c r="P779" i="3"/>
  <c r="F779" i="3"/>
  <c r="P795" i="3"/>
  <c r="F795" i="3"/>
  <c r="P717" i="3"/>
  <c r="F717" i="3"/>
  <c r="P635" i="3"/>
  <c r="E635" i="3" s="1"/>
  <c r="P549" i="3"/>
  <c r="E549" i="3" s="1"/>
  <c r="F776" i="3"/>
  <c r="P776" i="3"/>
  <c r="P561" i="3"/>
  <c r="E561" i="3" s="1"/>
  <c r="P582" i="3"/>
  <c r="E582" i="3" s="1"/>
  <c r="P606" i="3"/>
  <c r="E606" i="3" s="1"/>
  <c r="P598" i="3"/>
  <c r="E598" i="3" s="1"/>
  <c r="P861" i="3"/>
  <c r="F861" i="3"/>
  <c r="F862" i="3"/>
  <c r="P862" i="3"/>
  <c r="Q780" i="3"/>
  <c r="E780" i="3"/>
  <c r="Q798" i="3"/>
  <c r="E798" i="3"/>
  <c r="Q670" i="3"/>
  <c r="Q562" i="3"/>
  <c r="Q696" i="3"/>
  <c r="E696" i="3"/>
  <c r="Q603" i="3"/>
  <c r="P658" i="3"/>
  <c r="E658" i="3" s="1"/>
  <c r="P565" i="3"/>
  <c r="E565" i="3" s="1"/>
  <c r="Q642" i="3"/>
  <c r="P705" i="3"/>
  <c r="F705" i="3"/>
  <c r="P619" i="3"/>
  <c r="E619" i="3" s="1"/>
  <c r="P574" i="3"/>
  <c r="E574" i="3" s="1"/>
  <c r="F835" i="3"/>
  <c r="P835" i="3"/>
  <c r="Q853" i="3"/>
  <c r="E853" i="3"/>
  <c r="Q550" i="3"/>
  <c r="Q686" i="3"/>
  <c r="F842" i="3"/>
  <c r="P842" i="3"/>
  <c r="Q692" i="3"/>
  <c r="E692" i="3"/>
  <c r="F874" i="3"/>
  <c r="P874" i="3"/>
  <c r="F846" i="3"/>
  <c r="P846" i="3"/>
  <c r="F747" i="3"/>
  <c r="P747" i="3"/>
  <c r="P647" i="3"/>
  <c r="E647" i="3" s="1"/>
  <c r="P774" i="3"/>
  <c r="F774" i="3"/>
  <c r="P616" i="3"/>
  <c r="E616" i="3" s="1"/>
  <c r="F858" i="3"/>
  <c r="P858" i="3"/>
  <c r="P595" i="3"/>
  <c r="E595" i="3" s="1"/>
  <c r="Q831" i="3"/>
  <c r="E831" i="3"/>
  <c r="Q749" i="3"/>
  <c r="E749" i="3"/>
  <c r="P754" i="3"/>
  <c r="F754" i="3"/>
  <c r="P610" i="3"/>
  <c r="E610" i="3" s="1"/>
  <c r="P602" i="3"/>
  <c r="E602" i="3" s="1"/>
  <c r="P575" i="3"/>
  <c r="E575" i="3" s="1"/>
  <c r="P654" i="3"/>
  <c r="E654" i="3" s="1"/>
  <c r="P589" i="3"/>
  <c r="E589" i="3" s="1"/>
  <c r="Q791" i="3"/>
  <c r="E791" i="3"/>
  <c r="P571" i="3"/>
  <c r="E571" i="3" s="1"/>
  <c r="Q797" i="3"/>
  <c r="E797" i="3"/>
  <c r="P632" i="3"/>
  <c r="E632" i="3" s="1"/>
  <c r="Q828" i="3"/>
  <c r="E828" i="3"/>
  <c r="Q812" i="3"/>
  <c r="E812" i="3"/>
  <c r="Q857" i="3"/>
  <c r="E857" i="3"/>
  <c r="Q800" i="3"/>
  <c r="E800" i="3"/>
  <c r="Q566" i="3"/>
  <c r="Q850" i="3"/>
  <c r="E850" i="3"/>
  <c r="Q792" i="3"/>
  <c r="E792" i="3"/>
  <c r="Q612" i="3"/>
  <c r="P579" i="3"/>
  <c r="E579" i="3" s="1"/>
  <c r="Q651" i="3"/>
  <c r="P885" i="3"/>
  <c r="P677" i="3"/>
  <c r="E677" i="3" s="1"/>
  <c r="Q558" i="3"/>
  <c r="F768" i="3"/>
  <c r="P768" i="3"/>
  <c r="P845" i="3"/>
  <c r="F845" i="3"/>
  <c r="F699" i="3"/>
  <c r="P699" i="3"/>
  <c r="P585" i="3"/>
  <c r="E585" i="3" s="1"/>
  <c r="F703" i="3"/>
  <c r="P703" i="3"/>
  <c r="F751" i="3"/>
  <c r="P751" i="3"/>
  <c r="P799" i="3"/>
  <c r="F799" i="3"/>
  <c r="P880" i="3"/>
  <c r="P864" i="3"/>
  <c r="P848" i="3"/>
  <c r="P884" i="3"/>
  <c r="P868" i="3"/>
  <c r="P852" i="3"/>
  <c r="P881" i="3"/>
  <c r="P856" i="3"/>
  <c r="P840" i="3"/>
  <c r="Q840" i="3" s="1"/>
  <c r="P817" i="3"/>
  <c r="P785" i="3"/>
  <c r="P786" i="3"/>
  <c r="P764" i="3"/>
  <c r="P745" i="3"/>
  <c r="P637" i="3"/>
  <c r="E637" i="3" s="1"/>
  <c r="P614" i="3"/>
  <c r="E614" i="3" s="1"/>
  <c r="P591" i="3"/>
  <c r="E591" i="3" s="1"/>
  <c r="P552" i="3"/>
  <c r="E552" i="3" s="1"/>
  <c r="P782" i="3"/>
  <c r="P767" i="3"/>
  <c r="P681" i="3"/>
  <c r="E681" i="3" s="1"/>
  <c r="P649" i="3"/>
  <c r="E649" i="3" s="1"/>
  <c r="P739" i="3"/>
  <c r="P707" i="3"/>
  <c r="P629" i="3"/>
  <c r="E629" i="3" s="1"/>
  <c r="P564" i="3"/>
  <c r="E564" i="3" s="1"/>
  <c r="P778" i="3"/>
  <c r="P744" i="3"/>
  <c r="P605" i="3"/>
  <c r="E605" i="3" s="1"/>
  <c r="P560" i="3"/>
  <c r="E560" i="3" s="1"/>
  <c r="P690" i="3"/>
  <c r="E690" i="3" s="1"/>
  <c r="P671" i="3"/>
  <c r="E671" i="3" s="1"/>
  <c r="P628" i="3"/>
  <c r="E628" i="3" s="1"/>
  <c r="P563" i="3"/>
  <c r="E563" i="3" s="1"/>
  <c r="P569" i="3"/>
  <c r="E569" i="3" s="1"/>
  <c r="P656" i="3"/>
  <c r="E656" i="3" s="1"/>
  <c r="P697" i="3"/>
  <c r="P617" i="3"/>
  <c r="E617" i="3" s="1"/>
  <c r="P587" i="3"/>
  <c r="E587" i="3" s="1"/>
  <c r="P580" i="3"/>
  <c r="E580" i="3" s="1"/>
  <c r="P608" i="3"/>
  <c r="E608" i="3" s="1"/>
  <c r="P883" i="3"/>
  <c r="P867" i="3"/>
  <c r="P851" i="3"/>
  <c r="P887" i="3"/>
  <c r="P871" i="3"/>
  <c r="P855" i="3"/>
  <c r="P888" i="3"/>
  <c r="P849" i="3"/>
  <c r="P802" i="3"/>
  <c r="P813" i="3"/>
  <c r="P784" i="3"/>
  <c r="P713" i="3"/>
  <c r="P777" i="3"/>
  <c r="P789" i="3"/>
  <c r="P723" i="3"/>
  <c r="P770" i="3"/>
  <c r="P609" i="3"/>
  <c r="E609" i="3" s="1"/>
  <c r="P765" i="3"/>
  <c r="P693" i="3"/>
  <c r="P755" i="3"/>
  <c r="P653" i="3"/>
  <c r="E653" i="3" s="1"/>
  <c r="P891" i="3"/>
  <c r="P724" i="3"/>
  <c r="Q724" i="3" s="1"/>
  <c r="P623" i="3"/>
  <c r="E623" i="3" s="1"/>
  <c r="P659" i="3"/>
  <c r="E659" i="3" s="1"/>
  <c r="P613" i="3"/>
  <c r="E613" i="3" s="1"/>
  <c r="P633" i="3"/>
  <c r="E633" i="3" s="1"/>
  <c r="P555" i="3"/>
  <c r="E555" i="3" s="1"/>
  <c r="P551" i="3"/>
  <c r="E551" i="3" s="1"/>
  <c r="P652" i="3"/>
  <c r="E652" i="3" s="1"/>
  <c r="P597" i="3"/>
  <c r="E597" i="3" s="1"/>
  <c r="P641" i="3"/>
  <c r="E641" i="3" s="1"/>
  <c r="P573" i="3"/>
  <c r="E573" i="3" s="1"/>
  <c r="P892" i="3"/>
  <c r="P826" i="3"/>
  <c r="P818" i="3"/>
  <c r="P810" i="3"/>
  <c r="P876" i="3"/>
  <c r="P844" i="3"/>
  <c r="P872" i="3"/>
  <c r="P821" i="3"/>
  <c r="P801" i="3"/>
  <c r="P794" i="3"/>
  <c r="P865" i="3"/>
  <c r="P838" i="3"/>
  <c r="P809" i="3"/>
  <c r="P736" i="3"/>
  <c r="P704" i="3"/>
  <c r="P860" i="3"/>
  <c r="P787" i="3"/>
  <c r="P729" i="3"/>
  <c r="Q729" i="3" s="1"/>
  <c r="P837" i="3"/>
  <c r="P781" i="3"/>
  <c r="P869" i="3"/>
  <c r="P775" i="3"/>
  <c r="P725" i="3"/>
  <c r="Q725" i="3" s="1"/>
  <c r="P712" i="3"/>
  <c r="P594" i="3"/>
  <c r="E594" i="3" s="1"/>
  <c r="P581" i="3"/>
  <c r="E581" i="3" s="1"/>
  <c r="P790" i="3"/>
  <c r="P732" i="3"/>
  <c r="Q732" i="3" s="1"/>
  <c r="P698" i="3"/>
  <c r="P666" i="3"/>
  <c r="E666" i="3" s="1"/>
  <c r="P757" i="3"/>
  <c r="P645" i="3"/>
  <c r="E645" i="3" s="1"/>
  <c r="P559" i="3"/>
  <c r="E559" i="3" s="1"/>
  <c r="P748" i="3"/>
  <c r="P769" i="3"/>
  <c r="P741" i="3"/>
  <c r="P708" i="3"/>
  <c r="P663" i="3"/>
  <c r="E663" i="3" s="1"/>
  <c r="P822" i="3"/>
  <c r="P814" i="3"/>
  <c r="P806" i="3"/>
  <c r="Q806" i="3" s="1"/>
  <c r="P879" i="3"/>
  <c r="P859" i="3"/>
  <c r="P847" i="3"/>
  <c r="P843" i="3"/>
  <c r="P833" i="3"/>
  <c r="P805" i="3"/>
  <c r="Q805" i="3" s="1"/>
  <c r="P875" i="3"/>
  <c r="P825" i="3"/>
  <c r="P829" i="3"/>
  <c r="P772" i="3"/>
  <c r="P720" i="3"/>
  <c r="Q720" i="3" s="1"/>
  <c r="P863" i="3"/>
  <c r="P761" i="3"/>
  <c r="Q761" i="3" s="1"/>
  <c r="P793" i="3"/>
  <c r="P634" i="3"/>
  <c r="E634" i="3" s="1"/>
  <c r="P588" i="3"/>
  <c r="E588" i="3" s="1"/>
  <c r="P570" i="3"/>
  <c r="E570" i="3" s="1"/>
  <c r="P694" i="3"/>
  <c r="P646" i="3"/>
  <c r="E646" i="3" s="1"/>
  <c r="P728" i="3"/>
  <c r="Q728" i="3" s="1"/>
  <c r="P604" i="3"/>
  <c r="E604" i="3" s="1"/>
  <c r="P756" i="3"/>
  <c r="P752" i="3"/>
  <c r="P740" i="3"/>
  <c r="Q740" i="3" s="1"/>
  <c r="P709" i="3"/>
  <c r="Q709" i="3" s="1"/>
  <c r="P683" i="3"/>
  <c r="E683" i="3" s="1"/>
  <c r="P624" i="3"/>
  <c r="E624" i="3" s="1"/>
  <c r="P760" i="3"/>
  <c r="P716" i="3"/>
  <c r="P701" i="3"/>
  <c r="P688" i="3"/>
  <c r="E688" i="3" s="1"/>
  <c r="P684" i="3"/>
  <c r="E684" i="3" s="1"/>
  <c r="P577" i="3"/>
  <c r="E577" i="3" s="1"/>
  <c r="E870" i="3" l="1"/>
  <c r="Q627" i="3"/>
  <c r="Q674" i="3"/>
  <c r="Q583" i="3"/>
  <c r="Q643" i="3"/>
  <c r="E808" i="3"/>
  <c r="Q682" i="3"/>
  <c r="Q801" i="3"/>
  <c r="E801" i="3"/>
  <c r="Q785" i="3"/>
  <c r="E785" i="3"/>
  <c r="Q717" i="3"/>
  <c r="E717" i="3"/>
  <c r="Q712" i="3"/>
  <c r="E712" i="3"/>
  <c r="Q609" i="3"/>
  <c r="Q564" i="3"/>
  <c r="Q585" i="3"/>
  <c r="Q776" i="3"/>
  <c r="E776" i="3"/>
  <c r="Q689" i="3"/>
  <c r="Q816" i="3"/>
  <c r="E816" i="3"/>
  <c r="Q596" i="3"/>
  <c r="Q714" i="3"/>
  <c r="E714" i="3"/>
  <c r="Q854" i="3"/>
  <c r="E854" i="3"/>
  <c r="Q711" i="3"/>
  <c r="E711" i="3"/>
  <c r="Q684" i="3"/>
  <c r="Q588" i="3"/>
  <c r="Q559" i="3"/>
  <c r="Q892" i="3"/>
  <c r="E892" i="3"/>
  <c r="Q813" i="3"/>
  <c r="E813" i="3"/>
  <c r="Q782" i="3"/>
  <c r="E782" i="3"/>
  <c r="Q619" i="3"/>
  <c r="Q561" i="3"/>
  <c r="Q650" i="3"/>
  <c r="Q620" i="3"/>
  <c r="Q688" i="3"/>
  <c r="Q814" i="3"/>
  <c r="E814" i="3"/>
  <c r="Q860" i="3"/>
  <c r="E860" i="3"/>
  <c r="Q821" i="3"/>
  <c r="E821" i="3"/>
  <c r="Q573" i="3"/>
  <c r="Q659" i="3"/>
  <c r="Q802" i="3"/>
  <c r="E802" i="3"/>
  <c r="Q883" i="3"/>
  <c r="E883" i="3"/>
  <c r="Q563" i="3"/>
  <c r="Q552" i="3"/>
  <c r="Q817" i="3"/>
  <c r="E817" i="3"/>
  <c r="Q864" i="3"/>
  <c r="E864" i="3"/>
  <c r="Q610" i="3"/>
  <c r="Q701" i="3"/>
  <c r="E701" i="3"/>
  <c r="Q756" i="3"/>
  <c r="E756" i="3"/>
  <c r="Q793" i="3"/>
  <c r="E793" i="3"/>
  <c r="Q822" i="3"/>
  <c r="E822" i="3"/>
  <c r="Q757" i="3"/>
  <c r="E757" i="3"/>
  <c r="Q704" i="3"/>
  <c r="E704" i="3"/>
  <c r="Q872" i="3"/>
  <c r="E872" i="3"/>
  <c r="Q641" i="3"/>
  <c r="Q623" i="3"/>
  <c r="Q770" i="3"/>
  <c r="E770" i="3"/>
  <c r="Q849" i="3"/>
  <c r="E849" i="3"/>
  <c r="Q608" i="3"/>
  <c r="Q628" i="3"/>
  <c r="Q629" i="3"/>
  <c r="Q591" i="3"/>
  <c r="Q880" i="3"/>
  <c r="E880" i="3"/>
  <c r="Q589" i="3"/>
  <c r="Q595" i="3"/>
  <c r="Q647" i="3"/>
  <c r="Q705" i="3"/>
  <c r="E705" i="3"/>
  <c r="Q598" i="3"/>
  <c r="Q795" i="3"/>
  <c r="E795" i="3"/>
  <c r="Q601" i="3"/>
  <c r="Q599" i="3"/>
  <c r="Q738" i="3"/>
  <c r="E738" i="3"/>
  <c r="Q758" i="3"/>
  <c r="E758" i="3"/>
  <c r="Q660" i="3"/>
  <c r="Q836" i="3"/>
  <c r="E836" i="3"/>
  <c r="Q778" i="3"/>
  <c r="E778" i="3"/>
  <c r="Q861" i="3"/>
  <c r="E861" i="3"/>
  <c r="Q762" i="3"/>
  <c r="E762" i="3"/>
  <c r="Q666" i="3"/>
  <c r="Q736" i="3"/>
  <c r="E736" i="3"/>
  <c r="Q597" i="3"/>
  <c r="Q888" i="3"/>
  <c r="E888" i="3"/>
  <c r="Q856" i="3"/>
  <c r="E856" i="3"/>
  <c r="Q654" i="3"/>
  <c r="Q858" i="3"/>
  <c r="E858" i="3"/>
  <c r="E747" i="3"/>
  <c r="Q747" i="3"/>
  <c r="Q842" i="3"/>
  <c r="E842" i="3"/>
  <c r="Q549" i="3"/>
  <c r="Q878" i="3"/>
  <c r="E878" i="3"/>
  <c r="Q815" i="3"/>
  <c r="E815" i="3"/>
  <c r="Q819" i="3"/>
  <c r="E819" i="3"/>
  <c r="Q678" i="3"/>
  <c r="Q594" i="3"/>
  <c r="Q867" i="3"/>
  <c r="E867" i="3"/>
  <c r="Q632" i="3"/>
  <c r="Q634" i="3"/>
  <c r="Q645" i="3"/>
  <c r="Q716" i="3"/>
  <c r="E716" i="3"/>
  <c r="Q604" i="3"/>
  <c r="Q833" i="3"/>
  <c r="E833" i="3"/>
  <c r="Q663" i="3"/>
  <c r="Q775" i="3"/>
  <c r="E775" i="3"/>
  <c r="Q844" i="3"/>
  <c r="E844" i="3"/>
  <c r="Q723" i="3"/>
  <c r="E723" i="3"/>
  <c r="Q580" i="3"/>
  <c r="Q671" i="3"/>
  <c r="Q707" i="3"/>
  <c r="E707" i="3"/>
  <c r="Q614" i="3"/>
  <c r="Q699" i="3"/>
  <c r="E699" i="3"/>
  <c r="Q677" i="3"/>
  <c r="Q835" i="3"/>
  <c r="E835" i="3"/>
  <c r="Q760" i="3"/>
  <c r="E760" i="3"/>
  <c r="Q863" i="3"/>
  <c r="E863" i="3"/>
  <c r="Q843" i="3"/>
  <c r="E843" i="3"/>
  <c r="Q708" i="3"/>
  <c r="E708" i="3"/>
  <c r="Q698" i="3"/>
  <c r="E698" i="3"/>
  <c r="Q869" i="3"/>
  <c r="E869" i="3"/>
  <c r="Q809" i="3"/>
  <c r="E809" i="3"/>
  <c r="Q876" i="3"/>
  <c r="E876" i="3"/>
  <c r="Q652" i="3"/>
  <c r="Q891" i="3"/>
  <c r="E891" i="3"/>
  <c r="Q789" i="3"/>
  <c r="E789" i="3"/>
  <c r="Q855" i="3"/>
  <c r="E855" i="3"/>
  <c r="Q587" i="3"/>
  <c r="Q690" i="3"/>
  <c r="Q739" i="3"/>
  <c r="E739" i="3"/>
  <c r="Q637" i="3"/>
  <c r="Q881" i="3"/>
  <c r="E881" i="3"/>
  <c r="Q799" i="3"/>
  <c r="E799" i="3"/>
  <c r="Q885" i="3"/>
  <c r="E885" i="3"/>
  <c r="Q571" i="3"/>
  <c r="Q754" i="3"/>
  <c r="E754" i="3"/>
  <c r="Q606" i="3"/>
  <c r="Q779" i="3"/>
  <c r="E779" i="3"/>
  <c r="Q718" i="3"/>
  <c r="E718" i="3"/>
  <c r="Q553" i="3"/>
  <c r="Q834" i="3"/>
  <c r="E834" i="3"/>
  <c r="Q557" i="3"/>
  <c r="Q787" i="3"/>
  <c r="E787" i="3"/>
  <c r="Q615" i="3"/>
  <c r="Q750" i="3"/>
  <c r="E750" i="3"/>
  <c r="Q624" i="3"/>
  <c r="Q781" i="3"/>
  <c r="E781" i="3"/>
  <c r="Q777" i="3"/>
  <c r="E777" i="3"/>
  <c r="Q649" i="3"/>
  <c r="Q745" i="3"/>
  <c r="E745" i="3"/>
  <c r="Q751" i="3"/>
  <c r="E751" i="3"/>
  <c r="Q616" i="3"/>
  <c r="Q846" i="3"/>
  <c r="E846" i="3"/>
  <c r="Q862" i="3"/>
  <c r="E862" i="3"/>
  <c r="Q582" i="3"/>
  <c r="Q572" i="3"/>
  <c r="E832" i="3"/>
  <c r="Q832" i="3"/>
  <c r="Q695" i="3"/>
  <c r="E695" i="3"/>
  <c r="Q554" i="3"/>
  <c r="Q700" i="3"/>
  <c r="E700" i="3"/>
  <c r="Q746" i="3"/>
  <c r="E746" i="3"/>
  <c r="Q719" i="3"/>
  <c r="E719" i="3"/>
  <c r="Q866" i="3"/>
  <c r="E866" i="3"/>
  <c r="Q638" i="3"/>
  <c r="Q685" i="3"/>
  <c r="Q592" i="3"/>
  <c r="Q765" i="3"/>
  <c r="E765" i="3"/>
  <c r="Q848" i="3"/>
  <c r="E848" i="3"/>
  <c r="Q774" i="3"/>
  <c r="E774" i="3"/>
  <c r="Q735" i="3"/>
  <c r="E735" i="3"/>
  <c r="Q646" i="3"/>
  <c r="Q551" i="3"/>
  <c r="Q617" i="3"/>
  <c r="Q683" i="3"/>
  <c r="Q790" i="3"/>
  <c r="E790" i="3"/>
  <c r="Q755" i="3"/>
  <c r="E755" i="3"/>
  <c r="Q605" i="3"/>
  <c r="Q575" i="3"/>
  <c r="Q574" i="3"/>
  <c r="Q565" i="3"/>
  <c r="Q635" i="3"/>
  <c r="Q830" i="3"/>
  <c r="E830" i="3"/>
  <c r="Q672" i="3"/>
  <c r="Q639" i="3"/>
  <c r="Q825" i="3"/>
  <c r="E825" i="3"/>
  <c r="Q613" i="3"/>
  <c r="Q569" i="3"/>
  <c r="Q602" i="3"/>
  <c r="Q752" i="3"/>
  <c r="E752" i="3"/>
  <c r="Q875" i="3"/>
  <c r="E875" i="3"/>
  <c r="Q847" i="3"/>
  <c r="E847" i="3"/>
  <c r="Q741" i="3"/>
  <c r="E741" i="3"/>
  <c r="Q838" i="3"/>
  <c r="E838" i="3"/>
  <c r="Q810" i="3"/>
  <c r="E810" i="3"/>
  <c r="Q653" i="3"/>
  <c r="Q871" i="3"/>
  <c r="E871" i="3"/>
  <c r="Q560" i="3"/>
  <c r="Q852" i="3"/>
  <c r="E852" i="3"/>
  <c r="Q694" i="3"/>
  <c r="E694" i="3"/>
  <c r="Q772" i="3"/>
  <c r="E772" i="3"/>
  <c r="Q859" i="3"/>
  <c r="E859" i="3"/>
  <c r="Q769" i="3"/>
  <c r="E769" i="3"/>
  <c r="Q837" i="3"/>
  <c r="E837" i="3"/>
  <c r="Q865" i="3"/>
  <c r="E865" i="3"/>
  <c r="Q818" i="3"/>
  <c r="E818" i="3"/>
  <c r="Q555" i="3"/>
  <c r="Q713" i="3"/>
  <c r="E713" i="3"/>
  <c r="Q887" i="3"/>
  <c r="E887" i="3"/>
  <c r="Q697" i="3"/>
  <c r="E697" i="3"/>
  <c r="Q681" i="3"/>
  <c r="Q764" i="3"/>
  <c r="E764" i="3"/>
  <c r="Q868" i="3"/>
  <c r="E868" i="3"/>
  <c r="Q845" i="3"/>
  <c r="E845" i="3"/>
  <c r="Q577" i="3"/>
  <c r="Q570" i="3"/>
  <c r="Q829" i="3"/>
  <c r="E829" i="3"/>
  <c r="Q879" i="3"/>
  <c r="E879" i="3"/>
  <c r="Q748" i="3"/>
  <c r="E748" i="3"/>
  <c r="Q581" i="3"/>
  <c r="Q794" i="3"/>
  <c r="E794" i="3"/>
  <c r="Q826" i="3"/>
  <c r="E826" i="3"/>
  <c r="Q633" i="3"/>
  <c r="Q693" i="3"/>
  <c r="E693" i="3"/>
  <c r="Q784" i="3"/>
  <c r="E784" i="3"/>
  <c r="Q851" i="3"/>
  <c r="E851" i="3"/>
  <c r="Q656" i="3"/>
  <c r="Q744" i="3"/>
  <c r="E744" i="3"/>
  <c r="Q767" i="3"/>
  <c r="E767" i="3"/>
  <c r="Q786" i="3"/>
  <c r="E786" i="3"/>
  <c r="Q884" i="3"/>
  <c r="E884" i="3"/>
  <c r="Q703" i="3"/>
  <c r="E703" i="3"/>
  <c r="Q768" i="3"/>
  <c r="E768" i="3"/>
  <c r="Q579" i="3"/>
  <c r="Q874" i="3"/>
  <c r="E874" i="3"/>
  <c r="Q658" i="3"/>
  <c r="Q886" i="3"/>
  <c r="E886" i="3"/>
  <c r="Q630" i="3"/>
  <c r="Q625" i="3"/>
  <c r="Q766" i="3"/>
  <c r="E766" i="3"/>
  <c r="M918" i="3"/>
  <c r="N918" i="3" s="1"/>
  <c r="L270" i="16" l="1"/>
  <c r="M270" i="16" s="1"/>
  <c r="L269" i="16"/>
  <c r="M269" i="16" s="1"/>
  <c r="L268" i="16"/>
  <c r="M268" i="16" s="1"/>
  <c r="L267" i="16"/>
  <c r="M267" i="16" s="1"/>
  <c r="N267" i="16" s="1"/>
  <c r="O267" i="16" s="1"/>
  <c r="P267" i="16" s="1"/>
  <c r="L266" i="16"/>
  <c r="M266" i="16" s="1"/>
  <c r="N266" i="16" s="1"/>
  <c r="O266" i="16" s="1"/>
  <c r="P266" i="16" s="1"/>
  <c r="L264" i="16"/>
  <c r="M264" i="16" s="1"/>
  <c r="L226" i="16"/>
  <c r="L102" i="16"/>
  <c r="M102" i="16" s="1"/>
  <c r="L20" i="16"/>
  <c r="M20" i="16" s="1"/>
  <c r="L19" i="16"/>
  <c r="M19" i="16" s="1"/>
  <c r="N102" i="16" l="1"/>
  <c r="G102" i="16"/>
  <c r="G268" i="16"/>
  <c r="N268" i="16"/>
  <c r="N269" i="16"/>
  <c r="G269" i="16"/>
  <c r="G270" i="16"/>
  <c r="N270" i="16"/>
  <c r="G264" i="16"/>
  <c r="N264" i="16"/>
  <c r="G20" i="16"/>
  <c r="N20" i="16"/>
  <c r="G19" i="16"/>
  <c r="N19" i="16"/>
  <c r="L110" i="16"/>
  <c r="M110" i="16" s="1"/>
  <c r="N110" i="16" s="1"/>
  <c r="O110" i="16" s="1"/>
  <c r="P110" i="16" s="1"/>
  <c r="L111" i="16"/>
  <c r="M111" i="16" s="1"/>
  <c r="G111" i="16" s="1"/>
  <c r="L112" i="16"/>
  <c r="M112" i="16" s="1"/>
  <c r="N112" i="16" s="1"/>
  <c r="L109" i="16"/>
  <c r="M109" i="16" s="1"/>
  <c r="N109" i="16" s="1"/>
  <c r="O109" i="16" s="1"/>
  <c r="P109" i="16" s="1"/>
  <c r="L108" i="16"/>
  <c r="M108" i="16" s="1"/>
  <c r="N108" i="16" s="1"/>
  <c r="O108" i="16" s="1"/>
  <c r="P108" i="16" s="1"/>
  <c r="L82" i="16"/>
  <c r="L80" i="16"/>
  <c r="M80" i="16" s="1"/>
  <c r="N80" i="16" s="1"/>
  <c r="O80" i="16" s="1"/>
  <c r="P80" i="16" s="1"/>
  <c r="G59" i="16"/>
  <c r="G60" i="16"/>
  <c r="G61" i="16"/>
  <c r="G62" i="16"/>
  <c r="K57" i="16"/>
  <c r="L124" i="16"/>
  <c r="M124" i="16" s="1"/>
  <c r="N124" i="16" s="1"/>
  <c r="O124" i="16" s="1"/>
  <c r="P124" i="16" s="1"/>
  <c r="G194" i="16"/>
  <c r="G195" i="16"/>
  <c r="G196" i="16"/>
  <c r="G197" i="16"/>
  <c r="G198" i="16"/>
  <c r="G200" i="16"/>
  <c r="G201" i="16"/>
  <c r="G203" i="16"/>
  <c r="G204" i="16"/>
  <c r="G206" i="16"/>
  <c r="G207" i="16"/>
  <c r="G208" i="16"/>
  <c r="G210" i="16"/>
  <c r="G211" i="16"/>
  <c r="G212" i="16"/>
  <c r="G187" i="16"/>
  <c r="G188" i="16"/>
  <c r="G189" i="16"/>
  <c r="G190" i="16"/>
  <c r="G191" i="16"/>
  <c r="G192" i="16"/>
  <c r="G186" i="16"/>
  <c r="G181" i="16"/>
  <c r="G182" i="16"/>
  <c r="G180" i="16"/>
  <c r="G171" i="16"/>
  <c r="G172" i="16"/>
  <c r="G173" i="16"/>
  <c r="G170" i="16"/>
  <c r="G164" i="16"/>
  <c r="G165" i="16"/>
  <c r="G166" i="16"/>
  <c r="G163" i="16"/>
  <c r="G141" i="16"/>
  <c r="G142" i="16"/>
  <c r="G143" i="16"/>
  <c r="G144" i="16"/>
  <c r="G145" i="16"/>
  <c r="G146" i="16"/>
  <c r="G147" i="16"/>
  <c r="G148" i="16"/>
  <c r="G149" i="16"/>
  <c r="G150" i="16"/>
  <c r="G140" i="16"/>
  <c r="F59" i="15"/>
  <c r="F60" i="15"/>
  <c r="F61" i="15"/>
  <c r="F58" i="15"/>
  <c r="F6" i="15"/>
  <c r="F7" i="15"/>
  <c r="F8" i="15"/>
  <c r="F9" i="15"/>
  <c r="F11" i="15"/>
  <c r="F12" i="15"/>
  <c r="F13" i="15"/>
  <c r="F14" i="15"/>
  <c r="F15" i="15"/>
  <c r="F16" i="15"/>
  <c r="F17" i="15"/>
  <c r="F18" i="15"/>
  <c r="F21" i="15"/>
  <c r="F22" i="15"/>
  <c r="F23" i="15"/>
  <c r="F24" i="15"/>
  <c r="F25" i="15"/>
  <c r="F26" i="15"/>
  <c r="F27" i="15"/>
  <c r="F28" i="15"/>
  <c r="F31" i="15"/>
  <c r="F33" i="15"/>
  <c r="F34" i="15"/>
  <c r="F35" i="15"/>
  <c r="F38" i="15"/>
  <c r="F39" i="15"/>
  <c r="F40" i="15"/>
  <c r="F41" i="15"/>
  <c r="F42" i="15"/>
  <c r="F45" i="15"/>
  <c r="F46" i="15"/>
  <c r="F47" i="15"/>
  <c r="F48" i="15"/>
  <c r="E113" i="14"/>
  <c r="E115" i="14"/>
  <c r="E116" i="14"/>
  <c r="E118" i="14"/>
  <c r="E119" i="14"/>
  <c r="E120" i="14"/>
  <c r="E122" i="14"/>
  <c r="E123" i="14"/>
  <c r="E124" i="14"/>
  <c r="E125" i="14"/>
  <c r="E127" i="14"/>
  <c r="E128" i="14"/>
  <c r="E130" i="14"/>
  <c r="E131" i="14"/>
  <c r="E132" i="14"/>
  <c r="E112" i="14"/>
  <c r="E107" i="14"/>
  <c r="E108" i="14"/>
  <c r="E109" i="14"/>
  <c r="E110" i="14"/>
  <c r="E106" i="14"/>
  <c r="E100" i="14"/>
  <c r="E101" i="14"/>
  <c r="E102" i="14"/>
  <c r="E103" i="14"/>
  <c r="E104" i="14"/>
  <c r="E99" i="14"/>
  <c r="E92" i="14"/>
  <c r="E93" i="14"/>
  <c r="E94" i="14"/>
  <c r="E95" i="14"/>
  <c r="E96" i="14"/>
  <c r="E91"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57" i="14"/>
  <c r="E58" i="14"/>
  <c r="E59" i="14"/>
  <c r="E60" i="14"/>
  <c r="E61" i="14"/>
  <c r="E62" i="14"/>
  <c r="E63" i="14"/>
  <c r="E64" i="14"/>
  <c r="E56" i="14"/>
  <c r="E42" i="14"/>
  <c r="E43" i="14"/>
  <c r="E44" i="14"/>
  <c r="E45" i="14"/>
  <c r="E46" i="14"/>
  <c r="E47" i="14"/>
  <c r="E48" i="14"/>
  <c r="E49" i="14"/>
  <c r="E50" i="14"/>
  <c r="E51" i="14"/>
  <c r="E52" i="14"/>
  <c r="E53" i="14"/>
  <c r="E41" i="14"/>
  <c r="E18" i="14"/>
  <c r="E19" i="14"/>
  <c r="E20" i="14"/>
  <c r="E21" i="14"/>
  <c r="E22" i="14"/>
  <c r="E23" i="14"/>
  <c r="E24" i="14"/>
  <c r="E25" i="14"/>
  <c r="E26" i="14"/>
  <c r="E27" i="14"/>
  <c r="E28" i="14"/>
  <c r="E29" i="14"/>
  <c r="E30" i="14"/>
  <c r="E31" i="14"/>
  <c r="E32" i="14"/>
  <c r="E33" i="14"/>
  <c r="E34" i="14"/>
  <c r="E35" i="14"/>
  <c r="E36" i="14"/>
  <c r="E37" i="14"/>
  <c r="E5" i="14"/>
  <c r="E6" i="14"/>
  <c r="E7" i="14"/>
  <c r="E8" i="14"/>
  <c r="E9" i="14"/>
  <c r="E10" i="14"/>
  <c r="E11" i="14"/>
  <c r="E12" i="14"/>
  <c r="E13" i="14"/>
  <c r="E14" i="14"/>
  <c r="E15" i="14"/>
  <c r="E16" i="14"/>
  <c r="E17" i="14"/>
  <c r="E4" i="14"/>
  <c r="H4" i="13"/>
  <c r="F5" i="13"/>
  <c r="H5" i="13"/>
  <c r="H6" i="13"/>
  <c r="H7" i="13"/>
  <c r="H8" i="13"/>
  <c r="G9" i="13"/>
  <c r="H9" i="13"/>
  <c r="H10" i="13"/>
  <c r="H11" i="13"/>
  <c r="H12" i="13"/>
  <c r="H13" i="13"/>
  <c r="H17" i="13"/>
  <c r="H18" i="13"/>
  <c r="H19" i="13"/>
  <c r="H20" i="13"/>
  <c r="H21" i="13"/>
  <c r="H22" i="13"/>
  <c r="H23" i="13"/>
  <c r="H24" i="13"/>
  <c r="H25" i="13"/>
  <c r="H26" i="13"/>
  <c r="H27" i="13"/>
  <c r="H28" i="13"/>
  <c r="H29" i="13"/>
  <c r="H30" i="13"/>
  <c r="H31" i="13"/>
  <c r="H32" i="13"/>
  <c r="H33" i="13"/>
  <c r="H34" i="13"/>
  <c r="H35" i="13"/>
  <c r="H38" i="13"/>
  <c r="H39" i="13"/>
  <c r="H40" i="13"/>
  <c r="H41" i="13"/>
  <c r="H42" i="13"/>
  <c r="H37" i="13"/>
  <c r="F48" i="13"/>
  <c r="H45" i="13"/>
  <c r="H46" i="13"/>
  <c r="H47" i="13"/>
  <c r="H48" i="13"/>
  <c r="H49" i="13"/>
  <c r="H50" i="13"/>
  <c r="H51" i="13"/>
  <c r="H52" i="13"/>
  <c r="H53" i="13"/>
  <c r="H54" i="13"/>
  <c r="H55" i="13"/>
  <c r="H56" i="13"/>
  <c r="H57" i="13"/>
  <c r="H58" i="13"/>
  <c r="H59" i="13"/>
  <c r="H60" i="13"/>
  <c r="H61" i="13"/>
  <c r="H62" i="13"/>
  <c r="H63" i="13"/>
  <c r="H64" i="13"/>
  <c r="H65" i="13"/>
  <c r="H44" i="13"/>
  <c r="M4" i="13"/>
  <c r="O4" i="13" s="1"/>
  <c r="M5" i="13"/>
  <c r="O5" i="13" s="1"/>
  <c r="P5" i="13" s="1"/>
  <c r="Q5" i="13" s="1"/>
  <c r="M6" i="13"/>
  <c r="O6" i="13"/>
  <c r="P6" i="13" s="1"/>
  <c r="M7" i="13"/>
  <c r="O7" i="13" s="1"/>
  <c r="M8" i="13"/>
  <c r="O8" i="13"/>
  <c r="P8" i="13" s="1"/>
  <c r="Q8" i="13" s="1"/>
  <c r="M9" i="13"/>
  <c r="O9" i="13" s="1"/>
  <c r="P9" i="13" s="1"/>
  <c r="Q9" i="13" s="1"/>
  <c r="M10" i="13"/>
  <c r="O10" i="13"/>
  <c r="P10" i="13" s="1"/>
  <c r="Q10" i="13" s="1"/>
  <c r="M11" i="13"/>
  <c r="O11" i="13" s="1"/>
  <c r="P11" i="13" s="1"/>
  <c r="Q11" i="13" s="1"/>
  <c r="M12" i="13"/>
  <c r="O12" i="13"/>
  <c r="M13" i="13"/>
  <c r="O13" i="13" s="1"/>
  <c r="P13" i="13" s="1"/>
  <c r="Q13" i="13" s="1"/>
  <c r="M14" i="13"/>
  <c r="O14" i="13"/>
  <c r="P14" i="13" s="1"/>
  <c r="Q14" i="13" s="1"/>
  <c r="M15" i="13"/>
  <c r="O15" i="13" s="1"/>
  <c r="P15" i="13" s="1"/>
  <c r="Q15" i="13" s="1"/>
  <c r="M16" i="13"/>
  <c r="O16" i="13"/>
  <c r="P16" i="13" s="1"/>
  <c r="Q16" i="13" s="1"/>
  <c r="M17" i="13"/>
  <c r="O17" i="13" s="1"/>
  <c r="P17" i="13" s="1"/>
  <c r="M18" i="13"/>
  <c r="O18" i="13"/>
  <c r="P18" i="13" s="1"/>
  <c r="Q18" i="13" s="1"/>
  <c r="M19" i="13"/>
  <c r="O19" i="13" s="1"/>
  <c r="M20" i="13"/>
  <c r="O20" i="13"/>
  <c r="M21" i="13"/>
  <c r="O21" i="13" s="1"/>
  <c r="P21" i="13" s="1"/>
  <c r="Q21" i="13" s="1"/>
  <c r="M22" i="13"/>
  <c r="O22" i="13"/>
  <c r="M23" i="13"/>
  <c r="O23" i="13" s="1"/>
  <c r="M24" i="13"/>
  <c r="O24" i="13"/>
  <c r="M25" i="13"/>
  <c r="O25" i="13" s="1"/>
  <c r="P25" i="13" s="1"/>
  <c r="M26" i="13"/>
  <c r="O26" i="13"/>
  <c r="P26" i="13" s="1"/>
  <c r="Q26" i="13" s="1"/>
  <c r="M27" i="13"/>
  <c r="O27" i="13" s="1"/>
  <c r="M28" i="13"/>
  <c r="O28" i="13"/>
  <c r="M29" i="13"/>
  <c r="O29" i="13" s="1"/>
  <c r="P29" i="13" s="1"/>
  <c r="Q29" i="13" s="1"/>
  <c r="M30" i="13"/>
  <c r="O30" i="13"/>
  <c r="M31" i="13"/>
  <c r="O31" i="13" s="1"/>
  <c r="M32" i="13"/>
  <c r="O32" i="13"/>
  <c r="M33" i="13"/>
  <c r="O33" i="13" s="1"/>
  <c r="P33" i="13" s="1"/>
  <c r="M34" i="13"/>
  <c r="O34" i="13"/>
  <c r="P34" i="13" s="1"/>
  <c r="Q34" i="13" s="1"/>
  <c r="M35" i="13"/>
  <c r="O35" i="13" s="1"/>
  <c r="M36" i="13"/>
  <c r="N36" i="13" s="1"/>
  <c r="O36" i="13" s="1"/>
  <c r="P36" i="13" s="1"/>
  <c r="Q36" i="13" s="1"/>
  <c r="M37" i="13"/>
  <c r="O37" i="13" s="1"/>
  <c r="P37" i="13" s="1"/>
  <c r="Q37" i="13" s="1"/>
  <c r="M38" i="13"/>
  <c r="O38" i="13"/>
  <c r="P38" i="13" s="1"/>
  <c r="Q38" i="13" s="1"/>
  <c r="M39" i="13"/>
  <c r="O39" i="13" s="1"/>
  <c r="P39" i="13" s="1"/>
  <c r="M40" i="13"/>
  <c r="O40" i="13"/>
  <c r="M41" i="13"/>
  <c r="O41" i="13" s="1"/>
  <c r="M42" i="13"/>
  <c r="O42" i="13"/>
  <c r="P42" i="13" s="1"/>
  <c r="Q42" i="13" s="1"/>
  <c r="M43" i="13"/>
  <c r="O43" i="13" s="1"/>
  <c r="P43" i="13" s="1"/>
  <c r="Q43" i="13" s="1"/>
  <c r="M44" i="13"/>
  <c r="O44" i="13"/>
  <c r="M45" i="13"/>
  <c r="O45" i="13" s="1"/>
  <c r="P45" i="13" s="1"/>
  <c r="Q45" i="13" s="1"/>
  <c r="M46" i="13"/>
  <c r="O46" i="13"/>
  <c r="M47" i="13"/>
  <c r="O47" i="13" s="1"/>
  <c r="M48" i="13"/>
  <c r="O48" i="13"/>
  <c r="P48" i="13" s="1"/>
  <c r="Q48" i="13" s="1"/>
  <c r="M49" i="13"/>
  <c r="O49" i="13" s="1"/>
  <c r="M50" i="13"/>
  <c r="O50" i="13"/>
  <c r="P50" i="13" s="1"/>
  <c r="Q50" i="13" s="1"/>
  <c r="M51" i="13"/>
  <c r="O51" i="13" s="1"/>
  <c r="M52" i="13"/>
  <c r="O52" i="13"/>
  <c r="P52" i="13" s="1"/>
  <c r="Q52" i="13" s="1"/>
  <c r="M53" i="13"/>
  <c r="O53" i="13" s="1"/>
  <c r="P53" i="13" s="1"/>
  <c r="Q53" i="13" s="1"/>
  <c r="M54" i="13"/>
  <c r="O54" i="13"/>
  <c r="M55" i="13"/>
  <c r="O55" i="13" s="1"/>
  <c r="M56" i="13"/>
  <c r="O56" i="13"/>
  <c r="P56" i="13" s="1"/>
  <c r="Q56" i="13" s="1"/>
  <c r="M57" i="13"/>
  <c r="O57" i="13" s="1"/>
  <c r="M58" i="13"/>
  <c r="O58" i="13"/>
  <c r="P58" i="13" s="1"/>
  <c r="Q58" i="13" s="1"/>
  <c r="M59" i="13"/>
  <c r="O59" i="13" s="1"/>
  <c r="M60" i="13"/>
  <c r="O60" i="13"/>
  <c r="P60" i="13" s="1"/>
  <c r="Q60" i="13" s="1"/>
  <c r="M61" i="13"/>
  <c r="O61" i="13" s="1"/>
  <c r="P61" i="13" s="1"/>
  <c r="Q61" i="13" s="1"/>
  <c r="M62" i="13"/>
  <c r="O62" i="13"/>
  <c r="M63" i="13"/>
  <c r="O63" i="13" s="1"/>
  <c r="M64" i="13"/>
  <c r="O64" i="13"/>
  <c r="P64" i="13" s="1"/>
  <c r="Q64" i="13" s="1"/>
  <c r="M65" i="13"/>
  <c r="O65" i="13" s="1"/>
  <c r="M3" i="13"/>
  <c r="N3" i="13" s="1"/>
  <c r="O3" i="13" s="1"/>
  <c r="P3" i="13" s="1"/>
  <c r="Q3" i="13" s="1"/>
  <c r="G135" i="12"/>
  <c r="G138" i="12"/>
  <c r="G139" i="12"/>
  <c r="G140" i="12"/>
  <c r="G141" i="12"/>
  <c r="G144" i="12"/>
  <c r="G145" i="12"/>
  <c r="G146" i="12"/>
  <c r="G147" i="12"/>
  <c r="G148" i="12"/>
  <c r="G149" i="12"/>
  <c r="G152" i="12"/>
  <c r="G127" i="12"/>
  <c r="G128" i="12"/>
  <c r="G129" i="12"/>
  <c r="G130" i="12"/>
  <c r="G131" i="12"/>
  <c r="G132" i="12"/>
  <c r="G75" i="12"/>
  <c r="G78" i="12"/>
  <c r="G79" i="12"/>
  <c r="G80" i="12"/>
  <c r="G81" i="12"/>
  <c r="G82" i="12"/>
  <c r="G83" i="12"/>
  <c r="G74" i="12"/>
  <c r="G59" i="12"/>
  <c r="G60" i="12"/>
  <c r="G61" i="12"/>
  <c r="G58" i="12"/>
  <c r="G37" i="12"/>
  <c r="G40" i="12"/>
  <c r="G41" i="12"/>
  <c r="G42" i="12"/>
  <c r="G43" i="12"/>
  <c r="G44" i="12"/>
  <c r="G36" i="12"/>
  <c r="G121" i="12"/>
  <c r="G115" i="12"/>
  <c r="G118" i="12"/>
  <c r="G119" i="12"/>
  <c r="G120" i="12"/>
  <c r="G114" i="12"/>
  <c r="G104" i="12"/>
  <c r="G103" i="12"/>
  <c r="G100" i="12"/>
  <c r="G160" i="12"/>
  <c r="G162" i="12"/>
  <c r="G163" i="12"/>
  <c r="G165" i="12"/>
  <c r="G166" i="12"/>
  <c r="G168" i="12"/>
  <c r="G169" i="12"/>
  <c r="G171" i="12"/>
  <c r="G159" i="12"/>
  <c r="G181" i="12"/>
  <c r="G180" i="12"/>
  <c r="G221" i="12"/>
  <c r="G222" i="12"/>
  <c r="G220" i="12"/>
  <c r="G232" i="12"/>
  <c r="G231" i="12"/>
  <c r="L231" i="12"/>
  <c r="L232" i="12"/>
  <c r="L175" i="12"/>
  <c r="M175" i="12" s="1"/>
  <c r="N175" i="12" s="1"/>
  <c r="G25" i="12"/>
  <c r="G26" i="12"/>
  <c r="G24" i="12"/>
  <c r="G11" i="12"/>
  <c r="G10" i="12"/>
  <c r="G9" i="12"/>
  <c r="G8" i="12"/>
  <c r="G7" i="12"/>
  <c r="G6" i="12"/>
  <c r="G5" i="12"/>
  <c r="M13" i="11"/>
  <c r="H180" i="10"/>
  <c r="H182" i="10"/>
  <c r="H184" i="10"/>
  <c r="H190" i="10"/>
  <c r="H188" i="10"/>
  <c r="H194" i="10"/>
  <c r="H195" i="10"/>
  <c r="H196" i="10"/>
  <c r="H193" i="10"/>
  <c r="H199" i="10"/>
  <c r="H200" i="10"/>
  <c r="H201" i="10"/>
  <c r="H202" i="10"/>
  <c r="H203" i="10"/>
  <c r="H198" i="10"/>
  <c r="H206" i="10"/>
  <c r="H205" i="10"/>
  <c r="H209" i="10"/>
  <c r="H210" i="10"/>
  <c r="H211" i="10"/>
  <c r="H208" i="10"/>
  <c r="H216" i="10"/>
  <c r="H217" i="10"/>
  <c r="H219" i="10"/>
  <c r="H156" i="10"/>
  <c r="H157" i="10"/>
  <c r="H158" i="10"/>
  <c r="H159" i="10"/>
  <c r="H160" i="10"/>
  <c r="H161" i="10"/>
  <c r="H162" i="10"/>
  <c r="H163" i="10"/>
  <c r="H164" i="10"/>
  <c r="H165" i="10"/>
  <c r="H166" i="10"/>
  <c r="H167" i="10"/>
  <c r="H168" i="10"/>
  <c r="H169" i="10"/>
  <c r="H170" i="10"/>
  <c r="H155" i="10"/>
  <c r="H152" i="10"/>
  <c r="H150" i="10"/>
  <c r="H148" i="10"/>
  <c r="H146" i="10"/>
  <c r="H144" i="10"/>
  <c r="H142" i="10"/>
  <c r="H138" i="10"/>
  <c r="H136" i="10"/>
  <c r="H134" i="10"/>
  <c r="H132" i="10"/>
  <c r="H109" i="10"/>
  <c r="H110" i="10"/>
  <c r="H111" i="10"/>
  <c r="H112" i="10"/>
  <c r="H113" i="10"/>
  <c r="H116" i="10"/>
  <c r="H117" i="10"/>
  <c r="H120" i="10"/>
  <c r="H121" i="10"/>
  <c r="H124" i="10"/>
  <c r="H125" i="10"/>
  <c r="H128" i="10"/>
  <c r="H129" i="10"/>
  <c r="H108" i="10"/>
  <c r="H63" i="10"/>
  <c r="H64" i="10"/>
  <c r="H65" i="10"/>
  <c r="H66" i="10"/>
  <c r="H67" i="10"/>
  <c r="H68" i="10"/>
  <c r="H69" i="10"/>
  <c r="H70" i="10"/>
  <c r="H71" i="10"/>
  <c r="H72" i="10"/>
  <c r="H73" i="10"/>
  <c r="H74" i="10"/>
  <c r="H77" i="10"/>
  <c r="H78" i="10"/>
  <c r="H81" i="10"/>
  <c r="H82" i="10"/>
  <c r="H83" i="10"/>
  <c r="H84" i="10"/>
  <c r="H85" i="10"/>
  <c r="H86" i="10"/>
  <c r="H90" i="10"/>
  <c r="H93" i="10"/>
  <c r="H94" i="10"/>
  <c r="H95" i="10"/>
  <c r="H96" i="10"/>
  <c r="H97" i="10"/>
  <c r="H98" i="10"/>
  <c r="H100" i="10"/>
  <c r="H101" i="10"/>
  <c r="H102" i="10"/>
  <c r="H103" i="10"/>
  <c r="H104" i="10"/>
  <c r="H105" i="10"/>
  <c r="H62" i="10"/>
  <c r="H58" i="10"/>
  <c r="M56" i="10"/>
  <c r="N56" i="10" s="1"/>
  <c r="H56" i="10" s="1"/>
  <c r="H49" i="10"/>
  <c r="H50" i="10"/>
  <c r="H51" i="10"/>
  <c r="H52" i="10"/>
  <c r="H53" i="10"/>
  <c r="H54" i="10"/>
  <c r="H44" i="10"/>
  <c r="H45" i="10"/>
  <c r="H46" i="10"/>
  <c r="H47" i="10"/>
  <c r="H42" i="10"/>
  <c r="H41" i="10"/>
  <c r="H40" i="10"/>
  <c r="H39" i="10"/>
  <c r="H38" i="10"/>
  <c r="H37" i="10"/>
  <c r="H28" i="10"/>
  <c r="G28" i="10"/>
  <c r="H27" i="10"/>
  <c r="G27" i="10"/>
  <c r="H26" i="10"/>
  <c r="G26" i="10"/>
  <c r="H25" i="10"/>
  <c r="G25" i="10"/>
  <c r="H24" i="10"/>
  <c r="G24" i="10"/>
  <c r="H14" i="10"/>
  <c r="H15" i="10"/>
  <c r="H16" i="10"/>
  <c r="H17" i="10"/>
  <c r="H18" i="10"/>
  <c r="H19" i="10"/>
  <c r="H20" i="10"/>
  <c r="H21" i="10"/>
  <c r="H22" i="10"/>
  <c r="H13" i="10"/>
  <c r="M3" i="10"/>
  <c r="M4" i="10"/>
  <c r="M5" i="10"/>
  <c r="M6" i="10"/>
  <c r="M7" i="10"/>
  <c r="M8" i="10"/>
  <c r="M9" i="10"/>
  <c r="M11" i="10"/>
  <c r="N11" i="10" s="1"/>
  <c r="H11" i="10" s="1"/>
  <c r="M12" i="10"/>
  <c r="N12" i="10" s="1"/>
  <c r="M13" i="10"/>
  <c r="M14" i="10"/>
  <c r="M15" i="10"/>
  <c r="M16" i="10"/>
  <c r="M17" i="10"/>
  <c r="M18" i="10"/>
  <c r="M19" i="10"/>
  <c r="M20" i="10"/>
  <c r="M21" i="10"/>
  <c r="M22" i="10"/>
  <c r="M23" i="10"/>
  <c r="N23" i="10" s="1"/>
  <c r="M24" i="10"/>
  <c r="M25" i="10"/>
  <c r="M26" i="10"/>
  <c r="M27" i="10"/>
  <c r="M28" i="10"/>
  <c r="M29" i="10"/>
  <c r="M30" i="10"/>
  <c r="N30" i="10" s="1"/>
  <c r="H30" i="10" s="1"/>
  <c r="M31" i="10"/>
  <c r="N31" i="10" s="1"/>
  <c r="H31" i="10" s="1"/>
  <c r="M32" i="10"/>
  <c r="N32" i="10" s="1"/>
  <c r="H32" i="10" s="1"/>
  <c r="M33" i="10"/>
  <c r="N33" i="10" s="1"/>
  <c r="H33" i="10" s="1"/>
  <c r="M34" i="10"/>
  <c r="M35" i="10"/>
  <c r="N35" i="10" s="1"/>
  <c r="H35" i="10" s="1"/>
  <c r="M36" i="10"/>
  <c r="N36" i="10" s="1"/>
  <c r="M37" i="10"/>
  <c r="M38" i="10"/>
  <c r="M39" i="10"/>
  <c r="M40" i="10"/>
  <c r="M41" i="10"/>
  <c r="M42" i="10"/>
  <c r="M43" i="10"/>
  <c r="N43" i="10" s="1"/>
  <c r="H43" i="10" s="1"/>
  <c r="M44" i="10"/>
  <c r="M45" i="10"/>
  <c r="M46" i="10"/>
  <c r="M47" i="10"/>
  <c r="M48" i="10"/>
  <c r="M49" i="10"/>
  <c r="M50" i="10"/>
  <c r="M51" i="10"/>
  <c r="M52" i="10"/>
  <c r="M53" i="10"/>
  <c r="M54" i="10"/>
  <c r="M55" i="10"/>
  <c r="M57" i="10"/>
  <c r="M58" i="10"/>
  <c r="M59" i="10"/>
  <c r="M60" i="10"/>
  <c r="M61" i="10"/>
  <c r="N61" i="10" s="1"/>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N131" i="10" s="1"/>
  <c r="M132" i="10"/>
  <c r="M133" i="10"/>
  <c r="M134" i="10"/>
  <c r="M135" i="10"/>
  <c r="N135" i="10" s="1"/>
  <c r="M136" i="10"/>
  <c r="M137" i="10"/>
  <c r="M138" i="10"/>
  <c r="M139" i="10"/>
  <c r="N139" i="10" s="1"/>
  <c r="M140" i="10"/>
  <c r="N140" i="10" s="1"/>
  <c r="M141" i="10"/>
  <c r="N141" i="10" s="1"/>
  <c r="M142" i="10"/>
  <c r="M143" i="10"/>
  <c r="N143" i="10" s="1"/>
  <c r="M144" i="10"/>
  <c r="M145" i="10"/>
  <c r="M146" i="10"/>
  <c r="M147" i="10"/>
  <c r="N147" i="10" s="1"/>
  <c r="M148" i="10"/>
  <c r="M149" i="10"/>
  <c r="N149" i="10" s="1"/>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N173" i="10" s="1"/>
  <c r="H173" i="10" s="1"/>
  <c r="M174" i="10"/>
  <c r="M175" i="10"/>
  <c r="M176" i="10"/>
  <c r="M177" i="10"/>
  <c r="M178" i="10"/>
  <c r="M179" i="10"/>
  <c r="M180" i="10"/>
  <c r="M181" i="10"/>
  <c r="N181" i="10" s="1"/>
  <c r="M182" i="10"/>
  <c r="M183" i="10"/>
  <c r="N183" i="10" s="1"/>
  <c r="M184" i="10"/>
  <c r="M185" i="10"/>
  <c r="M186" i="10"/>
  <c r="M187" i="10"/>
  <c r="M188" i="10"/>
  <c r="M189" i="10"/>
  <c r="N189" i="10" s="1"/>
  <c r="M190" i="10"/>
  <c r="M191" i="10"/>
  <c r="N191" i="10" s="1"/>
  <c r="M192" i="10"/>
  <c r="N192" i="10" s="1"/>
  <c r="M193" i="10"/>
  <c r="M194" i="10"/>
  <c r="M195" i="10"/>
  <c r="M196" i="10"/>
  <c r="M197" i="10"/>
  <c r="N197" i="10" s="1"/>
  <c r="M198" i="10"/>
  <c r="M199" i="10"/>
  <c r="M200" i="10"/>
  <c r="M201" i="10"/>
  <c r="M202" i="10"/>
  <c r="M203" i="10"/>
  <c r="M204" i="10"/>
  <c r="N204" i="10" s="1"/>
  <c r="M205" i="10"/>
  <c r="M206" i="10"/>
  <c r="M207" i="10"/>
  <c r="N207" i="10" s="1"/>
  <c r="M208" i="10"/>
  <c r="M209" i="10"/>
  <c r="M210" i="10"/>
  <c r="M211" i="10"/>
  <c r="M212" i="10"/>
  <c r="N212" i="10" s="1"/>
  <c r="M213" i="10"/>
  <c r="N213" i="10" s="1"/>
  <c r="M214" i="10"/>
  <c r="M215" i="10"/>
  <c r="N215" i="10" s="1"/>
  <c r="M216" i="10"/>
  <c r="M217" i="10"/>
  <c r="M218" i="10"/>
  <c r="M219" i="10"/>
  <c r="M220" i="10"/>
  <c r="N220" i="10" s="1"/>
  <c r="M221" i="10"/>
  <c r="N221" i="10" s="1"/>
  <c r="H221" i="10" s="1"/>
  <c r="M222" i="10"/>
  <c r="N222" i="10" s="1"/>
  <c r="H222" i="10" s="1"/>
  <c r="N29" i="10"/>
  <c r="H29" i="10" s="1"/>
  <c r="N34" i="10"/>
  <c r="H34" i="10" s="1"/>
  <c r="N48" i="10"/>
  <c r="H48" i="10" s="1"/>
  <c r="N55" i="10"/>
  <c r="N57" i="10"/>
  <c r="H57" i="10" s="1"/>
  <c r="N58" i="10"/>
  <c r="N59" i="10"/>
  <c r="N60" i="10"/>
  <c r="N106" i="10"/>
  <c r="N107" i="10"/>
  <c r="N130" i="10"/>
  <c r="N133" i="10"/>
  <c r="N137" i="10"/>
  <c r="N145" i="10"/>
  <c r="N151" i="10"/>
  <c r="N153" i="10"/>
  <c r="N154" i="10"/>
  <c r="N171" i="10"/>
  <c r="N172" i="10"/>
  <c r="H172" i="10" s="1"/>
  <c r="N174" i="10"/>
  <c r="H174" i="10" s="1"/>
  <c r="N175" i="10"/>
  <c r="H175" i="10" s="1"/>
  <c r="N176" i="10"/>
  <c r="H176" i="10" s="1"/>
  <c r="N177" i="10"/>
  <c r="H177" i="10" s="1"/>
  <c r="N178" i="10"/>
  <c r="N179" i="10"/>
  <c r="N185" i="10"/>
  <c r="N186" i="10"/>
  <c r="N187" i="10"/>
  <c r="N214" i="10"/>
  <c r="N10" i="10"/>
  <c r="H10" i="10" s="1"/>
  <c r="M10" i="10"/>
  <c r="H8" i="10"/>
  <c r="H5" i="10"/>
  <c r="H6" i="10"/>
  <c r="H7" i="10"/>
  <c r="H4" i="10"/>
  <c r="N9" i="10"/>
  <c r="I224" i="7"/>
  <c r="I225" i="7"/>
  <c r="I226" i="7"/>
  <c r="I227" i="7"/>
  <c r="I228" i="7"/>
  <c r="I229" i="7"/>
  <c r="I230" i="7"/>
  <c r="I233" i="7"/>
  <c r="I234" i="7"/>
  <c r="I235" i="7"/>
  <c r="I236" i="7"/>
  <c r="I238" i="7"/>
  <c r="I239" i="7"/>
  <c r="I240" i="7"/>
  <c r="I241" i="7"/>
  <c r="I242" i="7"/>
  <c r="I243" i="7"/>
  <c r="I244" i="7"/>
  <c r="I245" i="7"/>
  <c r="I246" i="7"/>
  <c r="I247" i="7"/>
  <c r="I223" i="7"/>
  <c r="I153" i="7"/>
  <c r="I154" i="7"/>
  <c r="I155" i="7"/>
  <c r="I156" i="7"/>
  <c r="I160" i="7"/>
  <c r="I161" i="7"/>
  <c r="I162" i="7"/>
  <c r="I163" i="7"/>
  <c r="I164" i="7"/>
  <c r="I165" i="7"/>
  <c r="I168" i="7"/>
  <c r="I169" i="7"/>
  <c r="I170" i="7"/>
  <c r="I171" i="7"/>
  <c r="I172" i="7"/>
  <c r="I173" i="7"/>
  <c r="I174" i="7"/>
  <c r="I177" i="7"/>
  <c r="I178" i="7"/>
  <c r="I179" i="7"/>
  <c r="I180" i="7"/>
  <c r="I152" i="7"/>
  <c r="I125" i="7"/>
  <c r="I113" i="7"/>
  <c r="I114" i="7"/>
  <c r="I115" i="7"/>
  <c r="I116" i="7"/>
  <c r="I117" i="7"/>
  <c r="I118" i="7"/>
  <c r="I119" i="7"/>
  <c r="I120" i="7"/>
  <c r="I121" i="7"/>
  <c r="I122" i="7"/>
  <c r="I81" i="7"/>
  <c r="I82" i="7"/>
  <c r="I84" i="7"/>
  <c r="I85" i="7"/>
  <c r="I88" i="7"/>
  <c r="I89" i="7"/>
  <c r="I90" i="7"/>
  <c r="I91" i="7"/>
  <c r="I93" i="7"/>
  <c r="I94" i="7"/>
  <c r="I95" i="7"/>
  <c r="I98" i="7"/>
  <c r="I100" i="7"/>
  <c r="I101" i="7"/>
  <c r="I102" i="7"/>
  <c r="I80" i="7"/>
  <c r="I46" i="7"/>
  <c r="I47" i="7"/>
  <c r="I48" i="7"/>
  <c r="I49" i="7"/>
  <c r="I50" i="7"/>
  <c r="I51" i="7"/>
  <c r="I52" i="7"/>
  <c r="I53" i="7"/>
  <c r="I55" i="7"/>
  <c r="I56" i="7"/>
  <c r="I57" i="7"/>
  <c r="I58" i="7"/>
  <c r="I59" i="7"/>
  <c r="I60" i="7"/>
  <c r="I61" i="7"/>
  <c r="I62" i="7"/>
  <c r="I63" i="7"/>
  <c r="I64" i="7"/>
  <c r="I66" i="7"/>
  <c r="I67" i="7"/>
  <c r="I68" i="7"/>
  <c r="I69" i="7"/>
  <c r="I45" i="7"/>
  <c r="I6" i="7"/>
  <c r="I8" i="7"/>
  <c r="I9" i="7"/>
  <c r="I12" i="7"/>
  <c r="I13" i="7"/>
  <c r="I14" i="7"/>
  <c r="I15" i="7"/>
  <c r="I16" i="7"/>
  <c r="I5" i="7"/>
  <c r="E165" i="4"/>
  <c r="E166" i="4"/>
  <c r="E167" i="4"/>
  <c r="E168" i="4"/>
  <c r="E169" i="4"/>
  <c r="E164" i="4"/>
  <c r="E158" i="4"/>
  <c r="E159" i="4"/>
  <c r="E160" i="4"/>
  <c r="E161" i="4"/>
  <c r="E162" i="4"/>
  <c r="E157" i="4"/>
  <c r="E153" i="4"/>
  <c r="E154" i="4"/>
  <c r="E155" i="4"/>
  <c r="E152" i="4"/>
  <c r="E140" i="4"/>
  <c r="E141" i="4"/>
  <c r="E142" i="4"/>
  <c r="E143" i="4"/>
  <c r="E144" i="4"/>
  <c r="E145" i="4"/>
  <c r="E146" i="4"/>
  <c r="E147" i="4"/>
  <c r="E148" i="4"/>
  <c r="E149" i="4"/>
  <c r="E150" i="4"/>
  <c r="E139" i="4"/>
  <c r="E119" i="4"/>
  <c r="E120" i="4"/>
  <c r="E121" i="4"/>
  <c r="E122" i="4"/>
  <c r="E123" i="4"/>
  <c r="E124" i="4"/>
  <c r="E125" i="4"/>
  <c r="E126" i="4"/>
  <c r="E127" i="4"/>
  <c r="E128" i="4"/>
  <c r="E129" i="4"/>
  <c r="E130" i="4"/>
  <c r="E131" i="4"/>
  <c r="E132" i="4"/>
  <c r="E133" i="4"/>
  <c r="E118" i="4"/>
  <c r="E110" i="4"/>
  <c r="E111" i="4"/>
  <c r="E112" i="4"/>
  <c r="E113" i="4"/>
  <c r="E114" i="4"/>
  <c r="E115" i="4"/>
  <c r="E116" i="4"/>
  <c r="E109" i="4"/>
  <c r="E106" i="4"/>
  <c r="E107" i="4"/>
  <c r="E105" i="4"/>
  <c r="E92" i="4"/>
  <c r="E93" i="4"/>
  <c r="E94" i="4"/>
  <c r="E95" i="4"/>
  <c r="E96" i="4"/>
  <c r="E97" i="4"/>
  <c r="E98" i="4"/>
  <c r="E99" i="4"/>
  <c r="E100" i="4"/>
  <c r="E101" i="4"/>
  <c r="E102" i="4"/>
  <c r="E103" i="4"/>
  <c r="E91" i="4"/>
  <c r="E86" i="4"/>
  <c r="E87" i="4"/>
  <c r="E88" i="4"/>
  <c r="E89" i="4"/>
  <c r="E85" i="4"/>
  <c r="E60" i="4"/>
  <c r="E61" i="4"/>
  <c r="E62" i="4"/>
  <c r="E63" i="4"/>
  <c r="E64" i="4"/>
  <c r="E65" i="4"/>
  <c r="E66" i="4"/>
  <c r="E67" i="4"/>
  <c r="E68" i="4"/>
  <c r="E69" i="4"/>
  <c r="E70" i="4"/>
  <c r="E71" i="4"/>
  <c r="E72" i="4"/>
  <c r="E73" i="4"/>
  <c r="E74" i="4"/>
  <c r="E75" i="4"/>
  <c r="E76" i="4"/>
  <c r="E77" i="4"/>
  <c r="E78" i="4"/>
  <c r="E79" i="4"/>
  <c r="E80" i="4"/>
  <c r="E81" i="4"/>
  <c r="E82" i="4"/>
  <c r="E59" i="4"/>
  <c r="E55" i="4"/>
  <c r="E56" i="4"/>
  <c r="E57" i="4"/>
  <c r="E54" i="4"/>
  <c r="G965" i="3"/>
  <c r="G966" i="3"/>
  <c r="G967" i="3"/>
  <c r="G968" i="3"/>
  <c r="G969" i="3"/>
  <c r="G964" i="3"/>
  <c r="G958" i="3"/>
  <c r="G959" i="3"/>
  <c r="G960" i="3"/>
  <c r="G961" i="3"/>
  <c r="G962" i="3"/>
  <c r="G956" i="3"/>
  <c r="G947" i="3"/>
  <c r="G948" i="3"/>
  <c r="G946" i="3"/>
  <c r="G932" i="3"/>
  <c r="G933" i="3"/>
  <c r="G934" i="3"/>
  <c r="G935" i="3"/>
  <c r="G936" i="3"/>
  <c r="G937" i="3"/>
  <c r="G938" i="3"/>
  <c r="G939" i="3"/>
  <c r="G940" i="3"/>
  <c r="G941" i="3"/>
  <c r="G942" i="3"/>
  <c r="G943" i="3"/>
  <c r="G944" i="3"/>
  <c r="G931" i="3"/>
  <c r="G152" i="3"/>
  <c r="G153" i="3"/>
  <c r="G155" i="3"/>
  <c r="G156" i="3"/>
  <c r="G157" i="3"/>
  <c r="G158" i="3"/>
  <c r="G159" i="3"/>
  <c r="G160" i="3"/>
  <c r="G151" i="3"/>
  <c r="G147" i="3"/>
  <c r="G148" i="3"/>
  <c r="G149" i="3"/>
  <c r="G146" i="3"/>
  <c r="G141" i="3"/>
  <c r="G142" i="3"/>
  <c r="G140" i="3"/>
  <c r="G138" i="3"/>
  <c r="G126" i="3"/>
  <c r="G127" i="3"/>
  <c r="G128" i="3"/>
  <c r="G129" i="3"/>
  <c r="G130" i="3"/>
  <c r="G131" i="3"/>
  <c r="G132" i="3"/>
  <c r="G133" i="3"/>
  <c r="G134" i="3"/>
  <c r="G135" i="3"/>
  <c r="G125" i="3"/>
  <c r="G113" i="3"/>
  <c r="G114" i="3"/>
  <c r="G115" i="3"/>
  <c r="G116" i="3"/>
  <c r="G117" i="3"/>
  <c r="G118" i="3"/>
  <c r="G119" i="3"/>
  <c r="G112" i="3"/>
  <c r="O102" i="3"/>
  <c r="P102" i="3" s="1"/>
  <c r="O99" i="3"/>
  <c r="P99" i="3" s="1"/>
  <c r="Q99" i="3" s="1"/>
  <c r="O100" i="3"/>
  <c r="P100" i="3" s="1"/>
  <c r="Q100" i="3" s="1"/>
  <c r="O89" i="3"/>
  <c r="F89" i="3" s="1"/>
  <c r="E84" i="3"/>
  <c r="F84" i="3"/>
  <c r="O80" i="3"/>
  <c r="P80" i="3" s="1"/>
  <c r="O76" i="3"/>
  <c r="P76" i="3" s="1"/>
  <c r="O60" i="3"/>
  <c r="F60" i="3" s="1"/>
  <c r="O49" i="3"/>
  <c r="P49" i="3" s="1"/>
  <c r="Q49" i="3" s="1"/>
  <c r="O50" i="3"/>
  <c r="P50" i="3" s="1"/>
  <c r="Q50" i="3" s="1"/>
  <c r="O51" i="3"/>
  <c r="F51" i="3" s="1"/>
  <c r="O42" i="3"/>
  <c r="P42" i="3" s="1"/>
  <c r="Q42" i="3" s="1"/>
  <c r="O32" i="3"/>
  <c r="F32" i="3" s="1"/>
  <c r="O24" i="3"/>
  <c r="P24" i="3" s="1"/>
  <c r="Q24" i="3" s="1"/>
  <c r="O26" i="3"/>
  <c r="P26" i="3" s="1"/>
  <c r="Q26" i="3" s="1"/>
  <c r="O16" i="3"/>
  <c r="P16" i="3" s="1"/>
  <c r="Q16" i="3" s="1"/>
  <c r="O17" i="3"/>
  <c r="P17" i="3" s="1"/>
  <c r="Q17" i="3" s="1"/>
  <c r="O6" i="3"/>
  <c r="F6" i="3" s="1"/>
  <c r="O7" i="3"/>
  <c r="F7" i="3" s="1"/>
  <c r="G175" i="12" l="1"/>
  <c r="F37" i="13"/>
  <c r="G13" i="13"/>
  <c r="G37" i="13"/>
  <c r="F8" i="13"/>
  <c r="G38" i="13"/>
  <c r="G29" i="13"/>
  <c r="G21" i="13"/>
  <c r="G42" i="13"/>
  <c r="G6" i="13"/>
  <c r="F64" i="13"/>
  <c r="F42" i="13"/>
  <c r="G10" i="13"/>
  <c r="G56" i="13"/>
  <c r="F52" i="13"/>
  <c r="G5" i="13"/>
  <c r="P89" i="3"/>
  <c r="E89" i="3" s="1"/>
  <c r="F80" i="3"/>
  <c r="P63" i="13"/>
  <c r="G63" i="13"/>
  <c r="F16" i="3"/>
  <c r="P55" i="13"/>
  <c r="G55" i="13"/>
  <c r="P47" i="13"/>
  <c r="G47" i="13"/>
  <c r="P44" i="13"/>
  <c r="G44" i="13"/>
  <c r="Q39" i="13"/>
  <c r="F39" i="13"/>
  <c r="P31" i="13"/>
  <c r="G31" i="13"/>
  <c r="P28" i="13"/>
  <c r="G28" i="13"/>
  <c r="P23" i="13"/>
  <c r="G23" i="13"/>
  <c r="P20" i="13"/>
  <c r="G20" i="13"/>
  <c r="P12" i="13"/>
  <c r="G12" i="13"/>
  <c r="P7" i="13"/>
  <c r="G7" i="13"/>
  <c r="P4" i="13"/>
  <c r="G4" i="13"/>
  <c r="G52" i="13"/>
  <c r="O175" i="12"/>
  <c r="P175" i="12" s="1"/>
  <c r="F175" i="12"/>
  <c r="G64" i="13"/>
  <c r="G48" i="13"/>
  <c r="F60" i="13"/>
  <c r="P59" i="13"/>
  <c r="G59" i="13"/>
  <c r="P51" i="13"/>
  <c r="G51" i="13"/>
  <c r="P40" i="13"/>
  <c r="G40" i="13"/>
  <c r="P35" i="13"/>
  <c r="G35" i="13"/>
  <c r="P32" i="13"/>
  <c r="G32" i="13"/>
  <c r="P27" i="13"/>
  <c r="G27" i="13"/>
  <c r="P24" i="13"/>
  <c r="G24" i="13"/>
  <c r="P19" i="13"/>
  <c r="G19" i="13"/>
  <c r="G60" i="13"/>
  <c r="F56" i="13"/>
  <c r="G39" i="13"/>
  <c r="F9" i="13"/>
  <c r="P65" i="13"/>
  <c r="G65" i="13"/>
  <c r="P62" i="13"/>
  <c r="G62" i="13"/>
  <c r="P57" i="13"/>
  <c r="G57" i="13"/>
  <c r="P54" i="13"/>
  <c r="G54" i="13"/>
  <c r="P49" i="13"/>
  <c r="G49" i="13"/>
  <c r="P46" i="13"/>
  <c r="G46" i="13"/>
  <c r="P41" i="13"/>
  <c r="G41" i="13"/>
  <c r="Q33" i="13"/>
  <c r="F33" i="13"/>
  <c r="P30" i="13"/>
  <c r="G30" i="13"/>
  <c r="Q25" i="13"/>
  <c r="F25" i="13"/>
  <c r="P22" i="13"/>
  <c r="G22" i="13"/>
  <c r="Q17" i="13"/>
  <c r="F17" i="13"/>
  <c r="Q6" i="13"/>
  <c r="F6" i="13"/>
  <c r="F38" i="13"/>
  <c r="G33" i="13"/>
  <c r="G25" i="13"/>
  <c r="G17" i="13"/>
  <c r="G58" i="13"/>
  <c r="G50" i="13"/>
  <c r="F58" i="13"/>
  <c r="F50" i="13"/>
  <c r="G34" i="13"/>
  <c r="F29" i="13"/>
  <c r="G26" i="13"/>
  <c r="F21" i="13"/>
  <c r="G18" i="13"/>
  <c r="G11" i="13"/>
  <c r="F10" i="13"/>
  <c r="G61" i="13"/>
  <c r="G53" i="13"/>
  <c r="G45" i="13"/>
  <c r="F61" i="13"/>
  <c r="F53" i="13"/>
  <c r="F45" i="13"/>
  <c r="F34" i="13"/>
  <c r="F26" i="13"/>
  <c r="F18" i="13"/>
  <c r="F13" i="13"/>
  <c r="F11" i="13"/>
  <c r="G8" i="13"/>
  <c r="O102" i="16"/>
  <c r="P102" i="16" s="1"/>
  <c r="F102" i="16"/>
  <c r="P51" i="3"/>
  <c r="Q51" i="3" s="1"/>
  <c r="P7" i="3"/>
  <c r="Q7" i="3" s="1"/>
  <c r="P32" i="3"/>
  <c r="E32" i="3" s="1"/>
  <c r="E42" i="3"/>
  <c r="F50" i="3"/>
  <c r="F100" i="3"/>
  <c r="E17" i="3"/>
  <c r="E26" i="3"/>
  <c r="P60" i="3"/>
  <c r="E60" i="3" s="1"/>
  <c r="E100" i="3"/>
  <c r="E76" i="3"/>
  <c r="Q76" i="3"/>
  <c r="E80" i="3"/>
  <c r="Q80" i="3"/>
  <c r="F17" i="3"/>
  <c r="F42" i="3"/>
  <c r="F76" i="3"/>
  <c r="Q89" i="3"/>
  <c r="P6" i="3"/>
  <c r="E16" i="3"/>
  <c r="F26" i="3"/>
  <c r="F99" i="3"/>
  <c r="E50" i="3"/>
  <c r="E99" i="3"/>
  <c r="F269" i="16"/>
  <c r="O269" i="16"/>
  <c r="P269" i="16" s="1"/>
  <c r="O270" i="16"/>
  <c r="P270" i="16" s="1"/>
  <c r="F270" i="16"/>
  <c r="O268" i="16"/>
  <c r="P268" i="16" s="1"/>
  <c r="F268" i="16"/>
  <c r="O264" i="16"/>
  <c r="P264" i="16" s="1"/>
  <c r="F264" i="16"/>
  <c r="F108" i="16"/>
  <c r="O20" i="16"/>
  <c r="P20" i="16" s="1"/>
  <c r="F20" i="16"/>
  <c r="G109" i="16"/>
  <c r="F109" i="16"/>
  <c r="O19" i="16"/>
  <c r="P19" i="16" s="1"/>
  <c r="F19" i="16"/>
  <c r="G108" i="16"/>
  <c r="N111" i="16"/>
  <c r="O111" i="16" s="1"/>
  <c r="P111" i="16" s="1"/>
  <c r="O112" i="16"/>
  <c r="P112" i="16" s="1"/>
  <c r="F112" i="16"/>
  <c r="G112" i="16"/>
  <c r="F80" i="16"/>
  <c r="G80" i="16"/>
  <c r="E102" i="3"/>
  <c r="Q102" i="3"/>
  <c r="F102" i="3"/>
  <c r="M68" i="3"/>
  <c r="N68" i="3" s="1"/>
  <c r="M23" i="3"/>
  <c r="N23" i="3" s="1"/>
  <c r="O23" i="3" s="1"/>
  <c r="M61" i="3"/>
  <c r="N61" i="3" s="1"/>
  <c r="O61" i="3" s="1"/>
  <c r="P61" i="3" s="1"/>
  <c r="Q61" i="3" s="1"/>
  <c r="E51" i="3" l="1"/>
  <c r="Q22" i="13"/>
  <c r="F22" i="13"/>
  <c r="Q49" i="13"/>
  <c r="F49" i="13"/>
  <c r="Q32" i="13"/>
  <c r="F32" i="13"/>
  <c r="Q59" i="13"/>
  <c r="F59" i="13"/>
  <c r="Q12" i="13"/>
  <c r="F12" i="13"/>
  <c r="Q44" i="13"/>
  <c r="F44" i="13"/>
  <c r="Q41" i="13"/>
  <c r="F41" i="13"/>
  <c r="Q65" i="13"/>
  <c r="F65" i="13"/>
  <c r="Q24" i="13"/>
  <c r="F24" i="13"/>
  <c r="Q40" i="13"/>
  <c r="F40" i="13"/>
  <c r="Q4" i="13"/>
  <c r="F4" i="13"/>
  <c r="Q23" i="13"/>
  <c r="F23" i="13"/>
  <c r="Q55" i="13"/>
  <c r="F55" i="13"/>
  <c r="E7" i="3"/>
  <c r="Q32" i="3"/>
  <c r="Q46" i="13"/>
  <c r="F46" i="13"/>
  <c r="Q54" i="13"/>
  <c r="F54" i="13"/>
  <c r="Q62" i="13"/>
  <c r="F62" i="13"/>
  <c r="Q19" i="13"/>
  <c r="F19" i="13"/>
  <c r="Q27" i="13"/>
  <c r="F27" i="13"/>
  <c r="Q35" i="13"/>
  <c r="F35" i="13"/>
  <c r="Q51" i="13"/>
  <c r="F51" i="13"/>
  <c r="Q7" i="13"/>
  <c r="F7" i="13"/>
  <c r="Q20" i="13"/>
  <c r="F20" i="13"/>
  <c r="Q28" i="13"/>
  <c r="F28" i="13"/>
  <c r="Q47" i="13"/>
  <c r="F47" i="13"/>
  <c r="Q30" i="13"/>
  <c r="F30" i="13"/>
  <c r="Q57" i="13"/>
  <c r="F57" i="13"/>
  <c r="Q31" i="13"/>
  <c r="F31" i="13"/>
  <c r="Q60" i="3"/>
  <c r="Q63" i="13"/>
  <c r="F63" i="13"/>
  <c r="O68" i="3"/>
  <c r="F68" i="3" s="1"/>
  <c r="G68" i="3"/>
  <c r="Q6" i="3"/>
  <c r="E6" i="3"/>
  <c r="F111" i="16"/>
  <c r="P23" i="3"/>
  <c r="F23" i="3"/>
  <c r="G23" i="3"/>
  <c r="F61" i="3"/>
  <c r="E61" i="3"/>
  <c r="G61" i="3"/>
  <c r="P68" i="3" l="1"/>
  <c r="Q68" i="3" s="1"/>
  <c r="E68" i="3"/>
  <c r="Q23" i="3"/>
  <c r="E23" i="3"/>
  <c r="M93" i="3" l="1"/>
  <c r="N93" i="3" s="1"/>
  <c r="L197" i="6"/>
  <c r="M197" i="6" s="1"/>
  <c r="L196" i="6"/>
  <c r="M196" i="6" s="1"/>
  <c r="N196" i="6" s="1"/>
  <c r="O196" i="6" s="1"/>
  <c r="P196" i="6" s="1"/>
  <c r="G40" i="6"/>
  <c r="G192" i="6"/>
  <c r="G193" i="6"/>
  <c r="G194" i="6"/>
  <c r="G195" i="6"/>
  <c r="L154" i="6"/>
  <c r="M154" i="6" s="1"/>
  <c r="N154" i="6" s="1"/>
  <c r="O154" i="6" s="1"/>
  <c r="P154" i="6" s="1"/>
  <c r="L152" i="6"/>
  <c r="M152" i="6" s="1"/>
  <c r="N152" i="6" s="1"/>
  <c r="O152" i="6" s="1"/>
  <c r="P152" i="6" s="1"/>
  <c r="L150" i="6"/>
  <c r="M150" i="6" s="1"/>
  <c r="G150" i="6" s="1"/>
  <c r="L147" i="6"/>
  <c r="M147" i="6" s="1"/>
  <c r="N147" i="6" s="1"/>
  <c r="O147" i="6" s="1"/>
  <c r="P147" i="6" s="1"/>
  <c r="N83" i="6"/>
  <c r="O83" i="6" s="1"/>
  <c r="P83" i="6" s="1"/>
  <c r="N82" i="6"/>
  <c r="O82" i="6" s="1"/>
  <c r="P82" i="6" s="1"/>
  <c r="N81" i="6"/>
  <c r="O81" i="6" s="1"/>
  <c r="P81" i="6" s="1"/>
  <c r="N80" i="6"/>
  <c r="O80" i="6" s="1"/>
  <c r="N79" i="6"/>
  <c r="F79" i="6" s="1"/>
  <c r="N78" i="6"/>
  <c r="O78" i="6" s="1"/>
  <c r="N77" i="6"/>
  <c r="O77" i="6" s="1"/>
  <c r="P77" i="6" s="1"/>
  <c r="N75" i="6"/>
  <c r="N76" i="6"/>
  <c r="O76" i="6" s="1"/>
  <c r="N74" i="6"/>
  <c r="O74" i="6" s="1"/>
  <c r="N73" i="6"/>
  <c r="N72" i="6"/>
  <c r="O72" i="6" s="1"/>
  <c r="G143" i="6"/>
  <c r="N139" i="6"/>
  <c r="F139" i="6" s="1"/>
  <c r="N141" i="6"/>
  <c r="F141" i="6" s="1"/>
  <c r="N143" i="6"/>
  <c r="F143" i="6" s="1"/>
  <c r="G83" i="6"/>
  <c r="G73" i="6"/>
  <c r="G74" i="6"/>
  <c r="G75" i="6"/>
  <c r="G76" i="6"/>
  <c r="G77" i="6"/>
  <c r="G78" i="6"/>
  <c r="G79" i="6"/>
  <c r="G80" i="6"/>
  <c r="G81" i="6"/>
  <c r="G82" i="6"/>
  <c r="G72" i="6"/>
  <c r="F154" i="6" l="1"/>
  <c r="G154" i="6"/>
  <c r="E154" i="6"/>
  <c r="O93" i="3"/>
  <c r="G93" i="3"/>
  <c r="G197" i="6"/>
  <c r="N197" i="6"/>
  <c r="F82" i="6"/>
  <c r="G152" i="6"/>
  <c r="F152" i="6"/>
  <c r="E152" i="6"/>
  <c r="F83" i="6"/>
  <c r="N150" i="6"/>
  <c r="F147" i="6"/>
  <c r="E147" i="6"/>
  <c r="O79" i="6"/>
  <c r="E79" i="6" s="1"/>
  <c r="F80" i="6"/>
  <c r="F77" i="6"/>
  <c r="G147" i="6"/>
  <c r="O73" i="6"/>
  <c r="F73" i="6"/>
  <c r="O75" i="6"/>
  <c r="F75" i="6"/>
  <c r="F72" i="6"/>
  <c r="E77" i="6"/>
  <c r="P80" i="6"/>
  <c r="E80" i="6"/>
  <c r="E81" i="6"/>
  <c r="E83" i="6"/>
  <c r="F81" i="6"/>
  <c r="E82" i="6"/>
  <c r="P78" i="6"/>
  <c r="E78" i="6"/>
  <c r="F78" i="6"/>
  <c r="E76" i="6"/>
  <c r="P76" i="6"/>
  <c r="F76" i="6"/>
  <c r="E74" i="6"/>
  <c r="P74" i="6"/>
  <c r="F74" i="6"/>
  <c r="P72" i="6"/>
  <c r="E72" i="6"/>
  <c r="L5" i="16"/>
  <c r="M5" i="16" s="1"/>
  <c r="L6" i="16"/>
  <c r="M6" i="16" s="1"/>
  <c r="L7" i="16"/>
  <c r="M7" i="16" s="1"/>
  <c r="L8" i="16"/>
  <c r="M8" i="16" s="1"/>
  <c r="L9" i="16"/>
  <c r="M9" i="16" s="1"/>
  <c r="L10" i="16"/>
  <c r="M10" i="16" s="1"/>
  <c r="L11" i="16"/>
  <c r="M11" i="16" s="1"/>
  <c r="L12" i="16"/>
  <c r="M12" i="16" s="1"/>
  <c r="L13" i="16"/>
  <c r="M13" i="16" s="1"/>
  <c r="L14" i="16"/>
  <c r="M14" i="16" s="1"/>
  <c r="L15" i="16"/>
  <c r="M15" i="16" s="1"/>
  <c r="L16" i="16"/>
  <c r="M16" i="16" s="1"/>
  <c r="L17" i="16"/>
  <c r="M17" i="16" s="1"/>
  <c r="L18" i="16"/>
  <c r="M18" i="16" s="1"/>
  <c r="L21" i="16"/>
  <c r="M21" i="16" s="1"/>
  <c r="G21" i="16" s="1"/>
  <c r="L30" i="16"/>
  <c r="M30" i="16" s="1"/>
  <c r="N30" i="16" s="1"/>
  <c r="O30" i="16" s="1"/>
  <c r="P30" i="16" s="1"/>
  <c r="L31" i="16"/>
  <c r="M31" i="16" s="1"/>
  <c r="L32" i="16"/>
  <c r="M32" i="16" s="1"/>
  <c r="L33" i="16"/>
  <c r="M33" i="16" s="1"/>
  <c r="L34" i="16"/>
  <c r="M34" i="16" s="1"/>
  <c r="L35" i="16"/>
  <c r="M35" i="16" s="1"/>
  <c r="L36" i="16"/>
  <c r="M36" i="16" s="1"/>
  <c r="L37" i="16"/>
  <c r="M37" i="16" s="1"/>
  <c r="L38" i="16"/>
  <c r="M38" i="16" s="1"/>
  <c r="L39" i="16"/>
  <c r="M39" i="16" s="1"/>
  <c r="L40" i="16"/>
  <c r="M40" i="16" s="1"/>
  <c r="L41" i="16"/>
  <c r="M41" i="16" s="1"/>
  <c r="N41" i="16" s="1"/>
  <c r="O41" i="16" s="1"/>
  <c r="P41" i="16" s="1"/>
  <c r="L42" i="16"/>
  <c r="M42" i="16" s="1"/>
  <c r="L43" i="16"/>
  <c r="M43" i="16" s="1"/>
  <c r="L44" i="16"/>
  <c r="M44" i="16" s="1"/>
  <c r="L45" i="16"/>
  <c r="M45" i="16" s="1"/>
  <c r="L46" i="16"/>
  <c r="M46" i="16" s="1"/>
  <c r="L47" i="16"/>
  <c r="M47" i="16" s="1"/>
  <c r="L48" i="16"/>
  <c r="M48" i="16" s="1"/>
  <c r="L49" i="16"/>
  <c r="M49" i="16" s="1"/>
  <c r="L50" i="16"/>
  <c r="M50" i="16" s="1"/>
  <c r="L51" i="16"/>
  <c r="M51" i="16" s="1"/>
  <c r="L52" i="16"/>
  <c r="M52" i="16" s="1"/>
  <c r="L53" i="16"/>
  <c r="M53" i="16" s="1"/>
  <c r="L54" i="16"/>
  <c r="M54" i="16" s="1"/>
  <c r="L55" i="16"/>
  <c r="M55" i="16" s="1"/>
  <c r="L56" i="16"/>
  <c r="M56" i="16" s="1"/>
  <c r="L57" i="16"/>
  <c r="M57" i="16" s="1"/>
  <c r="L58" i="16"/>
  <c r="M58" i="16" s="1"/>
  <c r="L59" i="16"/>
  <c r="N59" i="16" s="1"/>
  <c r="L60" i="16"/>
  <c r="N60" i="16" s="1"/>
  <c r="L61" i="16"/>
  <c r="N61" i="16" s="1"/>
  <c r="L62" i="16"/>
  <c r="N62" i="16" s="1"/>
  <c r="L63" i="16"/>
  <c r="M63" i="16" s="1"/>
  <c r="N63" i="16" s="1"/>
  <c r="O63" i="16" s="1"/>
  <c r="P63" i="16" s="1"/>
  <c r="L64" i="16"/>
  <c r="M64" i="16" s="1"/>
  <c r="L65" i="16"/>
  <c r="M65" i="16" s="1"/>
  <c r="L66" i="16"/>
  <c r="M66" i="16" s="1"/>
  <c r="L67" i="16"/>
  <c r="M67" i="16" s="1"/>
  <c r="L68" i="16"/>
  <c r="M68" i="16" s="1"/>
  <c r="N68" i="16" s="1"/>
  <c r="O68" i="16" s="1"/>
  <c r="P68" i="16" s="1"/>
  <c r="L69" i="16"/>
  <c r="M69" i="16" s="1"/>
  <c r="N69" i="16" s="1"/>
  <c r="O69" i="16" s="1"/>
  <c r="P69" i="16" s="1"/>
  <c r="L70" i="16"/>
  <c r="M70" i="16" s="1"/>
  <c r="L71" i="16"/>
  <c r="M71" i="16" s="1"/>
  <c r="N71" i="16" s="1"/>
  <c r="O71" i="16" s="1"/>
  <c r="P71" i="16" s="1"/>
  <c r="L72" i="16"/>
  <c r="M72" i="16" s="1"/>
  <c r="N72" i="16" s="1"/>
  <c r="O72" i="16" s="1"/>
  <c r="P72" i="16" s="1"/>
  <c r="L73" i="16"/>
  <c r="M73" i="16" s="1"/>
  <c r="N73" i="16" s="1"/>
  <c r="O73" i="16" s="1"/>
  <c r="P73" i="16" s="1"/>
  <c r="L74" i="16"/>
  <c r="M74" i="16" s="1"/>
  <c r="L75" i="16"/>
  <c r="M75" i="16" s="1"/>
  <c r="N75" i="16" s="1"/>
  <c r="O75" i="16" s="1"/>
  <c r="P75" i="16" s="1"/>
  <c r="L76" i="16"/>
  <c r="M76" i="16" s="1"/>
  <c r="N76" i="16" s="1"/>
  <c r="O76" i="16" s="1"/>
  <c r="P76" i="16" s="1"/>
  <c r="L77" i="16"/>
  <c r="M77" i="16" s="1"/>
  <c r="N77" i="16" s="1"/>
  <c r="O77" i="16" s="1"/>
  <c r="P77" i="16" s="1"/>
  <c r="L78" i="16"/>
  <c r="M78" i="16" s="1"/>
  <c r="N78" i="16" s="1"/>
  <c r="O78" i="16" s="1"/>
  <c r="P78" i="16" s="1"/>
  <c r="L79" i="16"/>
  <c r="M79" i="16" s="1"/>
  <c r="N79" i="16" s="1"/>
  <c r="O79" i="16" s="1"/>
  <c r="P79" i="16" s="1"/>
  <c r="L81" i="16"/>
  <c r="M81" i="16" s="1"/>
  <c r="M82" i="16"/>
  <c r="L83" i="16"/>
  <c r="M83" i="16" s="1"/>
  <c r="L84" i="16"/>
  <c r="M84" i="16" s="1"/>
  <c r="L85" i="16"/>
  <c r="M85" i="16" s="1"/>
  <c r="L86" i="16"/>
  <c r="M86" i="16" s="1"/>
  <c r="L87" i="16"/>
  <c r="M87" i="16" s="1"/>
  <c r="L88" i="16"/>
  <c r="M88" i="16" s="1"/>
  <c r="L89" i="16"/>
  <c r="M89" i="16" s="1"/>
  <c r="L90" i="16"/>
  <c r="M90" i="16" s="1"/>
  <c r="L91" i="16"/>
  <c r="M91" i="16" s="1"/>
  <c r="L92" i="16"/>
  <c r="M92" i="16" s="1"/>
  <c r="N92" i="16" s="1"/>
  <c r="O92" i="16" s="1"/>
  <c r="P92" i="16" s="1"/>
  <c r="L93" i="16"/>
  <c r="M93" i="16" s="1"/>
  <c r="N93" i="16" s="1"/>
  <c r="O93" i="16" s="1"/>
  <c r="P93" i="16" s="1"/>
  <c r="L94" i="16"/>
  <c r="M94" i="16" s="1"/>
  <c r="N94" i="16" s="1"/>
  <c r="O94" i="16" s="1"/>
  <c r="P94" i="16" s="1"/>
  <c r="L95" i="16"/>
  <c r="M95" i="16" s="1"/>
  <c r="L96" i="16"/>
  <c r="M96" i="16" s="1"/>
  <c r="N96" i="16" s="1"/>
  <c r="O96" i="16" s="1"/>
  <c r="P96" i="16" s="1"/>
  <c r="L97" i="16"/>
  <c r="M97" i="16" s="1"/>
  <c r="L98" i="16"/>
  <c r="M98" i="16" s="1"/>
  <c r="N98" i="16" s="1"/>
  <c r="O98" i="16" s="1"/>
  <c r="P98" i="16" s="1"/>
  <c r="L99" i="16"/>
  <c r="M99" i="16" s="1"/>
  <c r="L100" i="16"/>
  <c r="M100" i="16" s="1"/>
  <c r="L101" i="16"/>
  <c r="M101" i="16" s="1"/>
  <c r="L103" i="16"/>
  <c r="M103" i="16" s="1"/>
  <c r="L104" i="16"/>
  <c r="M104" i="16" s="1"/>
  <c r="N104" i="16" s="1"/>
  <c r="O104" i="16" s="1"/>
  <c r="P104" i="16" s="1"/>
  <c r="L105" i="16"/>
  <c r="M105" i="16" s="1"/>
  <c r="L106" i="16"/>
  <c r="M106" i="16" s="1"/>
  <c r="L107" i="16"/>
  <c r="M107" i="16" s="1"/>
  <c r="L113" i="16"/>
  <c r="M113" i="16" s="1"/>
  <c r="N113" i="16" s="1"/>
  <c r="O113" i="16" s="1"/>
  <c r="P113" i="16" s="1"/>
  <c r="L114" i="16"/>
  <c r="M114" i="16" s="1"/>
  <c r="N114" i="16" s="1"/>
  <c r="O114" i="16" s="1"/>
  <c r="P114" i="16" s="1"/>
  <c r="L115" i="16"/>
  <c r="M115" i="16" s="1"/>
  <c r="L116" i="16"/>
  <c r="M116" i="16" s="1"/>
  <c r="L117" i="16"/>
  <c r="M117" i="16" s="1"/>
  <c r="L118" i="16"/>
  <c r="M118" i="16" s="1"/>
  <c r="L119" i="16"/>
  <c r="M119" i="16" s="1"/>
  <c r="L120" i="16"/>
  <c r="M120" i="16" s="1"/>
  <c r="N120" i="16" s="1"/>
  <c r="O120" i="16" s="1"/>
  <c r="P120" i="16" s="1"/>
  <c r="L121" i="16"/>
  <c r="M121" i="16" s="1"/>
  <c r="N121" i="16" s="1"/>
  <c r="O121" i="16" s="1"/>
  <c r="P121" i="16" s="1"/>
  <c r="L122" i="16"/>
  <c r="M122" i="16" s="1"/>
  <c r="N122" i="16" s="1"/>
  <c r="O122" i="16" s="1"/>
  <c r="P122" i="16" s="1"/>
  <c r="L123" i="16"/>
  <c r="M123" i="16" s="1"/>
  <c r="N123" i="16" s="1"/>
  <c r="O123" i="16" s="1"/>
  <c r="P123" i="16" s="1"/>
  <c r="L125" i="16"/>
  <c r="M125" i="16" s="1"/>
  <c r="L126" i="16"/>
  <c r="M126" i="16" s="1"/>
  <c r="L127" i="16"/>
  <c r="M127" i="16" s="1"/>
  <c r="L128" i="16"/>
  <c r="M128" i="16" s="1"/>
  <c r="N128" i="16" s="1"/>
  <c r="O128" i="16" s="1"/>
  <c r="P128" i="16" s="1"/>
  <c r="L129" i="16"/>
  <c r="M129" i="16" s="1"/>
  <c r="N129" i="16" s="1"/>
  <c r="O129" i="16" s="1"/>
  <c r="P129" i="16" s="1"/>
  <c r="L130" i="16"/>
  <c r="M130" i="16" s="1"/>
  <c r="N130" i="16" s="1"/>
  <c r="O130" i="16" s="1"/>
  <c r="P130" i="16" s="1"/>
  <c r="L131" i="16"/>
  <c r="M131" i="16" s="1"/>
  <c r="L132" i="16"/>
  <c r="M132" i="16" s="1"/>
  <c r="L133" i="16"/>
  <c r="M133" i="16" s="1"/>
  <c r="N133" i="16" s="1"/>
  <c r="O133" i="16" s="1"/>
  <c r="P133" i="16" s="1"/>
  <c r="L134" i="16"/>
  <c r="M134" i="16" s="1"/>
  <c r="N134" i="16" s="1"/>
  <c r="O134" i="16" s="1"/>
  <c r="P134" i="16" s="1"/>
  <c r="L135" i="16"/>
  <c r="M135" i="16" s="1"/>
  <c r="N135" i="16" s="1"/>
  <c r="O135" i="16" s="1"/>
  <c r="P135" i="16" s="1"/>
  <c r="L136" i="16"/>
  <c r="M136" i="16" s="1"/>
  <c r="N136" i="16" s="1"/>
  <c r="O136" i="16" s="1"/>
  <c r="P136" i="16" s="1"/>
  <c r="L137" i="16"/>
  <c r="M137" i="16" s="1"/>
  <c r="N137" i="16" s="1"/>
  <c r="O137" i="16" s="1"/>
  <c r="P137" i="16" s="1"/>
  <c r="L138" i="16"/>
  <c r="M138" i="16" s="1"/>
  <c r="N138" i="16" s="1"/>
  <c r="O138" i="16" s="1"/>
  <c r="P138" i="16" s="1"/>
  <c r="L139" i="16"/>
  <c r="M139" i="16" s="1"/>
  <c r="N139" i="16" s="1"/>
  <c r="O139" i="16" s="1"/>
  <c r="P139" i="16" s="1"/>
  <c r="L140" i="16"/>
  <c r="N140" i="16"/>
  <c r="L141" i="16"/>
  <c r="N141" i="16"/>
  <c r="L142" i="16"/>
  <c r="N142" i="16"/>
  <c r="L143" i="16"/>
  <c r="N143" i="16"/>
  <c r="L144" i="16"/>
  <c r="N144" i="16"/>
  <c r="L145" i="16"/>
  <c r="N145" i="16"/>
  <c r="L146" i="16"/>
  <c r="N146" i="16"/>
  <c r="F146" i="16" s="1"/>
  <c r="L147" i="16"/>
  <c r="N147" i="16"/>
  <c r="L148" i="16"/>
  <c r="N148" i="16" s="1"/>
  <c r="L149" i="16"/>
  <c r="N149" i="16" s="1"/>
  <c r="L150" i="16"/>
  <c r="N150" i="16"/>
  <c r="L151" i="16"/>
  <c r="M151" i="16" s="1"/>
  <c r="N151" i="16" s="1"/>
  <c r="O151" i="16" s="1"/>
  <c r="P151" i="16" s="1"/>
  <c r="L152" i="16"/>
  <c r="M152" i="16" s="1"/>
  <c r="N152" i="16" s="1"/>
  <c r="O152" i="16" s="1"/>
  <c r="P152" i="16" s="1"/>
  <c r="L153" i="16"/>
  <c r="M153" i="16" s="1"/>
  <c r="N153" i="16" s="1"/>
  <c r="O153" i="16" s="1"/>
  <c r="P153" i="16" s="1"/>
  <c r="L154" i="16"/>
  <c r="M154" i="16" s="1"/>
  <c r="N154" i="16" s="1"/>
  <c r="O154" i="16" s="1"/>
  <c r="P154" i="16" s="1"/>
  <c r="L155" i="16"/>
  <c r="M155" i="16" s="1"/>
  <c r="N155" i="16" s="1"/>
  <c r="O155" i="16" s="1"/>
  <c r="P155" i="16" s="1"/>
  <c r="L156" i="16"/>
  <c r="M156" i="16" s="1"/>
  <c r="N156" i="16" s="1"/>
  <c r="O156" i="16" s="1"/>
  <c r="P156" i="16" s="1"/>
  <c r="L157" i="16"/>
  <c r="M157" i="16" s="1"/>
  <c r="N157" i="16" s="1"/>
  <c r="O157" i="16" s="1"/>
  <c r="P157" i="16" s="1"/>
  <c r="L158" i="16"/>
  <c r="M158" i="16" s="1"/>
  <c r="N158" i="16" s="1"/>
  <c r="O158" i="16" s="1"/>
  <c r="P158" i="16" s="1"/>
  <c r="L159" i="16"/>
  <c r="M159" i="16" s="1"/>
  <c r="N159" i="16" s="1"/>
  <c r="O159" i="16" s="1"/>
  <c r="P159" i="16" s="1"/>
  <c r="L160" i="16"/>
  <c r="M160" i="16" s="1"/>
  <c r="N160" i="16" s="1"/>
  <c r="O160" i="16" s="1"/>
  <c r="P160" i="16" s="1"/>
  <c r="L161" i="16"/>
  <c r="M161" i="16" s="1"/>
  <c r="N161" i="16" s="1"/>
  <c r="O161" i="16" s="1"/>
  <c r="P161" i="16" s="1"/>
  <c r="L162" i="16"/>
  <c r="M162" i="16" s="1"/>
  <c r="N162" i="16" s="1"/>
  <c r="O162" i="16" s="1"/>
  <c r="P162" i="16" s="1"/>
  <c r="L163" i="16"/>
  <c r="N163" i="16"/>
  <c r="L164" i="16"/>
  <c r="N164" i="16" s="1"/>
  <c r="L165" i="16"/>
  <c r="N165" i="16" s="1"/>
  <c r="F165" i="16" s="1"/>
  <c r="L166" i="16"/>
  <c r="N166" i="16"/>
  <c r="L167" i="16"/>
  <c r="M167" i="16" s="1"/>
  <c r="N167" i="16" s="1"/>
  <c r="O167" i="16" s="1"/>
  <c r="P167" i="16" s="1"/>
  <c r="L168" i="16"/>
  <c r="M168" i="16" s="1"/>
  <c r="N168" i="16" s="1"/>
  <c r="O168" i="16" s="1"/>
  <c r="P168" i="16" s="1"/>
  <c r="L169" i="16"/>
  <c r="M169" i="16" s="1"/>
  <c r="N169" i="16" s="1"/>
  <c r="O169" i="16" s="1"/>
  <c r="P169" i="16" s="1"/>
  <c r="L170" i="16"/>
  <c r="N170" i="16"/>
  <c r="L171" i="16"/>
  <c r="N171" i="16"/>
  <c r="L172" i="16"/>
  <c r="N172" i="16"/>
  <c r="L173" i="16"/>
  <c r="N173" i="16" s="1"/>
  <c r="L174" i="16"/>
  <c r="M174" i="16" s="1"/>
  <c r="N174" i="16" s="1"/>
  <c r="O174" i="16" s="1"/>
  <c r="P174" i="16" s="1"/>
  <c r="L175" i="16"/>
  <c r="M175" i="16" s="1"/>
  <c r="N175" i="16" s="1"/>
  <c r="O175" i="16" s="1"/>
  <c r="P175" i="16" s="1"/>
  <c r="L176" i="16"/>
  <c r="M176" i="16" s="1"/>
  <c r="N176" i="16" s="1"/>
  <c r="O176" i="16" s="1"/>
  <c r="P176" i="16" s="1"/>
  <c r="L177" i="16"/>
  <c r="M177" i="16" s="1"/>
  <c r="N177" i="16" s="1"/>
  <c r="O177" i="16" s="1"/>
  <c r="P177" i="16" s="1"/>
  <c r="L178" i="16"/>
  <c r="M178" i="16" s="1"/>
  <c r="N178" i="16" s="1"/>
  <c r="O178" i="16" s="1"/>
  <c r="P178" i="16" s="1"/>
  <c r="L179" i="16"/>
  <c r="M179" i="16" s="1"/>
  <c r="N179" i="16" s="1"/>
  <c r="O179" i="16" s="1"/>
  <c r="P179" i="16" s="1"/>
  <c r="L180" i="16"/>
  <c r="N180" i="16" s="1"/>
  <c r="L181" i="16"/>
  <c r="N181" i="16" s="1"/>
  <c r="L182" i="16"/>
  <c r="N182" i="16"/>
  <c r="F182" i="16" s="1"/>
  <c r="L183" i="16"/>
  <c r="M183" i="16" s="1"/>
  <c r="N183" i="16" s="1"/>
  <c r="O183" i="16" s="1"/>
  <c r="P183" i="16" s="1"/>
  <c r="L184" i="16"/>
  <c r="M184" i="16" s="1"/>
  <c r="N184" i="16" s="1"/>
  <c r="O184" i="16" s="1"/>
  <c r="P184" i="16" s="1"/>
  <c r="L185" i="16"/>
  <c r="M185" i="16" s="1"/>
  <c r="N185" i="16" s="1"/>
  <c r="O185" i="16" s="1"/>
  <c r="P185" i="16" s="1"/>
  <c r="L186" i="16"/>
  <c r="N186" i="16"/>
  <c r="F186" i="16" s="1"/>
  <c r="L187" i="16"/>
  <c r="N187" i="16" s="1"/>
  <c r="L188" i="16"/>
  <c r="N188" i="16" s="1"/>
  <c r="L189" i="16"/>
  <c r="N189" i="16" s="1"/>
  <c r="L190" i="16"/>
  <c r="N190" i="16"/>
  <c r="F190" i="16" s="1"/>
  <c r="L191" i="16"/>
  <c r="N191" i="16" s="1"/>
  <c r="L192" i="16"/>
  <c r="N192" i="16" s="1"/>
  <c r="L193" i="16"/>
  <c r="M193" i="16" s="1"/>
  <c r="N193" i="16" s="1"/>
  <c r="O193" i="16" s="1"/>
  <c r="P193" i="16" s="1"/>
  <c r="L194" i="16"/>
  <c r="N194" i="16"/>
  <c r="F194" i="16" s="1"/>
  <c r="L195" i="16"/>
  <c r="N195" i="16" s="1"/>
  <c r="L196" i="16"/>
  <c r="N196" i="16" s="1"/>
  <c r="L197" i="16"/>
  <c r="N197" i="16" s="1"/>
  <c r="L198" i="16"/>
  <c r="N198" i="16"/>
  <c r="F198" i="16" s="1"/>
  <c r="L199" i="16"/>
  <c r="M199" i="16" s="1"/>
  <c r="N199" i="16" s="1"/>
  <c r="O199" i="16" s="1"/>
  <c r="P199" i="16" s="1"/>
  <c r="L200" i="16"/>
  <c r="N200" i="16"/>
  <c r="L201" i="16"/>
  <c r="N201" i="16"/>
  <c r="L202" i="16"/>
  <c r="N202" i="16" s="1"/>
  <c r="O202" i="16" s="1"/>
  <c r="P202" i="16" s="1"/>
  <c r="L203" i="16"/>
  <c r="N203" i="16" s="1"/>
  <c r="L204" i="16"/>
  <c r="N204" i="16"/>
  <c r="L205" i="16"/>
  <c r="N205" i="16"/>
  <c r="O205" i="16" s="1"/>
  <c r="P205" i="16" s="1"/>
  <c r="L206" i="16"/>
  <c r="N206" i="16" s="1"/>
  <c r="L207" i="16"/>
  <c r="N207" i="16" s="1"/>
  <c r="L208" i="16"/>
  <c r="N208" i="16"/>
  <c r="L209" i="16"/>
  <c r="N209" i="16"/>
  <c r="O209" i="16" s="1"/>
  <c r="P209" i="16" s="1"/>
  <c r="L210" i="16"/>
  <c r="N210" i="16" s="1"/>
  <c r="L211" i="16"/>
  <c r="N211" i="16" s="1"/>
  <c r="L212" i="16"/>
  <c r="N212" i="16"/>
  <c r="L213" i="16"/>
  <c r="M213" i="16" s="1"/>
  <c r="N213" i="16" s="1"/>
  <c r="O213" i="16" s="1"/>
  <c r="P213" i="16" s="1"/>
  <c r="L214" i="16"/>
  <c r="M214" i="16" s="1"/>
  <c r="N214" i="16" s="1"/>
  <c r="O214" i="16" s="1"/>
  <c r="P214" i="16" s="1"/>
  <c r="L215" i="16"/>
  <c r="M215" i="16" s="1"/>
  <c r="N215" i="16" s="1"/>
  <c r="O215" i="16" s="1"/>
  <c r="P215" i="16" s="1"/>
  <c r="L216" i="16"/>
  <c r="M216" i="16" s="1"/>
  <c r="N216" i="16" s="1"/>
  <c r="O216" i="16" s="1"/>
  <c r="P216" i="16" s="1"/>
  <c r="L217" i="16"/>
  <c r="M217" i="16" s="1"/>
  <c r="L218" i="16"/>
  <c r="M218" i="16" s="1"/>
  <c r="L219" i="16"/>
  <c r="M219" i="16" s="1"/>
  <c r="L220" i="16"/>
  <c r="M220" i="16" s="1"/>
  <c r="L221" i="16"/>
  <c r="M221" i="16" s="1"/>
  <c r="L225" i="16"/>
  <c r="M225" i="16" s="1"/>
  <c r="M226" i="16"/>
  <c r="L227" i="16"/>
  <c r="M227" i="16" s="1"/>
  <c r="L228" i="16"/>
  <c r="M228" i="16" s="1"/>
  <c r="L229" i="16"/>
  <c r="M229" i="16" s="1"/>
  <c r="L230" i="16"/>
  <c r="M230" i="16" s="1"/>
  <c r="L231" i="16"/>
  <c r="M231" i="16" s="1"/>
  <c r="L232" i="16"/>
  <c r="M232" i="16" s="1"/>
  <c r="L233" i="16"/>
  <c r="M233" i="16" s="1"/>
  <c r="L234" i="16"/>
  <c r="M234" i="16" s="1"/>
  <c r="L235" i="16"/>
  <c r="M235" i="16" s="1"/>
  <c r="L236" i="16"/>
  <c r="M236" i="16" s="1"/>
  <c r="L237" i="16"/>
  <c r="M237" i="16" s="1"/>
  <c r="N237" i="16" s="1"/>
  <c r="O237" i="16" s="1"/>
  <c r="P237" i="16" s="1"/>
  <c r="L238" i="16"/>
  <c r="M238" i="16" s="1"/>
  <c r="N238" i="16" s="1"/>
  <c r="O238" i="16" s="1"/>
  <c r="P238" i="16" s="1"/>
  <c r="L239" i="16"/>
  <c r="M239" i="16" s="1"/>
  <c r="L240" i="16"/>
  <c r="M240" i="16" s="1"/>
  <c r="L241" i="16"/>
  <c r="M241" i="16" s="1"/>
  <c r="L242" i="16"/>
  <c r="M242" i="16" s="1"/>
  <c r="L243" i="16"/>
  <c r="M243" i="16" s="1"/>
  <c r="L244" i="16"/>
  <c r="M244" i="16" s="1"/>
  <c r="L245" i="16"/>
  <c r="M245" i="16" s="1"/>
  <c r="L246" i="16"/>
  <c r="M246" i="16" s="1"/>
  <c r="L247" i="16"/>
  <c r="M247" i="16" s="1"/>
  <c r="L248" i="16"/>
  <c r="M248" i="16" s="1"/>
  <c r="L249" i="16"/>
  <c r="M249" i="16" s="1"/>
  <c r="L250" i="16"/>
  <c r="M250" i="16" s="1"/>
  <c r="L251" i="16"/>
  <c r="M251" i="16" s="1"/>
  <c r="N251" i="16" s="1"/>
  <c r="O251" i="16" s="1"/>
  <c r="P251" i="16" s="1"/>
  <c r="L252" i="16"/>
  <c r="M252" i="16" s="1"/>
  <c r="N252" i="16" s="1"/>
  <c r="O252" i="16" s="1"/>
  <c r="P252" i="16" s="1"/>
  <c r="L253" i="16"/>
  <c r="M253" i="16" s="1"/>
  <c r="L254" i="16"/>
  <c r="M254" i="16" s="1"/>
  <c r="L255" i="16"/>
  <c r="M255" i="16" s="1"/>
  <c r="L256" i="16"/>
  <c r="M256" i="16" s="1"/>
  <c r="L257" i="16"/>
  <c r="M257" i="16" s="1"/>
  <c r="L258" i="16"/>
  <c r="M258" i="16" s="1"/>
  <c r="L259" i="16"/>
  <c r="M259" i="16" s="1"/>
  <c r="L260" i="16"/>
  <c r="M260" i="16" s="1"/>
  <c r="L261" i="16"/>
  <c r="M261" i="16" s="1"/>
  <c r="L262" i="16"/>
  <c r="M262" i="16" s="1"/>
  <c r="L263" i="16"/>
  <c r="M263" i="16" s="1"/>
  <c r="L4" i="16"/>
  <c r="K3" i="14"/>
  <c r="L3" i="14"/>
  <c r="M3" i="14" s="1"/>
  <c r="N3" i="14" s="1"/>
  <c r="O3" i="14" s="1"/>
  <c r="K4" i="14"/>
  <c r="M4" i="14"/>
  <c r="K5" i="14"/>
  <c r="M5" i="14" s="1"/>
  <c r="K6" i="14"/>
  <c r="M6" i="14" s="1"/>
  <c r="K7" i="14"/>
  <c r="M7" i="14"/>
  <c r="K8" i="14"/>
  <c r="M8" i="14"/>
  <c r="K9" i="14"/>
  <c r="M9" i="14" s="1"/>
  <c r="K10" i="14"/>
  <c r="M10" i="14" s="1"/>
  <c r="K11" i="14"/>
  <c r="M11" i="14"/>
  <c r="K12" i="14"/>
  <c r="M12" i="14"/>
  <c r="K13" i="14"/>
  <c r="M13" i="14"/>
  <c r="K14" i="14"/>
  <c r="M14" i="14" s="1"/>
  <c r="K15" i="14"/>
  <c r="M15" i="14"/>
  <c r="D15" i="14" s="1"/>
  <c r="N15" i="14"/>
  <c r="O15" i="14" s="1"/>
  <c r="K16" i="14"/>
  <c r="M16" i="14"/>
  <c r="K17" i="14"/>
  <c r="M17" i="14" s="1"/>
  <c r="K18" i="14"/>
  <c r="M18" i="14" s="1"/>
  <c r="D18" i="14" s="1"/>
  <c r="N18" i="14"/>
  <c r="O18" i="14" s="1"/>
  <c r="K19" i="14"/>
  <c r="M19" i="14"/>
  <c r="D19" i="14" s="1"/>
  <c r="K20" i="14"/>
  <c r="M20" i="14"/>
  <c r="K21" i="14"/>
  <c r="M21" i="14" s="1"/>
  <c r="K22" i="14"/>
  <c r="M22" i="14" s="1"/>
  <c r="K23" i="14"/>
  <c r="M23" i="14"/>
  <c r="K24" i="14"/>
  <c r="M24" i="14"/>
  <c r="K25" i="14"/>
  <c r="M25" i="14" s="1"/>
  <c r="K26" i="14"/>
  <c r="M26" i="14" s="1"/>
  <c r="K27" i="14"/>
  <c r="M27" i="14"/>
  <c r="K28" i="14"/>
  <c r="M28" i="14"/>
  <c r="K29" i="14"/>
  <c r="M29" i="14"/>
  <c r="K30" i="14"/>
  <c r="M30" i="14" s="1"/>
  <c r="K31" i="14"/>
  <c r="M31" i="14"/>
  <c r="D31" i="14" s="1"/>
  <c r="K32" i="14"/>
  <c r="M32" i="14"/>
  <c r="K33" i="14"/>
  <c r="M33" i="14" s="1"/>
  <c r="K34" i="14"/>
  <c r="M34" i="14" s="1"/>
  <c r="K35" i="14"/>
  <c r="M35" i="14"/>
  <c r="K36" i="14"/>
  <c r="M36" i="14"/>
  <c r="K37" i="14"/>
  <c r="M37" i="14" s="1"/>
  <c r="K38" i="14"/>
  <c r="L38" i="14" s="1"/>
  <c r="M38" i="14" s="1"/>
  <c r="N38" i="14" s="1"/>
  <c r="O38" i="14" s="1"/>
  <c r="K39" i="14"/>
  <c r="L39" i="14" s="1"/>
  <c r="M39" i="14" s="1"/>
  <c r="N39" i="14" s="1"/>
  <c r="O39" i="14" s="1"/>
  <c r="K40" i="14"/>
  <c r="L40" i="14" s="1"/>
  <c r="M40" i="14" s="1"/>
  <c r="N40" i="14" s="1"/>
  <c r="O40" i="14" s="1"/>
  <c r="K41" i="14"/>
  <c r="M41" i="14" s="1"/>
  <c r="K42" i="14"/>
  <c r="M42" i="14" s="1"/>
  <c r="K43" i="14"/>
  <c r="M43" i="14"/>
  <c r="K44" i="14"/>
  <c r="M44" i="14"/>
  <c r="K45" i="14"/>
  <c r="M45" i="14"/>
  <c r="K46" i="14"/>
  <c r="M46" i="14" s="1"/>
  <c r="K47" i="14"/>
  <c r="M47" i="14"/>
  <c r="K48" i="14"/>
  <c r="M48" i="14"/>
  <c r="K49" i="14"/>
  <c r="M49" i="14" s="1"/>
  <c r="K50" i="14"/>
  <c r="M50" i="14" s="1"/>
  <c r="K51" i="14"/>
  <c r="M51" i="14"/>
  <c r="K52" i="14"/>
  <c r="M52" i="14" s="1"/>
  <c r="K53" i="14"/>
  <c r="M53" i="14" s="1"/>
  <c r="K54" i="14"/>
  <c r="L54" i="14" s="1"/>
  <c r="M54" i="14" s="1"/>
  <c r="N54" i="14" s="1"/>
  <c r="O54" i="14" s="1"/>
  <c r="K55" i="14"/>
  <c r="L55" i="14"/>
  <c r="M55" i="14" s="1"/>
  <c r="N55" i="14" s="1"/>
  <c r="O55" i="14" s="1"/>
  <c r="K56" i="14"/>
  <c r="M56" i="14" s="1"/>
  <c r="K57" i="14"/>
  <c r="M57" i="14" s="1"/>
  <c r="K58" i="14"/>
  <c r="M58" i="14" s="1"/>
  <c r="K59" i="14"/>
  <c r="M59" i="14"/>
  <c r="K60" i="14"/>
  <c r="M60" i="14" s="1"/>
  <c r="K61" i="14"/>
  <c r="M61" i="14" s="1"/>
  <c r="K62" i="14"/>
  <c r="M62" i="14" s="1"/>
  <c r="K63" i="14"/>
  <c r="M63" i="14"/>
  <c r="K64" i="14"/>
  <c r="M64" i="14" s="1"/>
  <c r="K65" i="14"/>
  <c r="M65" i="14" s="1"/>
  <c r="K66" i="14"/>
  <c r="M66" i="14" s="1"/>
  <c r="K67" i="14"/>
  <c r="M67" i="14"/>
  <c r="K68" i="14"/>
  <c r="M68" i="14" s="1"/>
  <c r="K69" i="14"/>
  <c r="M69" i="14" s="1"/>
  <c r="K70" i="14"/>
  <c r="M70" i="14" s="1"/>
  <c r="K71" i="14"/>
  <c r="M71" i="14"/>
  <c r="K72" i="14"/>
  <c r="M72" i="14"/>
  <c r="K73" i="14"/>
  <c r="M73" i="14" s="1"/>
  <c r="K74" i="14"/>
  <c r="M74" i="14" s="1"/>
  <c r="K75" i="14"/>
  <c r="M75" i="14"/>
  <c r="K76" i="14"/>
  <c r="M76" i="14"/>
  <c r="K77" i="14"/>
  <c r="M77" i="14" s="1"/>
  <c r="K78" i="14"/>
  <c r="M78" i="14" s="1"/>
  <c r="K79" i="14"/>
  <c r="M79" i="14"/>
  <c r="K80" i="14"/>
  <c r="M80" i="14"/>
  <c r="K81" i="14"/>
  <c r="M81" i="14" s="1"/>
  <c r="K82" i="14"/>
  <c r="M82" i="14" s="1"/>
  <c r="K83" i="14"/>
  <c r="M83" i="14"/>
  <c r="K84" i="14"/>
  <c r="M84" i="14"/>
  <c r="K85" i="14"/>
  <c r="M85" i="14" s="1"/>
  <c r="K86" i="14"/>
  <c r="M86" i="14" s="1"/>
  <c r="K87" i="14"/>
  <c r="M87" i="14"/>
  <c r="K88" i="14"/>
  <c r="M88" i="14"/>
  <c r="D88" i="14" s="1"/>
  <c r="K89" i="14"/>
  <c r="M89" i="14"/>
  <c r="K90" i="14"/>
  <c r="L90" i="14" s="1"/>
  <c r="M90" i="14" s="1"/>
  <c r="N90" i="14" s="1"/>
  <c r="O90" i="14" s="1"/>
  <c r="K91" i="14"/>
  <c r="M91" i="14"/>
  <c r="K92" i="14"/>
  <c r="M92" i="14"/>
  <c r="K93" i="14"/>
  <c r="M93" i="14"/>
  <c r="K94" i="14"/>
  <c r="M94" i="14"/>
  <c r="K95" i="14"/>
  <c r="M95" i="14"/>
  <c r="K96" i="14"/>
  <c r="M96" i="14"/>
  <c r="D96" i="14" s="1"/>
  <c r="N96" i="14"/>
  <c r="O96" i="14" s="1"/>
  <c r="K97" i="14"/>
  <c r="L97" i="14" s="1"/>
  <c r="M97" i="14" s="1"/>
  <c r="N97" i="14" s="1"/>
  <c r="O97" i="14" s="1"/>
  <c r="K98" i="14"/>
  <c r="L98" i="14" s="1"/>
  <c r="M98" i="14" s="1"/>
  <c r="N98" i="14" s="1"/>
  <c r="O98" i="14" s="1"/>
  <c r="K99" i="14"/>
  <c r="M99" i="14"/>
  <c r="K100" i="14"/>
  <c r="M100" i="14"/>
  <c r="K101" i="14"/>
  <c r="M101" i="14"/>
  <c r="D101" i="14" s="1"/>
  <c r="N101" i="14"/>
  <c r="O101" i="14" s="1"/>
  <c r="K102" i="14"/>
  <c r="M102" i="14"/>
  <c r="K103" i="14"/>
  <c r="M103" i="14"/>
  <c r="K104" i="14"/>
  <c r="M104" i="14"/>
  <c r="K105" i="14"/>
  <c r="M105" i="14"/>
  <c r="N105" i="14" s="1"/>
  <c r="O105" i="14" s="1"/>
  <c r="K106" i="14"/>
  <c r="M106" i="14"/>
  <c r="K107" i="14"/>
  <c r="M107" i="14"/>
  <c r="K108" i="14"/>
  <c r="M108" i="14"/>
  <c r="K109" i="14"/>
  <c r="M109" i="14"/>
  <c r="D109" i="14" s="1"/>
  <c r="K110" i="14"/>
  <c r="M110" i="14"/>
  <c r="K111" i="14"/>
  <c r="M111" i="14"/>
  <c r="N111" i="14" s="1"/>
  <c r="O111" i="14" s="1"/>
  <c r="K112" i="14"/>
  <c r="M112" i="14"/>
  <c r="K113" i="14"/>
  <c r="M113" i="14"/>
  <c r="D113" i="14" s="1"/>
  <c r="K114" i="14"/>
  <c r="M114" i="14"/>
  <c r="N114" i="14" s="1"/>
  <c r="O114" i="14" s="1"/>
  <c r="K115" i="14"/>
  <c r="M115" i="14"/>
  <c r="K116" i="14"/>
  <c r="M116" i="14"/>
  <c r="K117" i="14"/>
  <c r="M117" i="14"/>
  <c r="N117" i="14" s="1"/>
  <c r="O117" i="14" s="1"/>
  <c r="K118" i="14"/>
  <c r="M118" i="14" s="1"/>
  <c r="K119" i="14"/>
  <c r="M119" i="14" s="1"/>
  <c r="K120" i="14"/>
  <c r="M120" i="14"/>
  <c r="K121" i="14"/>
  <c r="M121" i="14"/>
  <c r="N121" i="14" s="1"/>
  <c r="O121" i="14" s="1"/>
  <c r="K122" i="14"/>
  <c r="M122" i="14" s="1"/>
  <c r="K123" i="14"/>
  <c r="M123" i="14" s="1"/>
  <c r="K124" i="14"/>
  <c r="M124" i="14"/>
  <c r="K125" i="14"/>
  <c r="M125" i="14"/>
  <c r="K126" i="14"/>
  <c r="M126" i="14" s="1"/>
  <c r="N126" i="14" s="1"/>
  <c r="O126" i="14" s="1"/>
  <c r="K127" i="14"/>
  <c r="M127" i="14" s="1"/>
  <c r="K128" i="14"/>
  <c r="M128" i="14"/>
  <c r="K129" i="14"/>
  <c r="M129" i="14"/>
  <c r="N129" i="14" s="1"/>
  <c r="O129" i="14" s="1"/>
  <c r="K130" i="14"/>
  <c r="M130" i="14" s="1"/>
  <c r="K131" i="14"/>
  <c r="M131" i="14" s="1"/>
  <c r="K132" i="14"/>
  <c r="M132" i="14"/>
  <c r="K2" i="14"/>
  <c r="L2" i="14" s="1"/>
  <c r="M2" i="14" s="1"/>
  <c r="N2" i="14" s="1"/>
  <c r="O2" i="14" s="1"/>
  <c r="L4" i="12"/>
  <c r="M4" i="12" s="1"/>
  <c r="N4" i="12" s="1"/>
  <c r="O4" i="12" s="1"/>
  <c r="P4" i="12" s="1"/>
  <c r="L5" i="12"/>
  <c r="N5" i="12"/>
  <c r="L6" i="12"/>
  <c r="N6" i="12"/>
  <c r="L7" i="12"/>
  <c r="N7" i="12"/>
  <c r="L8" i="12"/>
  <c r="N8" i="12"/>
  <c r="L9" i="12"/>
  <c r="N9" i="12"/>
  <c r="L10" i="12"/>
  <c r="N10" i="12"/>
  <c r="L11" i="12"/>
  <c r="N11" i="12"/>
  <c r="L12" i="12"/>
  <c r="M12" i="12"/>
  <c r="N12" i="12" s="1"/>
  <c r="O12" i="12" s="1"/>
  <c r="P12" i="12" s="1"/>
  <c r="L13" i="12"/>
  <c r="M13" i="12" s="1"/>
  <c r="L14" i="12"/>
  <c r="M14" i="12" s="1"/>
  <c r="L15" i="12"/>
  <c r="M15" i="12" s="1"/>
  <c r="G15" i="12" s="1"/>
  <c r="L16" i="12"/>
  <c r="M16" i="12" s="1"/>
  <c r="L17" i="12"/>
  <c r="M17" i="12"/>
  <c r="L18" i="12"/>
  <c r="M18" i="12" s="1"/>
  <c r="L19" i="12"/>
  <c r="M19" i="12" s="1"/>
  <c r="G19" i="12" s="1"/>
  <c r="L20" i="12"/>
  <c r="M20" i="12" s="1"/>
  <c r="L21" i="12"/>
  <c r="M21" i="12" s="1"/>
  <c r="L22" i="12"/>
  <c r="M22" i="12" s="1"/>
  <c r="N22" i="12" s="1"/>
  <c r="O22" i="12" s="1"/>
  <c r="P22" i="12"/>
  <c r="L23" i="12"/>
  <c r="M23" i="12" s="1"/>
  <c r="N23" i="12" s="1"/>
  <c r="O23" i="12" s="1"/>
  <c r="P23" i="12" s="1"/>
  <c r="L24" i="12"/>
  <c r="N24" i="12"/>
  <c r="L25" i="12"/>
  <c r="N25" i="12"/>
  <c r="L26" i="12"/>
  <c r="N26" i="12"/>
  <c r="F26" i="12" s="1"/>
  <c r="L27" i="12"/>
  <c r="M27" i="12" s="1"/>
  <c r="N27" i="12"/>
  <c r="O27" i="12" s="1"/>
  <c r="P27" i="12" s="1"/>
  <c r="L28" i="12"/>
  <c r="M28" i="12" s="1"/>
  <c r="L29" i="12"/>
  <c r="M29" i="12" s="1"/>
  <c r="L30" i="12"/>
  <c r="M30" i="12" s="1"/>
  <c r="L31" i="12"/>
  <c r="M31" i="12" s="1"/>
  <c r="L32" i="12"/>
  <c r="M32" i="12" s="1"/>
  <c r="L33" i="12"/>
  <c r="M33" i="12" s="1"/>
  <c r="L34" i="12"/>
  <c r="M34" i="12" s="1"/>
  <c r="N34" i="12" s="1"/>
  <c r="O34" i="12" s="1"/>
  <c r="P34" i="12" s="1"/>
  <c r="L35" i="12"/>
  <c r="M35" i="12" s="1"/>
  <c r="N35" i="12" s="1"/>
  <c r="O35" i="12" s="1"/>
  <c r="P35" i="12" s="1"/>
  <c r="L36" i="12"/>
  <c r="N36" i="12" s="1"/>
  <c r="L37" i="12"/>
  <c r="N37" i="12" s="1"/>
  <c r="L38" i="12"/>
  <c r="N38" i="12" s="1"/>
  <c r="O38" i="12" s="1"/>
  <c r="P38" i="12" s="1"/>
  <c r="L39" i="12"/>
  <c r="N39" i="12" s="1"/>
  <c r="O39" i="12" s="1"/>
  <c r="P39" i="12" s="1"/>
  <c r="L40" i="12"/>
  <c r="N40" i="12" s="1"/>
  <c r="L41" i="12"/>
  <c r="N41" i="12" s="1"/>
  <c r="L42" i="12"/>
  <c r="N42" i="12" s="1"/>
  <c r="L43" i="12"/>
  <c r="N43" i="12" s="1"/>
  <c r="L44" i="12"/>
  <c r="N44" i="12" s="1"/>
  <c r="F44" i="12" s="1"/>
  <c r="L45" i="12"/>
  <c r="M45" i="12" s="1"/>
  <c r="L46" i="12"/>
  <c r="M46" i="12" s="1"/>
  <c r="N46" i="12" s="1"/>
  <c r="O46" i="12" s="1"/>
  <c r="P46" i="12" s="1"/>
  <c r="L47" i="12"/>
  <c r="M47" i="12" s="1"/>
  <c r="L48" i="12"/>
  <c r="M48" i="12" s="1"/>
  <c r="L49" i="12"/>
  <c r="M49" i="12" s="1"/>
  <c r="N49" i="12" s="1"/>
  <c r="O49" i="12" s="1"/>
  <c r="P49" i="12" s="1"/>
  <c r="L50" i="12"/>
  <c r="M50" i="12" s="1"/>
  <c r="L51" i="12"/>
  <c r="M51" i="12" s="1"/>
  <c r="L52" i="12"/>
  <c r="M52" i="12"/>
  <c r="L53" i="12"/>
  <c r="M53" i="12" s="1"/>
  <c r="L54" i="12"/>
  <c r="M54" i="12"/>
  <c r="L55" i="12"/>
  <c r="M55" i="12" s="1"/>
  <c r="L56" i="12"/>
  <c r="M56" i="12" s="1"/>
  <c r="N56" i="12" s="1"/>
  <c r="O56" i="12" s="1"/>
  <c r="P56" i="12" s="1"/>
  <c r="L57" i="12"/>
  <c r="M57" i="12" s="1"/>
  <c r="N57" i="12" s="1"/>
  <c r="O57" i="12" s="1"/>
  <c r="P57" i="12" s="1"/>
  <c r="L58" i="12"/>
  <c r="N58" i="12"/>
  <c r="F58" i="12" s="1"/>
  <c r="L59" i="12"/>
  <c r="N59" i="12"/>
  <c r="L60" i="12"/>
  <c r="N60" i="12"/>
  <c r="L61" i="12"/>
  <c r="N61" i="12"/>
  <c r="L62" i="12"/>
  <c r="M62" i="12" s="1"/>
  <c r="N62" i="12" s="1"/>
  <c r="O62" i="12" s="1"/>
  <c r="P62" i="12" s="1"/>
  <c r="L63" i="12"/>
  <c r="M63" i="12" s="1"/>
  <c r="G63" i="12" s="1"/>
  <c r="L64" i="12"/>
  <c r="M64" i="12" s="1"/>
  <c r="L65" i="12"/>
  <c r="M65" i="12"/>
  <c r="N65" i="12" s="1"/>
  <c r="O65" i="12" s="1"/>
  <c r="P65" i="12" s="1"/>
  <c r="L66" i="12"/>
  <c r="M66" i="12" s="1"/>
  <c r="L67" i="12"/>
  <c r="M67" i="12" s="1"/>
  <c r="L68" i="12"/>
  <c r="M68" i="12" s="1"/>
  <c r="L69" i="12"/>
  <c r="M69" i="12" s="1"/>
  <c r="L70" i="12"/>
  <c r="M70" i="12" s="1"/>
  <c r="L71" i="12"/>
  <c r="M71" i="12" s="1"/>
  <c r="N71" i="12"/>
  <c r="O71" i="12" s="1"/>
  <c r="P71" i="12" s="1"/>
  <c r="L72" i="12"/>
  <c r="M72" i="12" s="1"/>
  <c r="N72" i="12" s="1"/>
  <c r="O72" i="12" s="1"/>
  <c r="P72" i="12" s="1"/>
  <c r="L73" i="12"/>
  <c r="M73" i="12"/>
  <c r="N73" i="12" s="1"/>
  <c r="O73" i="12" s="1"/>
  <c r="P73" i="12" s="1"/>
  <c r="L74" i="12"/>
  <c r="N74" i="12"/>
  <c r="L75" i="12"/>
  <c r="N75" i="12"/>
  <c r="L76" i="12"/>
  <c r="N76" i="12"/>
  <c r="O76" i="12" s="1"/>
  <c r="P76" i="12" s="1"/>
  <c r="L77" i="12"/>
  <c r="N77" i="12"/>
  <c r="O77" i="12" s="1"/>
  <c r="P77" i="12" s="1"/>
  <c r="L78" i="12"/>
  <c r="N78" i="12"/>
  <c r="L79" i="12"/>
  <c r="N79" i="12"/>
  <c r="L80" i="12"/>
  <c r="N80" i="12"/>
  <c r="L81" i="12"/>
  <c r="N81" i="12"/>
  <c r="L82" i="12"/>
  <c r="N82" i="12"/>
  <c r="F82" i="12" s="1"/>
  <c r="L83" i="12"/>
  <c r="N83" i="12"/>
  <c r="L84" i="12"/>
  <c r="M84" i="12" s="1"/>
  <c r="N84" i="12" s="1"/>
  <c r="O84" i="12" s="1"/>
  <c r="P84" i="12" s="1"/>
  <c r="L85" i="12"/>
  <c r="M85" i="12"/>
  <c r="L86" i="12"/>
  <c r="M86" i="12" s="1"/>
  <c r="L87" i="12"/>
  <c r="M87" i="12" s="1"/>
  <c r="L88" i="12"/>
  <c r="M88" i="12" s="1"/>
  <c r="L89" i="12"/>
  <c r="M89" i="12" s="1"/>
  <c r="N89" i="12" s="1"/>
  <c r="O89" i="12" s="1"/>
  <c r="P89" i="12" s="1"/>
  <c r="L90" i="12"/>
  <c r="M90" i="12" s="1"/>
  <c r="L91" i="12"/>
  <c r="M91" i="12"/>
  <c r="L92" i="12"/>
  <c r="M92" i="12" s="1"/>
  <c r="L93" i="12"/>
  <c r="M93" i="12" s="1"/>
  <c r="L94" i="12"/>
  <c r="M94" i="12"/>
  <c r="G94" i="12" s="1"/>
  <c r="L95" i="12"/>
  <c r="M95" i="12" s="1"/>
  <c r="L96" i="12"/>
  <c r="M96" i="12" s="1"/>
  <c r="N96" i="12" s="1"/>
  <c r="O96" i="12"/>
  <c r="P96" i="12" s="1"/>
  <c r="L97" i="12"/>
  <c r="M97" i="12" s="1"/>
  <c r="N97" i="12" s="1"/>
  <c r="O97" i="12" s="1"/>
  <c r="P97" i="12" s="1"/>
  <c r="L98" i="12"/>
  <c r="M98" i="12" s="1"/>
  <c r="L99" i="12"/>
  <c r="M99" i="12" s="1"/>
  <c r="N99" i="12" s="1"/>
  <c r="O99" i="12" s="1"/>
  <c r="P99" i="12" s="1"/>
  <c r="L100" i="12"/>
  <c r="N100" i="12" s="1"/>
  <c r="F100" i="12" s="1"/>
  <c r="L101" i="12"/>
  <c r="M101" i="12" s="1"/>
  <c r="N101" i="12" s="1"/>
  <c r="O101" i="12" s="1"/>
  <c r="P101" i="12" s="1"/>
  <c r="L102" i="12"/>
  <c r="M102" i="12" s="1"/>
  <c r="N102" i="12" s="1"/>
  <c r="O102" i="12" s="1"/>
  <c r="P102" i="12" s="1"/>
  <c r="L103" i="12"/>
  <c r="N103" i="12"/>
  <c r="L104" i="12"/>
  <c r="N104" i="12" s="1"/>
  <c r="L105" i="12"/>
  <c r="M105" i="12" s="1"/>
  <c r="N105" i="12" s="1"/>
  <c r="O105" i="12" s="1"/>
  <c r="P105" i="12" s="1"/>
  <c r="L106" i="12"/>
  <c r="M106" i="12" s="1"/>
  <c r="L107" i="12"/>
  <c r="M107" i="12" s="1"/>
  <c r="L108" i="12"/>
  <c r="M108" i="12" s="1"/>
  <c r="N108" i="12" s="1"/>
  <c r="O108" i="12" s="1"/>
  <c r="P108" i="12" s="1"/>
  <c r="L109" i="12"/>
  <c r="M109" i="12" s="1"/>
  <c r="L110" i="12"/>
  <c r="M110" i="12" s="1"/>
  <c r="L111" i="12"/>
  <c r="M111" i="12" s="1"/>
  <c r="L112" i="12"/>
  <c r="M112" i="12" s="1"/>
  <c r="N112" i="12" s="1"/>
  <c r="O112" i="12" s="1"/>
  <c r="P112" i="12" s="1"/>
  <c r="L113" i="12"/>
  <c r="M113" i="12" s="1"/>
  <c r="N113" i="12" s="1"/>
  <c r="O113" i="12" s="1"/>
  <c r="P113" i="12" s="1"/>
  <c r="L114" i="12"/>
  <c r="N114" i="12" s="1"/>
  <c r="L115" i="12"/>
  <c r="N115" i="12" s="1"/>
  <c r="L116" i="12"/>
  <c r="N116" i="12" s="1"/>
  <c r="O116" i="12" s="1"/>
  <c r="P116" i="12" s="1"/>
  <c r="L117" i="12"/>
  <c r="N117" i="12" s="1"/>
  <c r="O117" i="12" s="1"/>
  <c r="P117" i="12" s="1"/>
  <c r="L118" i="12"/>
  <c r="N118" i="12"/>
  <c r="L119" i="12"/>
  <c r="N119" i="12"/>
  <c r="L120" i="12"/>
  <c r="N120" i="12" s="1"/>
  <c r="L121" i="12"/>
  <c r="N121" i="12"/>
  <c r="L122" i="12"/>
  <c r="M122" i="12" s="1"/>
  <c r="N122" i="12" s="1"/>
  <c r="O122" i="12" s="1"/>
  <c r="P122" i="12" s="1"/>
  <c r="L123" i="12"/>
  <c r="M123" i="12" s="1"/>
  <c r="L124" i="12"/>
  <c r="M124" i="12" s="1"/>
  <c r="L125" i="12"/>
  <c r="M125" i="12" s="1"/>
  <c r="N125" i="12" s="1"/>
  <c r="O125" i="12" s="1"/>
  <c r="P125" i="12" s="1"/>
  <c r="L126" i="12"/>
  <c r="M126" i="12" s="1"/>
  <c r="N126" i="12" s="1"/>
  <c r="O126" i="12" s="1"/>
  <c r="P126" i="12" s="1"/>
  <c r="L127" i="12"/>
  <c r="N127" i="12" s="1"/>
  <c r="L128" i="12"/>
  <c r="N128" i="12" s="1"/>
  <c r="F128" i="12" s="1"/>
  <c r="L129" i="12"/>
  <c r="N129" i="12"/>
  <c r="F129" i="12" s="1"/>
  <c r="L130" i="12"/>
  <c r="N130" i="12" s="1"/>
  <c r="L131" i="12"/>
  <c r="N131" i="12"/>
  <c r="L132" i="12"/>
  <c r="N132" i="12" s="1"/>
  <c r="L133" i="12"/>
  <c r="M133" i="12" s="1"/>
  <c r="N133" i="12" s="1"/>
  <c r="O133" i="12" s="1"/>
  <c r="P133" i="12" s="1"/>
  <c r="L134" i="12"/>
  <c r="M134" i="12" s="1"/>
  <c r="N134" i="12" s="1"/>
  <c r="O134" i="12" s="1"/>
  <c r="P134" i="12" s="1"/>
  <c r="L135" i="12"/>
  <c r="N135" i="12"/>
  <c r="L136" i="12"/>
  <c r="N136" i="12" s="1"/>
  <c r="O136" i="12" s="1"/>
  <c r="P136" i="12" s="1"/>
  <c r="L137" i="12"/>
  <c r="N137" i="12"/>
  <c r="O137" i="12" s="1"/>
  <c r="P137" i="12" s="1"/>
  <c r="L138" i="12"/>
  <c r="N138" i="12"/>
  <c r="L139" i="12"/>
  <c r="N139" i="12"/>
  <c r="L140" i="12"/>
  <c r="N140" i="12" s="1"/>
  <c r="L141" i="12"/>
  <c r="N141" i="12"/>
  <c r="L142" i="12"/>
  <c r="N142" i="12"/>
  <c r="O142" i="12" s="1"/>
  <c r="P142" i="12" s="1"/>
  <c r="L143" i="12"/>
  <c r="N143" i="12" s="1"/>
  <c r="O143" i="12" s="1"/>
  <c r="P143" i="12" s="1"/>
  <c r="L144" i="12"/>
  <c r="N144" i="12" s="1"/>
  <c r="L145" i="12"/>
  <c r="N145" i="12"/>
  <c r="L146" i="12"/>
  <c r="N146" i="12" s="1"/>
  <c r="L147" i="12"/>
  <c r="N147" i="12"/>
  <c r="L148" i="12"/>
  <c r="N148" i="12" s="1"/>
  <c r="L149" i="12"/>
  <c r="N149" i="12" s="1"/>
  <c r="L150" i="12"/>
  <c r="N150" i="12" s="1"/>
  <c r="O150" i="12" s="1"/>
  <c r="P150" i="12" s="1"/>
  <c r="L151" i="12"/>
  <c r="N151" i="12"/>
  <c r="O151" i="12" s="1"/>
  <c r="P151" i="12" s="1"/>
  <c r="L152" i="12"/>
  <c r="N152" i="12" s="1"/>
  <c r="L153" i="12"/>
  <c r="M153" i="12" s="1"/>
  <c r="N153" i="12" s="1"/>
  <c r="O153" i="12" s="1"/>
  <c r="P153" i="12" s="1"/>
  <c r="L154" i="12"/>
  <c r="M154" i="12" s="1"/>
  <c r="L155" i="12"/>
  <c r="M155" i="12" s="1"/>
  <c r="N155" i="12" s="1"/>
  <c r="O155" i="12" s="1"/>
  <c r="P155" i="12" s="1"/>
  <c r="L156" i="12"/>
  <c r="M156" i="12" s="1"/>
  <c r="L157" i="12"/>
  <c r="M157" i="12" s="1"/>
  <c r="N157" i="12" s="1"/>
  <c r="O157" i="12" s="1"/>
  <c r="P157" i="12" s="1"/>
  <c r="L158" i="12"/>
  <c r="M158" i="12" s="1"/>
  <c r="N158" i="12" s="1"/>
  <c r="O158" i="12" s="1"/>
  <c r="P158" i="12" s="1"/>
  <c r="L159" i="12"/>
  <c r="N159" i="12"/>
  <c r="L160" i="12"/>
  <c r="N160" i="12" s="1"/>
  <c r="L161" i="12"/>
  <c r="N161" i="12"/>
  <c r="O161" i="12" s="1"/>
  <c r="P161" i="12" s="1"/>
  <c r="L162" i="12"/>
  <c r="N162" i="12"/>
  <c r="L163" i="12"/>
  <c r="N163" i="12"/>
  <c r="L164" i="12"/>
  <c r="N164" i="12" s="1"/>
  <c r="O164" i="12" s="1"/>
  <c r="P164" i="12" s="1"/>
  <c r="L165" i="12"/>
  <c r="N165" i="12"/>
  <c r="L166" i="12"/>
  <c r="N166" i="12"/>
  <c r="L167" i="12"/>
  <c r="N167" i="12" s="1"/>
  <c r="O167" i="12" s="1"/>
  <c r="P167" i="12" s="1"/>
  <c r="L168" i="12"/>
  <c r="N168" i="12" s="1"/>
  <c r="L169" i="12"/>
  <c r="N169" i="12"/>
  <c r="L170" i="12"/>
  <c r="N170" i="12" s="1"/>
  <c r="O170" i="12" s="1"/>
  <c r="P170" i="12" s="1"/>
  <c r="L171" i="12"/>
  <c r="N171" i="12"/>
  <c r="L172" i="12"/>
  <c r="M172" i="12" s="1"/>
  <c r="N172" i="12" s="1"/>
  <c r="O172" i="12" s="1"/>
  <c r="P172" i="12" s="1"/>
  <c r="L173" i="12"/>
  <c r="M173" i="12" s="1"/>
  <c r="N173" i="12" s="1"/>
  <c r="O173" i="12" s="1"/>
  <c r="P173" i="12" s="1"/>
  <c r="L174" i="12"/>
  <c r="M174" i="12" s="1"/>
  <c r="L176" i="12"/>
  <c r="M176" i="12" s="1"/>
  <c r="L177" i="12"/>
  <c r="M177" i="12" s="1"/>
  <c r="L178" i="12"/>
  <c r="M178" i="12" s="1"/>
  <c r="L179" i="12"/>
  <c r="M179" i="12" s="1"/>
  <c r="N179" i="12" s="1"/>
  <c r="O179" i="12" s="1"/>
  <c r="P179" i="12" s="1"/>
  <c r="L180" i="12"/>
  <c r="N180" i="12" s="1"/>
  <c r="L181" i="12"/>
  <c r="N181" i="12"/>
  <c r="L182" i="12"/>
  <c r="M182" i="12" s="1"/>
  <c r="N182" i="12" s="1"/>
  <c r="O182" i="12" s="1"/>
  <c r="P182" i="12" s="1"/>
  <c r="L183" i="12"/>
  <c r="M183" i="12" s="1"/>
  <c r="L184" i="12"/>
  <c r="M184" i="12" s="1"/>
  <c r="L185" i="12"/>
  <c r="M185" i="12" s="1"/>
  <c r="L186" i="12"/>
  <c r="M186" i="12" s="1"/>
  <c r="N186" i="12" s="1"/>
  <c r="O186" i="12" s="1"/>
  <c r="P186" i="12" s="1"/>
  <c r="L187" i="12"/>
  <c r="M187" i="12" s="1"/>
  <c r="N187" i="12" s="1"/>
  <c r="O187" i="12" s="1"/>
  <c r="P187" i="12" s="1"/>
  <c r="L188" i="12"/>
  <c r="M188" i="12" s="1"/>
  <c r="L189" i="12"/>
  <c r="M189" i="12" s="1"/>
  <c r="L190" i="12"/>
  <c r="M190" i="12" s="1"/>
  <c r="L191" i="12"/>
  <c r="M191" i="12" s="1"/>
  <c r="L192" i="12"/>
  <c r="M192" i="12" s="1"/>
  <c r="N192" i="12" s="1"/>
  <c r="O192" i="12" s="1"/>
  <c r="P192" i="12" s="1"/>
  <c r="L193" i="12"/>
  <c r="M193" i="12" s="1"/>
  <c r="N193" i="12" s="1"/>
  <c r="O193" i="12" s="1"/>
  <c r="P193" i="12" s="1"/>
  <c r="L194" i="12"/>
  <c r="M194" i="12" s="1"/>
  <c r="L195" i="12"/>
  <c r="M195" i="12" s="1"/>
  <c r="L196" i="12"/>
  <c r="M196" i="12" s="1"/>
  <c r="L197" i="12"/>
  <c r="M197" i="12"/>
  <c r="L198" i="12"/>
  <c r="M198" i="12" s="1"/>
  <c r="L199" i="12"/>
  <c r="M199" i="12" s="1"/>
  <c r="L200" i="12"/>
  <c r="M200" i="12" s="1"/>
  <c r="L201" i="12"/>
  <c r="M201" i="12" s="1"/>
  <c r="L202" i="12"/>
  <c r="M202" i="12" s="1"/>
  <c r="L203" i="12"/>
  <c r="M203" i="12" s="1"/>
  <c r="N203" i="12" s="1"/>
  <c r="O203" i="12" s="1"/>
  <c r="P203" i="12" s="1"/>
  <c r="L204" i="12"/>
  <c r="M204" i="12" s="1"/>
  <c r="N204" i="12" s="1"/>
  <c r="O204" i="12" s="1"/>
  <c r="P204" i="12" s="1"/>
  <c r="L205" i="12"/>
  <c r="M205" i="12" s="1"/>
  <c r="L206" i="12"/>
  <c r="M206" i="12" s="1"/>
  <c r="L207" i="12"/>
  <c r="M207" i="12"/>
  <c r="L208" i="12"/>
  <c r="M208" i="12" s="1"/>
  <c r="L209" i="12"/>
  <c r="M209" i="12" s="1"/>
  <c r="L210" i="12"/>
  <c r="M210" i="12" s="1"/>
  <c r="L211" i="12"/>
  <c r="M211" i="12" s="1"/>
  <c r="L212" i="12"/>
  <c r="M212" i="12" s="1"/>
  <c r="N212" i="12" s="1"/>
  <c r="O212" i="12" s="1"/>
  <c r="P212" i="12" s="1"/>
  <c r="L213" i="12"/>
  <c r="M213" i="12" s="1"/>
  <c r="N213" i="12" s="1"/>
  <c r="O213" i="12" s="1"/>
  <c r="P213" i="12" s="1"/>
  <c r="L214" i="12"/>
  <c r="M214" i="12" s="1"/>
  <c r="N214" i="12" s="1"/>
  <c r="O214" i="12" s="1"/>
  <c r="P214" i="12" s="1"/>
  <c r="L215" i="12"/>
  <c r="M215" i="12" s="1"/>
  <c r="L216" i="12"/>
  <c r="M216" i="12" s="1"/>
  <c r="L217" i="12"/>
  <c r="M217" i="12" s="1"/>
  <c r="L218" i="12"/>
  <c r="M218" i="12" s="1"/>
  <c r="L219" i="12"/>
  <c r="M219" i="12" s="1"/>
  <c r="N219" i="12" s="1"/>
  <c r="O219" i="12" s="1"/>
  <c r="P219" i="12" s="1"/>
  <c r="L220" i="12"/>
  <c r="N220" i="12" s="1"/>
  <c r="L221" i="12"/>
  <c r="N221" i="12"/>
  <c r="L222" i="12"/>
  <c r="N222" i="12" s="1"/>
  <c r="L223" i="12"/>
  <c r="M223" i="12" s="1"/>
  <c r="N223" i="12" s="1"/>
  <c r="O223" i="12" s="1"/>
  <c r="P223" i="12" s="1"/>
  <c r="L224" i="12"/>
  <c r="M224" i="12" s="1"/>
  <c r="N224" i="12" s="1"/>
  <c r="O224" i="12" s="1"/>
  <c r="P224" i="12" s="1"/>
  <c r="L225" i="12"/>
  <c r="M225" i="12" s="1"/>
  <c r="L226" i="12"/>
  <c r="M226" i="12" s="1"/>
  <c r="L227" i="12"/>
  <c r="M227" i="12" s="1"/>
  <c r="L228" i="12"/>
  <c r="M228" i="12" s="1"/>
  <c r="L229" i="12"/>
  <c r="M229" i="12" s="1"/>
  <c r="L230" i="12"/>
  <c r="M230" i="12" s="1"/>
  <c r="N230" i="12" s="1"/>
  <c r="O230" i="12" s="1"/>
  <c r="P230" i="12" s="1"/>
  <c r="N231" i="12"/>
  <c r="N232" i="12"/>
  <c r="L233" i="12"/>
  <c r="M233" i="12" s="1"/>
  <c r="N233" i="12" s="1"/>
  <c r="O233" i="12" s="1"/>
  <c r="P233" i="12" s="1"/>
  <c r="L234" i="12"/>
  <c r="M234" i="12" s="1"/>
  <c r="N234" i="12" s="1"/>
  <c r="O234" i="12" s="1"/>
  <c r="P234" i="12" s="1"/>
  <c r="L235" i="12"/>
  <c r="M235" i="12" s="1"/>
  <c r="L236" i="12"/>
  <c r="M236" i="12" s="1"/>
  <c r="L237" i="12"/>
  <c r="M237" i="12" s="1"/>
  <c r="L238" i="12"/>
  <c r="M238" i="12" s="1"/>
  <c r="L239" i="12"/>
  <c r="M239" i="12" s="1"/>
  <c r="L240" i="12"/>
  <c r="M240" i="12"/>
  <c r="L241" i="12"/>
  <c r="M241" i="12" s="1"/>
  <c r="L3" i="12"/>
  <c r="M3" i="12" s="1"/>
  <c r="N3" i="12" s="1"/>
  <c r="O3" i="12" s="1"/>
  <c r="P3" i="12" s="1"/>
  <c r="M4" i="11"/>
  <c r="N4" i="11" s="1"/>
  <c r="O4" i="11" s="1"/>
  <c r="P4" i="11" s="1"/>
  <c r="Q4" i="11" s="1"/>
  <c r="M5" i="11"/>
  <c r="N5" i="11" s="1"/>
  <c r="O5" i="11" s="1"/>
  <c r="P5" i="11" s="1"/>
  <c r="Q5" i="11" s="1"/>
  <c r="M6" i="11"/>
  <c r="N6" i="11" s="1"/>
  <c r="M7" i="11"/>
  <c r="N7" i="11" s="1"/>
  <c r="M8" i="11"/>
  <c r="N8" i="11" s="1"/>
  <c r="M9" i="11"/>
  <c r="N9" i="11" s="1"/>
  <c r="O9" i="11" s="1"/>
  <c r="P9" i="11" s="1"/>
  <c r="Q9" i="11" s="1"/>
  <c r="M10" i="11"/>
  <c r="N10" i="11" s="1"/>
  <c r="O10" i="11" s="1"/>
  <c r="P10" i="11" s="1"/>
  <c r="Q10" i="11" s="1"/>
  <c r="M11" i="11"/>
  <c r="N11" i="11" s="1"/>
  <c r="O11" i="11" s="1"/>
  <c r="P11" i="11" s="1"/>
  <c r="Q11" i="11" s="1"/>
  <c r="M12" i="11"/>
  <c r="N12" i="11" s="1"/>
  <c r="N13" i="11"/>
  <c r="M14" i="11"/>
  <c r="N14" i="11" s="1"/>
  <c r="M15" i="11"/>
  <c r="N15" i="11" s="1"/>
  <c r="M16" i="11"/>
  <c r="N16" i="11"/>
  <c r="O16" i="11" s="1"/>
  <c r="P16" i="11" s="1"/>
  <c r="Q16" i="11" s="1"/>
  <c r="M17" i="11"/>
  <c r="N17" i="11" s="1"/>
  <c r="M18" i="11"/>
  <c r="N18" i="11" s="1"/>
  <c r="M19" i="11"/>
  <c r="N19" i="11" s="1"/>
  <c r="M20" i="11"/>
  <c r="N20" i="11" s="1"/>
  <c r="O20" i="11" s="1"/>
  <c r="P20" i="11" s="1"/>
  <c r="Q20" i="11" s="1"/>
  <c r="M21" i="11"/>
  <c r="N21" i="11" s="1"/>
  <c r="O21" i="11" s="1"/>
  <c r="P21" i="11" s="1"/>
  <c r="Q21" i="11" s="1"/>
  <c r="M22" i="11"/>
  <c r="N22" i="11" s="1"/>
  <c r="O22" i="11" s="1"/>
  <c r="P22" i="11" s="1"/>
  <c r="Q22" i="11" s="1"/>
  <c r="M23" i="11"/>
  <c r="N23" i="11" s="1"/>
  <c r="M24" i="11"/>
  <c r="N24" i="11" s="1"/>
  <c r="M25" i="11"/>
  <c r="N25" i="11" s="1"/>
  <c r="M26" i="11"/>
  <c r="N26" i="11" s="1"/>
  <c r="M27" i="11"/>
  <c r="N27" i="11" s="1"/>
  <c r="O27" i="11" s="1"/>
  <c r="P27" i="11" s="1"/>
  <c r="Q27" i="11" s="1"/>
  <c r="M28" i="11"/>
  <c r="N28" i="11" s="1"/>
  <c r="M29" i="11"/>
  <c r="N29" i="11" s="1"/>
  <c r="M3" i="11"/>
  <c r="N3" i="11" s="1"/>
  <c r="O3" i="11" s="1"/>
  <c r="P3" i="11" s="1"/>
  <c r="Q3" i="11" s="1"/>
  <c r="N3" i="10"/>
  <c r="O3" i="10" s="1"/>
  <c r="P3" i="10" s="1"/>
  <c r="Q3" i="10" s="1"/>
  <c r="M3" i="8"/>
  <c r="N3" i="8" s="1"/>
  <c r="O3" i="8" s="1"/>
  <c r="P3" i="8" s="1"/>
  <c r="Q3" i="8" s="1"/>
  <c r="M4" i="8"/>
  <c r="N4" i="8" s="1"/>
  <c r="H4" i="8" s="1"/>
  <c r="M5" i="8"/>
  <c r="N5" i="8" s="1"/>
  <c r="M6" i="8"/>
  <c r="N6" i="8" s="1"/>
  <c r="O6" i="8" s="1"/>
  <c r="P6" i="8" s="1"/>
  <c r="Q6" i="8" s="1"/>
  <c r="M7" i="8"/>
  <c r="N7" i="8" s="1"/>
  <c r="M8" i="8"/>
  <c r="N8" i="8" s="1"/>
  <c r="M9" i="8"/>
  <c r="N9" i="8" s="1"/>
  <c r="O9" i="8" s="1"/>
  <c r="P9" i="8" s="1"/>
  <c r="Q9" i="8" s="1"/>
  <c r="M10" i="8"/>
  <c r="N10" i="8" s="1"/>
  <c r="O10" i="8" s="1"/>
  <c r="P10" i="8" s="1"/>
  <c r="Q10" i="8" s="1"/>
  <c r="M11" i="8"/>
  <c r="N11" i="8" s="1"/>
  <c r="H11" i="8" s="1"/>
  <c r="M12" i="8"/>
  <c r="N12" i="8" s="1"/>
  <c r="M13" i="8"/>
  <c r="N13" i="8" s="1"/>
  <c r="M14" i="8"/>
  <c r="N14" i="8" s="1"/>
  <c r="M15" i="8"/>
  <c r="N15" i="8" s="1"/>
  <c r="M16" i="8"/>
  <c r="N16" i="8" s="1"/>
  <c r="M17" i="8"/>
  <c r="N17" i="8" s="1"/>
  <c r="H17" i="8" s="1"/>
  <c r="M18" i="8"/>
  <c r="N18" i="8" s="1"/>
  <c r="O18" i="8" s="1"/>
  <c r="P18" i="8" s="1"/>
  <c r="Q18" i="8" s="1"/>
  <c r="M19" i="8"/>
  <c r="N19" i="8" s="1"/>
  <c r="O19" i="8" s="1"/>
  <c r="P19" i="8" s="1"/>
  <c r="Q19" i="8" s="1"/>
  <c r="M20" i="8"/>
  <c r="N20" i="8" s="1"/>
  <c r="O20" i="8" s="1"/>
  <c r="P20" i="8" s="1"/>
  <c r="Q20" i="8" s="1"/>
  <c r="M21" i="8"/>
  <c r="N21" i="8" s="1"/>
  <c r="M22" i="8"/>
  <c r="N22" i="8" s="1"/>
  <c r="M23" i="8"/>
  <c r="N23" i="8" s="1"/>
  <c r="M24" i="8"/>
  <c r="N24" i="8" s="1"/>
  <c r="M25" i="8"/>
  <c r="N25" i="8" s="1"/>
  <c r="M26" i="8"/>
  <c r="N26" i="8" s="1"/>
  <c r="O26" i="8" s="1"/>
  <c r="P26" i="8" s="1"/>
  <c r="Q26" i="8" s="1"/>
  <c r="M27" i="8"/>
  <c r="N27" i="8" s="1"/>
  <c r="O27" i="8" s="1"/>
  <c r="P27" i="8" s="1"/>
  <c r="Q27" i="8" s="1"/>
  <c r="M28" i="8"/>
  <c r="N28" i="8"/>
  <c r="M29" i="8"/>
  <c r="N29" i="8" s="1"/>
  <c r="M30" i="8"/>
  <c r="N30" i="8" s="1"/>
  <c r="M31" i="8"/>
  <c r="N31" i="8" s="1"/>
  <c r="M32" i="8"/>
  <c r="N32" i="8" s="1"/>
  <c r="M33" i="8"/>
  <c r="N33" i="8" s="1"/>
  <c r="M34" i="8"/>
  <c r="N34" i="8" s="1"/>
  <c r="M35" i="8"/>
  <c r="N35" i="8" s="1"/>
  <c r="M36" i="8"/>
  <c r="N36" i="8" s="1"/>
  <c r="M37" i="8"/>
  <c r="N37" i="8" s="1"/>
  <c r="M38" i="8"/>
  <c r="N38" i="8" s="1"/>
  <c r="M39" i="8"/>
  <c r="N39" i="8" s="1"/>
  <c r="M40" i="8"/>
  <c r="N40" i="8" s="1"/>
  <c r="M41" i="8"/>
  <c r="N41" i="8" s="1"/>
  <c r="M42" i="8"/>
  <c r="N42" i="8" s="1"/>
  <c r="M43" i="8"/>
  <c r="N43" i="8" s="1"/>
  <c r="O43" i="8" s="1"/>
  <c r="P43" i="8" s="1"/>
  <c r="Q43" i="8" s="1"/>
  <c r="M44" i="8"/>
  <c r="N44" i="8" s="1"/>
  <c r="O44" i="8" s="1"/>
  <c r="P44" i="8" s="1"/>
  <c r="Q44" i="8" s="1"/>
  <c r="M45" i="8"/>
  <c r="N45" i="8" s="1"/>
  <c r="M46" i="8"/>
  <c r="N46" i="8" s="1"/>
  <c r="M47" i="8"/>
  <c r="N47" i="8" s="1"/>
  <c r="O47" i="8" s="1"/>
  <c r="P47" i="8" s="1"/>
  <c r="Q47" i="8" s="1"/>
  <c r="M48" i="8"/>
  <c r="N48" i="8" s="1"/>
  <c r="H48" i="8" s="1"/>
  <c r="M49" i="8"/>
  <c r="N49" i="8" s="1"/>
  <c r="O49" i="8" s="1"/>
  <c r="P49" i="8" s="1"/>
  <c r="Q49" i="8" s="1"/>
  <c r="M50" i="8"/>
  <c r="N50" i="8" s="1"/>
  <c r="O50" i="8" s="1"/>
  <c r="P50" i="8" s="1"/>
  <c r="Q50" i="8" s="1"/>
  <c r="M51" i="8"/>
  <c r="N51" i="8" s="1"/>
  <c r="O51" i="8" s="1"/>
  <c r="P51" i="8" s="1"/>
  <c r="Q51" i="8" s="1"/>
  <c r="M52" i="8"/>
  <c r="N52" i="8" s="1"/>
  <c r="O52" i="8" s="1"/>
  <c r="P52" i="8" s="1"/>
  <c r="Q52" i="8" s="1"/>
  <c r="M53" i="8"/>
  <c r="N53" i="8" s="1"/>
  <c r="O53" i="8" s="1"/>
  <c r="P53" i="8" s="1"/>
  <c r="Q53" i="8" s="1"/>
  <c r="M54" i="8"/>
  <c r="N54" i="8" s="1"/>
  <c r="O54" i="8" s="1"/>
  <c r="P54" i="8" s="1"/>
  <c r="Q54" i="8" s="1"/>
  <c r="M55" i="8"/>
  <c r="N55" i="8" s="1"/>
  <c r="M56" i="8"/>
  <c r="N56" i="8" s="1"/>
  <c r="O56" i="8" s="1"/>
  <c r="P56" i="8" s="1"/>
  <c r="Q56" i="8" s="1"/>
  <c r="M57" i="8"/>
  <c r="N57" i="8" s="1"/>
  <c r="H57" i="8" s="1"/>
  <c r="M58" i="8"/>
  <c r="N58" i="8" s="1"/>
  <c r="O58" i="8" s="1"/>
  <c r="P58" i="8" s="1"/>
  <c r="Q58" i="8" s="1"/>
  <c r="M59" i="8"/>
  <c r="N59" i="8" s="1"/>
  <c r="M60" i="8"/>
  <c r="N60" i="8" s="1"/>
  <c r="M61" i="8"/>
  <c r="N61" i="8" s="1"/>
  <c r="O61" i="8" s="1"/>
  <c r="P61" i="8" s="1"/>
  <c r="Q61" i="8" s="1"/>
  <c r="M62" i="8"/>
  <c r="N62" i="8" s="1"/>
  <c r="O62" i="8" s="1"/>
  <c r="P62" i="8" s="1"/>
  <c r="Q62" i="8" s="1"/>
  <c r="M63" i="8"/>
  <c r="N63" i="8" s="1"/>
  <c r="O63" i="8" s="1"/>
  <c r="P63" i="8" s="1"/>
  <c r="Q63" i="8" s="1"/>
  <c r="M64" i="8"/>
  <c r="N64" i="8" s="1"/>
  <c r="H64" i="8" s="1"/>
  <c r="M65" i="8"/>
  <c r="N65" i="8" s="1"/>
  <c r="H65" i="8" s="1"/>
  <c r="M66" i="8"/>
  <c r="N66" i="8" s="1"/>
  <c r="H66" i="8" s="1"/>
  <c r="M67" i="8"/>
  <c r="N67" i="8" s="1"/>
  <c r="H67" i="8" s="1"/>
  <c r="M68" i="8"/>
  <c r="N68" i="8" s="1"/>
  <c r="H68" i="8" s="1"/>
  <c r="M69" i="8"/>
  <c r="N69" i="8" s="1"/>
  <c r="H69" i="8" s="1"/>
  <c r="M70" i="8"/>
  <c r="N70" i="8" s="1"/>
  <c r="H70" i="8" s="1"/>
  <c r="M71" i="8"/>
  <c r="N71" i="8" s="1"/>
  <c r="H71" i="8" s="1"/>
  <c r="M72" i="8"/>
  <c r="N72" i="8" s="1"/>
  <c r="H72" i="8" s="1"/>
  <c r="M73" i="8"/>
  <c r="N73" i="8" s="1"/>
  <c r="H73" i="8" s="1"/>
  <c r="M74" i="8"/>
  <c r="N74" i="8" s="1"/>
  <c r="M75" i="8"/>
  <c r="N75" i="8" s="1"/>
  <c r="H75" i="8" s="1"/>
  <c r="M76" i="8"/>
  <c r="N76" i="8" s="1"/>
  <c r="H76" i="8" s="1"/>
  <c r="M77" i="8"/>
  <c r="N77" i="8" s="1"/>
  <c r="O77" i="8" s="1"/>
  <c r="P77" i="8" s="1"/>
  <c r="Q77" i="8" s="1"/>
  <c r="M78" i="8"/>
  <c r="N78" i="8" s="1"/>
  <c r="O78" i="8" s="1"/>
  <c r="P78" i="8" s="1"/>
  <c r="Q78" i="8" s="1"/>
  <c r="M79" i="8"/>
  <c r="N79" i="8" s="1"/>
  <c r="M80" i="8"/>
  <c r="N80" i="8" s="1"/>
  <c r="M81" i="8"/>
  <c r="N81" i="8" s="1"/>
  <c r="M82" i="8"/>
  <c r="N82" i="8" s="1"/>
  <c r="O82" i="8" s="1"/>
  <c r="P82" i="8" s="1"/>
  <c r="Q82" i="8" s="1"/>
  <c r="M83" i="8"/>
  <c r="N83" i="8" s="1"/>
  <c r="O83" i="8" s="1"/>
  <c r="P83" i="8" s="1"/>
  <c r="Q83" i="8" s="1"/>
  <c r="M84" i="8"/>
  <c r="N84" i="8" s="1"/>
  <c r="M85" i="8"/>
  <c r="N85" i="8" s="1"/>
  <c r="M86" i="8"/>
  <c r="N86" i="8" s="1"/>
  <c r="M87" i="8"/>
  <c r="N87" i="8" s="1"/>
  <c r="M88" i="8"/>
  <c r="N88" i="8" s="1"/>
  <c r="M89" i="8"/>
  <c r="N89" i="8" s="1"/>
  <c r="M90" i="8"/>
  <c r="N90" i="8" s="1"/>
  <c r="M91" i="8"/>
  <c r="N91" i="8" s="1"/>
  <c r="M92" i="8"/>
  <c r="N92" i="8" s="1"/>
  <c r="O92" i="8" s="1"/>
  <c r="P92" i="8" s="1"/>
  <c r="Q92" i="8" s="1"/>
  <c r="M2" i="8"/>
  <c r="N2" i="8" s="1"/>
  <c r="N215" i="7"/>
  <c r="O215" i="7" s="1"/>
  <c r="I215" i="7" s="1"/>
  <c r="N217" i="7"/>
  <c r="O217" i="7" s="1"/>
  <c r="I217" i="7" s="1"/>
  <c r="N219" i="7"/>
  <c r="O219" i="7" s="1"/>
  <c r="I219" i="7" s="1"/>
  <c r="N216" i="7"/>
  <c r="O216" i="7" s="1"/>
  <c r="I216" i="7" s="1"/>
  <c r="N220" i="7"/>
  <c r="O220" i="7" s="1"/>
  <c r="I220" i="7" s="1"/>
  <c r="O27" i="7"/>
  <c r="I27" i="7" s="1"/>
  <c r="O28" i="7"/>
  <c r="I28" i="7" s="1"/>
  <c r="O29" i="7"/>
  <c r="O30" i="7"/>
  <c r="O31" i="7"/>
  <c r="I31" i="7" s="1"/>
  <c r="O32" i="7"/>
  <c r="I32" i="7" s="1"/>
  <c r="O33" i="7"/>
  <c r="O34" i="7"/>
  <c r="I34" i="7" s="1"/>
  <c r="O35" i="7"/>
  <c r="I35" i="7" s="1"/>
  <c r="O36" i="7"/>
  <c r="O37" i="7"/>
  <c r="I37" i="7" s="1"/>
  <c r="O38" i="7"/>
  <c r="I38" i="7" s="1"/>
  <c r="O39" i="7"/>
  <c r="I39" i="7" s="1"/>
  <c r="O40" i="7"/>
  <c r="I40" i="7" s="1"/>
  <c r="O41" i="7"/>
  <c r="I41" i="7" s="1"/>
  <c r="O42" i="7"/>
  <c r="I42" i="7" s="1"/>
  <c r="N3" i="7"/>
  <c r="O3" i="7" s="1"/>
  <c r="N4" i="7"/>
  <c r="O4" i="7" s="1"/>
  <c r="N5" i="7"/>
  <c r="N6" i="7"/>
  <c r="N7" i="7"/>
  <c r="N8" i="7"/>
  <c r="N9" i="7"/>
  <c r="N10" i="7"/>
  <c r="N11" i="7"/>
  <c r="N12" i="7"/>
  <c r="N13" i="7"/>
  <c r="N14" i="7"/>
  <c r="N15" i="7"/>
  <c r="N16" i="7"/>
  <c r="N17" i="7"/>
  <c r="O17" i="7" s="1"/>
  <c r="N18" i="7"/>
  <c r="O18" i="7" s="1"/>
  <c r="I18" i="7" s="1"/>
  <c r="N19" i="7"/>
  <c r="O19" i="7" s="1"/>
  <c r="I19" i="7" s="1"/>
  <c r="N20" i="7"/>
  <c r="O20" i="7" s="1"/>
  <c r="I20" i="7" s="1"/>
  <c r="N21" i="7"/>
  <c r="O21" i="7" s="1"/>
  <c r="I21" i="7" s="1"/>
  <c r="N22" i="7"/>
  <c r="O22" i="7" s="1"/>
  <c r="I22" i="7" s="1"/>
  <c r="N23" i="7"/>
  <c r="O23" i="7" s="1"/>
  <c r="I23" i="7" s="1"/>
  <c r="N24" i="7"/>
  <c r="O24" i="7" s="1"/>
  <c r="I24" i="7" s="1"/>
  <c r="N25" i="7"/>
  <c r="O25" i="7" s="1"/>
  <c r="I25" i="7" s="1"/>
  <c r="N26" i="7"/>
  <c r="O26" i="7" s="1"/>
  <c r="N43" i="7"/>
  <c r="O43" i="7" s="1"/>
  <c r="N44" i="7"/>
  <c r="O44" i="7" s="1"/>
  <c r="N45" i="7"/>
  <c r="N46" i="7"/>
  <c r="N47" i="7"/>
  <c r="N48" i="7"/>
  <c r="N49" i="7"/>
  <c r="N50" i="7"/>
  <c r="N51" i="7"/>
  <c r="N52" i="7"/>
  <c r="N53" i="7"/>
  <c r="N54" i="7"/>
  <c r="N55" i="7"/>
  <c r="N56" i="7"/>
  <c r="N57" i="7"/>
  <c r="N58" i="7"/>
  <c r="N59" i="7"/>
  <c r="N60" i="7"/>
  <c r="N61" i="7"/>
  <c r="N62" i="7"/>
  <c r="N63" i="7"/>
  <c r="N64" i="7"/>
  <c r="N65" i="7"/>
  <c r="N66" i="7"/>
  <c r="N67" i="7"/>
  <c r="N68" i="7"/>
  <c r="N69" i="7"/>
  <c r="N70" i="7"/>
  <c r="O70" i="7" s="1"/>
  <c r="N71" i="7"/>
  <c r="O71" i="7" s="1"/>
  <c r="I71" i="7" s="1"/>
  <c r="N72" i="7"/>
  <c r="O72" i="7" s="1"/>
  <c r="I72" i="7" s="1"/>
  <c r="N73" i="7"/>
  <c r="O73" i="7" s="1"/>
  <c r="I73" i="7" s="1"/>
  <c r="N74" i="7"/>
  <c r="O74" i="7" s="1"/>
  <c r="I74" i="7" s="1"/>
  <c r="N75" i="7"/>
  <c r="O75" i="7" s="1"/>
  <c r="I75" i="7" s="1"/>
  <c r="N76" i="7"/>
  <c r="O76" i="7" s="1"/>
  <c r="I76" i="7" s="1"/>
  <c r="N77" i="7"/>
  <c r="O77" i="7" s="1"/>
  <c r="N78" i="7"/>
  <c r="O78" i="7" s="1"/>
  <c r="N79" i="7"/>
  <c r="O79" i="7" s="1"/>
  <c r="N80" i="7"/>
  <c r="N81" i="7"/>
  <c r="N82" i="7"/>
  <c r="N83" i="7"/>
  <c r="N84" i="7"/>
  <c r="N85" i="7"/>
  <c r="N86" i="7"/>
  <c r="N87" i="7"/>
  <c r="N88" i="7"/>
  <c r="N89" i="7"/>
  <c r="N90" i="7"/>
  <c r="N91" i="7"/>
  <c r="N92" i="7"/>
  <c r="N93" i="7"/>
  <c r="N94" i="7"/>
  <c r="N95" i="7"/>
  <c r="N96" i="7"/>
  <c r="N98" i="7"/>
  <c r="N100" i="7"/>
  <c r="N101" i="7"/>
  <c r="N102" i="7"/>
  <c r="N103" i="7"/>
  <c r="O103" i="7" s="1"/>
  <c r="N104" i="7"/>
  <c r="N105" i="7"/>
  <c r="O105" i="7" s="1"/>
  <c r="I105" i="7" s="1"/>
  <c r="N106" i="7"/>
  <c r="O106" i="7" s="1"/>
  <c r="I106" i="7" s="1"/>
  <c r="N107" i="7"/>
  <c r="O107" i="7" s="1"/>
  <c r="I107" i="7" s="1"/>
  <c r="N108" i="7"/>
  <c r="O108" i="7" s="1"/>
  <c r="I108" i="7" s="1"/>
  <c r="N109" i="7"/>
  <c r="O109" i="7" s="1"/>
  <c r="I109" i="7" s="1"/>
  <c r="N110" i="7"/>
  <c r="O110" i="7" s="1"/>
  <c r="I110" i="7" s="1"/>
  <c r="N111" i="7"/>
  <c r="O111" i="7" s="1"/>
  <c r="N112" i="7"/>
  <c r="O112" i="7" s="1"/>
  <c r="N113" i="7"/>
  <c r="N114" i="7"/>
  <c r="N115" i="7"/>
  <c r="N116" i="7"/>
  <c r="N117" i="7"/>
  <c r="N118" i="7"/>
  <c r="N119" i="7"/>
  <c r="N120" i="7"/>
  <c r="N121" i="7"/>
  <c r="N122" i="7"/>
  <c r="N123" i="7"/>
  <c r="O123" i="7" s="1"/>
  <c r="N124" i="7"/>
  <c r="O124" i="7" s="1"/>
  <c r="N125" i="7"/>
  <c r="N126" i="7"/>
  <c r="O126" i="7" s="1"/>
  <c r="N127" i="7"/>
  <c r="O127" i="7" s="1"/>
  <c r="I127" i="7" s="1"/>
  <c r="N128" i="7"/>
  <c r="O128" i="7" s="1"/>
  <c r="I128" i="7" s="1"/>
  <c r="N129" i="7"/>
  <c r="O129" i="7" s="1"/>
  <c r="I129" i="7" s="1"/>
  <c r="N130" i="7"/>
  <c r="O130" i="7" s="1"/>
  <c r="I130" i="7" s="1"/>
  <c r="N131" i="7"/>
  <c r="O131" i="7" s="1"/>
  <c r="I131" i="7" s="1"/>
  <c r="N132" i="7"/>
  <c r="O132" i="7" s="1"/>
  <c r="N133" i="7"/>
  <c r="O133" i="7" s="1"/>
  <c r="N134" i="7"/>
  <c r="O134" i="7" s="1"/>
  <c r="N135" i="7"/>
  <c r="O135" i="7" s="1"/>
  <c r="N136" i="7"/>
  <c r="O136" i="7" s="1"/>
  <c r="N137" i="7"/>
  <c r="O137" i="7" s="1"/>
  <c r="I137" i="7" s="1"/>
  <c r="N138" i="7"/>
  <c r="O138" i="7" s="1"/>
  <c r="I138" i="7" s="1"/>
  <c r="N139" i="7"/>
  <c r="O139" i="7" s="1"/>
  <c r="I139" i="7" s="1"/>
  <c r="N140" i="7"/>
  <c r="O140" i="7" s="1"/>
  <c r="I140" i="7" s="1"/>
  <c r="N141" i="7"/>
  <c r="O141" i="7" s="1"/>
  <c r="I141" i="7" s="1"/>
  <c r="N142" i="7"/>
  <c r="O142" i="7" s="1"/>
  <c r="I142" i="7" s="1"/>
  <c r="N143" i="7"/>
  <c r="O143" i="7" s="1"/>
  <c r="I143" i="7" s="1"/>
  <c r="N144" i="7"/>
  <c r="O144" i="7" s="1"/>
  <c r="I144" i="7" s="1"/>
  <c r="N145" i="7"/>
  <c r="O145" i="7" s="1"/>
  <c r="I145" i="7" s="1"/>
  <c r="N146" i="7"/>
  <c r="O146" i="7" s="1"/>
  <c r="I146" i="7" s="1"/>
  <c r="N147" i="7"/>
  <c r="O147" i="7" s="1"/>
  <c r="I147" i="7" s="1"/>
  <c r="N148" i="7"/>
  <c r="O148" i="7" s="1"/>
  <c r="I148" i="7" s="1"/>
  <c r="N149" i="7"/>
  <c r="O149" i="7" s="1"/>
  <c r="I149" i="7" s="1"/>
  <c r="N150" i="7"/>
  <c r="O150" i="7" s="1"/>
  <c r="N151" i="7"/>
  <c r="O151" i="7" s="1"/>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O181" i="7" s="1"/>
  <c r="N182" i="7"/>
  <c r="O182" i="7" s="1"/>
  <c r="I182" i="7" s="1"/>
  <c r="N183" i="7"/>
  <c r="O183" i="7" s="1"/>
  <c r="I183" i="7" s="1"/>
  <c r="N184" i="7"/>
  <c r="O184" i="7" s="1"/>
  <c r="I184" i="7" s="1"/>
  <c r="N185" i="7"/>
  <c r="O185" i="7" s="1"/>
  <c r="I185" i="7" s="1"/>
  <c r="N186" i="7"/>
  <c r="O186" i="7" s="1"/>
  <c r="N187" i="7"/>
  <c r="O187" i="7" s="1"/>
  <c r="N188" i="7"/>
  <c r="O188" i="7" s="1"/>
  <c r="I188" i="7" s="1"/>
  <c r="N189" i="7"/>
  <c r="O189" i="7" s="1"/>
  <c r="I189" i="7" s="1"/>
  <c r="N190" i="7"/>
  <c r="O190" i="7" s="1"/>
  <c r="I190" i="7" s="1"/>
  <c r="N191" i="7"/>
  <c r="O191" i="7" s="1"/>
  <c r="I191" i="7" s="1"/>
  <c r="N192" i="7"/>
  <c r="O192" i="7" s="1"/>
  <c r="I192" i="7" s="1"/>
  <c r="N193" i="7"/>
  <c r="O193" i="7" s="1"/>
  <c r="I193" i="7" s="1"/>
  <c r="N194" i="7"/>
  <c r="O194" i="7" s="1"/>
  <c r="I194" i="7" s="1"/>
  <c r="N195" i="7"/>
  <c r="O195" i="7" s="1"/>
  <c r="I195" i="7" s="1"/>
  <c r="N196" i="7"/>
  <c r="O196" i="7" s="1"/>
  <c r="I196" i="7" s="1"/>
  <c r="N197" i="7"/>
  <c r="O197" i="7" s="1"/>
  <c r="N198" i="7"/>
  <c r="O198" i="7" s="1"/>
  <c r="I198" i="7" s="1"/>
  <c r="N199" i="7"/>
  <c r="O199" i="7" s="1"/>
  <c r="I199" i="7" s="1"/>
  <c r="N200" i="7"/>
  <c r="O200" i="7" s="1"/>
  <c r="I200" i="7" s="1"/>
  <c r="N201" i="7"/>
  <c r="O201" i="7" s="1"/>
  <c r="N202" i="7"/>
  <c r="O202" i="7" s="1"/>
  <c r="N203" i="7"/>
  <c r="O203" i="7" s="1"/>
  <c r="I203" i="7" s="1"/>
  <c r="N204" i="7"/>
  <c r="O204" i="7" s="1"/>
  <c r="I204" i="7" s="1"/>
  <c r="N205" i="7"/>
  <c r="O205" i="7" s="1"/>
  <c r="I205" i="7" s="1"/>
  <c r="N206" i="7"/>
  <c r="O206" i="7" s="1"/>
  <c r="I206" i="7" s="1"/>
  <c r="N207" i="7"/>
  <c r="O207" i="7" s="1"/>
  <c r="I207" i="7" s="1"/>
  <c r="N208" i="7"/>
  <c r="O208" i="7" s="1"/>
  <c r="I208" i="7" s="1"/>
  <c r="N209" i="7"/>
  <c r="O209" i="7" s="1"/>
  <c r="I209" i="7" s="1"/>
  <c r="N210" i="7"/>
  <c r="O210" i="7" s="1"/>
  <c r="I210" i="7" s="1"/>
  <c r="N211" i="7"/>
  <c r="O211" i="7" s="1"/>
  <c r="I211" i="7" s="1"/>
  <c r="N212" i="7"/>
  <c r="O212" i="7" s="1"/>
  <c r="I212" i="7" s="1"/>
  <c r="N213" i="7"/>
  <c r="O213" i="7" s="1"/>
  <c r="I213" i="7" s="1"/>
  <c r="N214" i="7"/>
  <c r="O214" i="7" s="1"/>
  <c r="I214" i="7" s="1"/>
  <c r="N218" i="7"/>
  <c r="O218" i="7" s="1"/>
  <c r="I218" i="7" s="1"/>
  <c r="N221" i="7"/>
  <c r="O221" i="7" s="1"/>
  <c r="N222" i="7"/>
  <c r="O222" i="7" s="1"/>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 i="7"/>
  <c r="O2" i="7" s="1"/>
  <c r="K3" i="5"/>
  <c r="L4" i="5"/>
  <c r="P79" i="6" l="1"/>
  <c r="O82" i="12"/>
  <c r="P82" i="12" s="1"/>
  <c r="N63" i="12"/>
  <c r="O44" i="12"/>
  <c r="P44" i="12" s="1"/>
  <c r="I104" i="7"/>
  <c r="O104" i="7"/>
  <c r="N19" i="12"/>
  <c r="O19" i="12" s="1"/>
  <c r="P19" i="12" s="1"/>
  <c r="N19" i="14"/>
  <c r="O19" i="14" s="1"/>
  <c r="O100" i="12"/>
  <c r="P100" i="12" s="1"/>
  <c r="N94" i="12"/>
  <c r="N106" i="12"/>
  <c r="G106" i="12"/>
  <c r="O80" i="8"/>
  <c r="G80" i="8" s="1"/>
  <c r="H80" i="8"/>
  <c r="O24" i="11"/>
  <c r="H24" i="11"/>
  <c r="O6" i="11"/>
  <c r="H6" i="11"/>
  <c r="N235" i="12"/>
  <c r="G235" i="12"/>
  <c r="N228" i="12"/>
  <c r="G228" i="12"/>
  <c r="O221" i="12"/>
  <c r="P221" i="12" s="1"/>
  <c r="F221" i="12"/>
  <c r="N215" i="12"/>
  <c r="G215" i="12"/>
  <c r="N205" i="12"/>
  <c r="G205" i="12"/>
  <c r="O127" i="12"/>
  <c r="P127" i="12" s="1"/>
  <c r="F127" i="12"/>
  <c r="N98" i="12"/>
  <c r="G98" i="12"/>
  <c r="N132" i="14"/>
  <c r="O132" i="14" s="1"/>
  <c r="D132" i="14"/>
  <c r="N124" i="14"/>
  <c r="O124" i="14" s="1"/>
  <c r="D124" i="14"/>
  <c r="N107" i="14"/>
  <c r="O107" i="14" s="1"/>
  <c r="D107" i="14"/>
  <c r="N103" i="14"/>
  <c r="O103" i="14" s="1"/>
  <c r="D103" i="14"/>
  <c r="N93" i="14"/>
  <c r="O93" i="14" s="1"/>
  <c r="D93" i="14"/>
  <c r="N86" i="14"/>
  <c r="O86" i="14" s="1"/>
  <c r="D86" i="14"/>
  <c r="N73" i="14"/>
  <c r="O73" i="14" s="1"/>
  <c r="D73" i="14"/>
  <c r="N63" i="14"/>
  <c r="O63" i="14" s="1"/>
  <c r="D63" i="14"/>
  <c r="N24" i="14"/>
  <c r="O24" i="14" s="1"/>
  <c r="D24" i="14"/>
  <c r="N14" i="14"/>
  <c r="O14" i="14" s="1"/>
  <c r="D14" i="14"/>
  <c r="N4" i="14"/>
  <c r="O4" i="14" s="1"/>
  <c r="D4" i="14"/>
  <c r="N258" i="16"/>
  <c r="G258" i="16"/>
  <c r="N103" i="16"/>
  <c r="G103" i="16"/>
  <c r="N9" i="14"/>
  <c r="O9" i="14" s="1"/>
  <c r="D9" i="14"/>
  <c r="N261" i="16"/>
  <c r="G261" i="16"/>
  <c r="N257" i="16"/>
  <c r="G257" i="16"/>
  <c r="N253" i="16"/>
  <c r="G253" i="16"/>
  <c r="N249" i="16"/>
  <c r="G249" i="16"/>
  <c r="N245" i="16"/>
  <c r="G245" i="16"/>
  <c r="N241" i="16"/>
  <c r="G241" i="16"/>
  <c r="N233" i="16"/>
  <c r="G233" i="16"/>
  <c r="N229" i="16"/>
  <c r="G229" i="16"/>
  <c r="N225" i="16"/>
  <c r="G225" i="16"/>
  <c r="N218" i="16"/>
  <c r="G218" i="16"/>
  <c r="N101" i="16"/>
  <c r="G101" i="16"/>
  <c r="O28" i="8"/>
  <c r="H28" i="8"/>
  <c r="O21" i="8"/>
  <c r="H21" i="8"/>
  <c r="O28" i="11"/>
  <c r="H28" i="11"/>
  <c r="N238" i="12"/>
  <c r="G238" i="12"/>
  <c r="O232" i="12"/>
  <c r="P232" i="12" s="1"/>
  <c r="F232" i="12"/>
  <c r="N202" i="12"/>
  <c r="G202" i="12"/>
  <c r="O180" i="12"/>
  <c r="P180" i="12" s="1"/>
  <c r="F180" i="12"/>
  <c r="O171" i="12"/>
  <c r="P171" i="12" s="1"/>
  <c r="F171" i="12"/>
  <c r="O145" i="12"/>
  <c r="P145" i="12" s="1"/>
  <c r="F145" i="12"/>
  <c r="N123" i="12"/>
  <c r="G123" i="12"/>
  <c r="N127" i="14"/>
  <c r="O127" i="14" s="1"/>
  <c r="D127" i="14"/>
  <c r="N119" i="14"/>
  <c r="O119" i="14" s="1"/>
  <c r="D119" i="14"/>
  <c r="N95" i="14"/>
  <c r="O95" i="14" s="1"/>
  <c r="D95" i="14"/>
  <c r="N91" i="14"/>
  <c r="O91" i="14" s="1"/>
  <c r="D91" i="14"/>
  <c r="N83" i="14"/>
  <c r="O83" i="14" s="1"/>
  <c r="D83" i="14"/>
  <c r="N69" i="14"/>
  <c r="O69" i="14" s="1"/>
  <c r="D69" i="14"/>
  <c r="N58" i="14"/>
  <c r="O58" i="14" s="1"/>
  <c r="D58" i="14"/>
  <c r="N49" i="14"/>
  <c r="O49" i="14" s="1"/>
  <c r="D49" i="14"/>
  <c r="N27" i="14"/>
  <c r="O27" i="14" s="1"/>
  <c r="D27" i="14"/>
  <c r="N10" i="14"/>
  <c r="O10" i="14" s="1"/>
  <c r="D10" i="14"/>
  <c r="N254" i="16"/>
  <c r="G254" i="16"/>
  <c r="N242" i="16"/>
  <c r="G242" i="16"/>
  <c r="N230" i="16"/>
  <c r="G230" i="16"/>
  <c r="N226" i="16"/>
  <c r="G226" i="16"/>
  <c r="O91" i="8"/>
  <c r="H91" i="8"/>
  <c r="O79" i="8"/>
  <c r="G79" i="8" s="1"/>
  <c r="H79" i="8"/>
  <c r="O59" i="8"/>
  <c r="H59" i="8"/>
  <c r="O55" i="8"/>
  <c r="H55" i="8"/>
  <c r="O24" i="8"/>
  <c r="H24" i="8"/>
  <c r="O23" i="11"/>
  <c r="H23" i="11"/>
  <c r="N217" i="12"/>
  <c r="G217" i="12"/>
  <c r="N211" i="12"/>
  <c r="G211" i="12"/>
  <c r="N201" i="12"/>
  <c r="G201" i="12"/>
  <c r="N194" i="12"/>
  <c r="G194" i="12"/>
  <c r="O168" i="12"/>
  <c r="P168" i="12" s="1"/>
  <c r="F168" i="12"/>
  <c r="O139" i="12"/>
  <c r="P139" i="12" s="1"/>
  <c r="F139" i="12"/>
  <c r="O130" i="12"/>
  <c r="P130" i="12" s="1"/>
  <c r="F130" i="12"/>
  <c r="O115" i="12"/>
  <c r="P115" i="12" s="1"/>
  <c r="F115" i="12"/>
  <c r="N111" i="12"/>
  <c r="G111" i="12"/>
  <c r="O104" i="12"/>
  <c r="P104" i="12" s="1"/>
  <c r="F104" i="12"/>
  <c r="O80" i="12"/>
  <c r="P80" i="12" s="1"/>
  <c r="F80" i="12"/>
  <c r="O78" i="12"/>
  <c r="P78" i="12" s="1"/>
  <c r="F78" i="12"/>
  <c r="O74" i="12"/>
  <c r="P74" i="12" s="1"/>
  <c r="F74" i="12"/>
  <c r="O59" i="12"/>
  <c r="P59" i="12" s="1"/>
  <c r="F59" i="12"/>
  <c r="N118" i="14"/>
  <c r="O118" i="14" s="1"/>
  <c r="D118" i="14"/>
  <c r="N110" i="14"/>
  <c r="O110" i="14" s="1"/>
  <c r="D110" i="14"/>
  <c r="N99" i="14"/>
  <c r="O99" i="14" s="1"/>
  <c r="D99" i="14"/>
  <c r="N89" i="14"/>
  <c r="O89" i="14" s="1"/>
  <c r="D89" i="14"/>
  <c r="N78" i="14"/>
  <c r="O78" i="14" s="1"/>
  <c r="D78" i="14"/>
  <c r="N68" i="14"/>
  <c r="O68" i="14" s="1"/>
  <c r="D68" i="14"/>
  <c r="N57" i="14"/>
  <c r="O57" i="14" s="1"/>
  <c r="D57" i="14"/>
  <c r="N51" i="14"/>
  <c r="O51" i="14" s="1"/>
  <c r="D51" i="14"/>
  <c r="O46" i="8"/>
  <c r="H46" i="8"/>
  <c r="O42" i="8"/>
  <c r="H42" i="8"/>
  <c r="O23" i="8"/>
  <c r="H23" i="8"/>
  <c r="O26" i="11"/>
  <c r="H26" i="11"/>
  <c r="O18" i="11"/>
  <c r="H18" i="11"/>
  <c r="O15" i="11"/>
  <c r="H15" i="11"/>
  <c r="O8" i="11"/>
  <c r="H8" i="11"/>
  <c r="N226" i="12"/>
  <c r="G226" i="12"/>
  <c r="O220" i="12"/>
  <c r="P220" i="12" s="1"/>
  <c r="F220" i="12"/>
  <c r="N210" i="12"/>
  <c r="G210" i="12"/>
  <c r="N200" i="12"/>
  <c r="G200" i="12"/>
  <c r="N188" i="12"/>
  <c r="G188" i="12"/>
  <c r="O181" i="12"/>
  <c r="P181" i="12" s="1"/>
  <c r="F181" i="12"/>
  <c r="N178" i="12"/>
  <c r="G178" i="12"/>
  <c r="N174" i="12"/>
  <c r="G174" i="12"/>
  <c r="O144" i="12"/>
  <c r="P144" i="12" s="1"/>
  <c r="F144" i="12"/>
  <c r="O141" i="12"/>
  <c r="P141" i="12" s="1"/>
  <c r="F141" i="12"/>
  <c r="O132" i="12"/>
  <c r="P132" i="12" s="1"/>
  <c r="F132" i="12"/>
  <c r="O129" i="12"/>
  <c r="P129" i="12" s="1"/>
  <c r="O128" i="12"/>
  <c r="P128" i="12" s="1"/>
  <c r="O120" i="12"/>
  <c r="P120" i="12" s="1"/>
  <c r="F120" i="12"/>
  <c r="O114" i="12"/>
  <c r="P114" i="12" s="1"/>
  <c r="F114" i="12"/>
  <c r="N110" i="12"/>
  <c r="G110" i="12"/>
  <c r="O103" i="12"/>
  <c r="P103" i="12" s="1"/>
  <c r="F103" i="12"/>
  <c r="O83" i="12"/>
  <c r="P83" i="12" s="1"/>
  <c r="F83" i="12"/>
  <c r="O41" i="12"/>
  <c r="P41" i="12" s="1"/>
  <c r="F41" i="12"/>
  <c r="O37" i="12"/>
  <c r="P37" i="12" s="1"/>
  <c r="F37" i="12"/>
  <c r="N131" i="14"/>
  <c r="O131" i="14" s="1"/>
  <c r="D131" i="14"/>
  <c r="N128" i="14"/>
  <c r="O128" i="14" s="1"/>
  <c r="D128" i="14"/>
  <c r="N125" i="14"/>
  <c r="O125" i="14" s="1"/>
  <c r="D125" i="14"/>
  <c r="N123" i="14"/>
  <c r="O123" i="14" s="1"/>
  <c r="D123" i="14"/>
  <c r="N120" i="14"/>
  <c r="O120" i="14" s="1"/>
  <c r="D120" i="14"/>
  <c r="N115" i="14"/>
  <c r="O115" i="14" s="1"/>
  <c r="D115" i="14"/>
  <c r="N113" i="14"/>
  <c r="O113" i="14" s="1"/>
  <c r="N108" i="14"/>
  <c r="O108" i="14" s="1"/>
  <c r="D108" i="14"/>
  <c r="N104" i="14"/>
  <c r="O104" i="14" s="1"/>
  <c r="D104" i="14"/>
  <c r="N102" i="14"/>
  <c r="O102" i="14" s="1"/>
  <c r="D102" i="14"/>
  <c r="N94" i="14"/>
  <c r="O94" i="14" s="1"/>
  <c r="D94" i="14"/>
  <c r="N92" i="14"/>
  <c r="O92" i="14" s="1"/>
  <c r="D92" i="14"/>
  <c r="N87" i="14"/>
  <c r="O87" i="14" s="1"/>
  <c r="D87" i="14"/>
  <c r="N84" i="14"/>
  <c r="O84" i="14" s="1"/>
  <c r="D84" i="14"/>
  <c r="N82" i="14"/>
  <c r="O82" i="14" s="1"/>
  <c r="D82" i="14"/>
  <c r="N77" i="14"/>
  <c r="O77" i="14" s="1"/>
  <c r="D77" i="14"/>
  <c r="N72" i="14"/>
  <c r="O72" i="14" s="1"/>
  <c r="D72" i="14"/>
  <c r="N70" i="14"/>
  <c r="O70" i="14" s="1"/>
  <c r="D70" i="14"/>
  <c r="N67" i="14"/>
  <c r="O67" i="14" s="1"/>
  <c r="D67" i="14"/>
  <c r="N65" i="14"/>
  <c r="O65" i="14" s="1"/>
  <c r="D65" i="14"/>
  <c r="N62" i="14"/>
  <c r="O62" i="14" s="1"/>
  <c r="D62" i="14"/>
  <c r="N59" i="14"/>
  <c r="O59" i="14" s="1"/>
  <c r="D59" i="14"/>
  <c r="N56" i="14"/>
  <c r="O56" i="14" s="1"/>
  <c r="D56" i="14"/>
  <c r="N48" i="14"/>
  <c r="O48" i="14" s="1"/>
  <c r="D48" i="14"/>
  <c r="N46" i="14"/>
  <c r="O46" i="14" s="1"/>
  <c r="D46" i="14"/>
  <c r="N41" i="14"/>
  <c r="O41" i="14" s="1"/>
  <c r="D41" i="14"/>
  <c r="N37" i="14"/>
  <c r="O37" i="14" s="1"/>
  <c r="D37" i="14"/>
  <c r="N30" i="14"/>
  <c r="O30" i="14" s="1"/>
  <c r="D30" i="14"/>
  <c r="N28" i="14"/>
  <c r="O28" i="14" s="1"/>
  <c r="D28" i="14"/>
  <c r="N26" i="14"/>
  <c r="O26" i="14" s="1"/>
  <c r="D26" i="14"/>
  <c r="N23" i="14"/>
  <c r="O23" i="14" s="1"/>
  <c r="D23" i="14"/>
  <c r="N20" i="14"/>
  <c r="O20" i="14" s="1"/>
  <c r="D20" i="14"/>
  <c r="N17" i="14"/>
  <c r="O17" i="14" s="1"/>
  <c r="D17" i="14"/>
  <c r="N13" i="14"/>
  <c r="O13" i="14" s="1"/>
  <c r="D13" i="14"/>
  <c r="N11" i="14"/>
  <c r="O11" i="14" s="1"/>
  <c r="D11" i="14"/>
  <c r="N8" i="14"/>
  <c r="O8" i="14" s="1"/>
  <c r="D8" i="14"/>
  <c r="N6" i="14"/>
  <c r="O6" i="14" s="1"/>
  <c r="D6" i="14"/>
  <c r="N260" i="16"/>
  <c r="G260" i="16"/>
  <c r="N256" i="16"/>
  <c r="G256" i="16"/>
  <c r="N248" i="16"/>
  <c r="G248" i="16"/>
  <c r="N244" i="16"/>
  <c r="G244" i="16"/>
  <c r="N240" i="16"/>
  <c r="G240" i="16"/>
  <c r="N236" i="16"/>
  <c r="G236" i="16"/>
  <c r="N232" i="16"/>
  <c r="G232" i="16"/>
  <c r="N228" i="16"/>
  <c r="G228" i="16"/>
  <c r="N221" i="16"/>
  <c r="G221" i="16"/>
  <c r="N217" i="16"/>
  <c r="G217" i="16"/>
  <c r="N100" i="16"/>
  <c r="G100" i="16"/>
  <c r="O60" i="8"/>
  <c r="H60" i="8"/>
  <c r="O40" i="8"/>
  <c r="H40" i="8"/>
  <c r="O25" i="8"/>
  <c r="H25" i="8"/>
  <c r="O13" i="11"/>
  <c r="H13" i="11"/>
  <c r="N241" i="12"/>
  <c r="G241" i="12"/>
  <c r="N218" i="12"/>
  <c r="G218" i="12"/>
  <c r="N208" i="12"/>
  <c r="G208" i="12"/>
  <c r="N198" i="12"/>
  <c r="G198" i="12"/>
  <c r="N195" i="12"/>
  <c r="G195" i="12"/>
  <c r="N189" i="12"/>
  <c r="G189" i="12"/>
  <c r="N183" i="12"/>
  <c r="G183" i="12"/>
  <c r="N176" i="12"/>
  <c r="G176" i="12"/>
  <c r="O159" i="12"/>
  <c r="P159" i="12" s="1"/>
  <c r="F159" i="12"/>
  <c r="O148" i="12"/>
  <c r="P148" i="12" s="1"/>
  <c r="F148" i="12"/>
  <c r="O140" i="12"/>
  <c r="P140" i="12" s="1"/>
  <c r="F140" i="12"/>
  <c r="O135" i="12"/>
  <c r="P135" i="12" s="1"/>
  <c r="F135" i="12"/>
  <c r="O121" i="12"/>
  <c r="P121" i="12" s="1"/>
  <c r="F121" i="12"/>
  <c r="O63" i="12"/>
  <c r="P63" i="12" s="1"/>
  <c r="F63" i="12"/>
  <c r="N45" i="12"/>
  <c r="G45" i="12"/>
  <c r="N116" i="14"/>
  <c r="O116" i="14" s="1"/>
  <c r="D116" i="14"/>
  <c r="N71" i="14"/>
  <c r="O71" i="14" s="1"/>
  <c r="D71" i="14"/>
  <c r="N52" i="14"/>
  <c r="O52" i="14" s="1"/>
  <c r="D52" i="14"/>
  <c r="N47" i="14"/>
  <c r="O47" i="14" s="1"/>
  <c r="D47" i="14"/>
  <c r="N33" i="14"/>
  <c r="O33" i="14" s="1"/>
  <c r="D33" i="14"/>
  <c r="N29" i="14"/>
  <c r="O29" i="14" s="1"/>
  <c r="D29" i="14"/>
  <c r="N22" i="14"/>
  <c r="O22" i="14" s="1"/>
  <c r="D22" i="14"/>
  <c r="N12" i="14"/>
  <c r="O12" i="14" s="1"/>
  <c r="D12" i="14"/>
  <c r="N7" i="14"/>
  <c r="O7" i="14" s="1"/>
  <c r="D7" i="14"/>
  <c r="N262" i="16"/>
  <c r="G262" i="16"/>
  <c r="N250" i="16"/>
  <c r="G250" i="16"/>
  <c r="N246" i="16"/>
  <c r="G246" i="16"/>
  <c r="N234" i="16"/>
  <c r="G234" i="16"/>
  <c r="N219" i="16"/>
  <c r="G219" i="16"/>
  <c r="O19" i="11"/>
  <c r="H19" i="11"/>
  <c r="O12" i="11"/>
  <c r="H12" i="11"/>
  <c r="N240" i="12"/>
  <c r="G240" i="12"/>
  <c r="N237" i="12"/>
  <c r="G237" i="12"/>
  <c r="O231" i="12"/>
  <c r="P231" i="12" s="1"/>
  <c r="F231" i="12"/>
  <c r="N227" i="12"/>
  <c r="G227" i="12"/>
  <c r="N207" i="12"/>
  <c r="G207" i="12"/>
  <c r="N197" i="12"/>
  <c r="G197" i="12"/>
  <c r="N191" i="12"/>
  <c r="G191" i="12"/>
  <c r="N185" i="12"/>
  <c r="G185" i="12"/>
  <c r="O165" i="12"/>
  <c r="P165" i="12" s="1"/>
  <c r="F165" i="12"/>
  <c r="O163" i="12"/>
  <c r="P163" i="12" s="1"/>
  <c r="F163" i="12"/>
  <c r="O147" i="12"/>
  <c r="P147" i="12" s="1"/>
  <c r="F147" i="12"/>
  <c r="O118" i="12"/>
  <c r="P118" i="12" s="1"/>
  <c r="F118" i="12"/>
  <c r="N107" i="12"/>
  <c r="G107" i="12"/>
  <c r="O61" i="12"/>
  <c r="P61" i="12" s="1"/>
  <c r="F61" i="12"/>
  <c r="O42" i="12"/>
  <c r="P42" i="12" s="1"/>
  <c r="F42" i="12"/>
  <c r="N112" i="14"/>
  <c r="O112" i="14" s="1"/>
  <c r="D112" i="14"/>
  <c r="N85" i="14"/>
  <c r="O85" i="14" s="1"/>
  <c r="D85" i="14"/>
  <c r="N80" i="14"/>
  <c r="O80" i="14" s="1"/>
  <c r="D80" i="14"/>
  <c r="N75" i="14"/>
  <c r="O75" i="14" s="1"/>
  <c r="D75" i="14"/>
  <c r="N66" i="14"/>
  <c r="O66" i="14" s="1"/>
  <c r="D66" i="14"/>
  <c r="N60" i="14"/>
  <c r="O60" i="14" s="1"/>
  <c r="D60" i="14"/>
  <c r="N44" i="14"/>
  <c r="O44" i="14" s="1"/>
  <c r="D44" i="14"/>
  <c r="N42" i="14"/>
  <c r="O42" i="14" s="1"/>
  <c r="D42" i="14"/>
  <c r="N35" i="14"/>
  <c r="O35" i="14" s="1"/>
  <c r="D35" i="14"/>
  <c r="N32" i="14"/>
  <c r="O32" i="14" s="1"/>
  <c r="D32" i="14"/>
  <c r="N21" i="14"/>
  <c r="O21" i="14" s="1"/>
  <c r="D21" i="14"/>
  <c r="M4" i="5"/>
  <c r="E4" i="5" s="1"/>
  <c r="F4" i="5"/>
  <c r="O81" i="8"/>
  <c r="G81" i="8" s="1"/>
  <c r="H81" i="8"/>
  <c r="O45" i="8"/>
  <c r="H45" i="8"/>
  <c r="O41" i="8"/>
  <c r="H41" i="8"/>
  <c r="O29" i="8"/>
  <c r="H29" i="8"/>
  <c r="O22" i="8"/>
  <c r="H22" i="8"/>
  <c r="O29" i="11"/>
  <c r="H29" i="11"/>
  <c r="O25" i="11"/>
  <c r="H25" i="11"/>
  <c r="O17" i="11"/>
  <c r="H17" i="11"/>
  <c r="O14" i="11"/>
  <c r="H14" i="11"/>
  <c r="O7" i="11"/>
  <c r="H7" i="11"/>
  <c r="N239" i="12"/>
  <c r="G239" i="12"/>
  <c r="N236" i="12"/>
  <c r="G236" i="12"/>
  <c r="N229" i="12"/>
  <c r="G229" i="12"/>
  <c r="N225" i="12"/>
  <c r="G225" i="12"/>
  <c r="O222" i="12"/>
  <c r="P222" i="12" s="1"/>
  <c r="F222" i="12"/>
  <c r="N216" i="12"/>
  <c r="G216" i="12"/>
  <c r="N209" i="12"/>
  <c r="G209" i="12"/>
  <c r="N206" i="12"/>
  <c r="G206" i="12"/>
  <c r="N199" i="12"/>
  <c r="G199" i="12"/>
  <c r="N196" i="12"/>
  <c r="G196" i="12"/>
  <c r="N190" i="12"/>
  <c r="G190" i="12"/>
  <c r="N184" i="12"/>
  <c r="G184" i="12"/>
  <c r="N177" i="12"/>
  <c r="G177" i="12"/>
  <c r="O169" i="12"/>
  <c r="P169" i="12" s="1"/>
  <c r="F169" i="12"/>
  <c r="O166" i="12"/>
  <c r="P166" i="12" s="1"/>
  <c r="F166" i="12"/>
  <c r="O162" i="12"/>
  <c r="P162" i="12" s="1"/>
  <c r="F162" i="12"/>
  <c r="O160" i="12"/>
  <c r="P160" i="12" s="1"/>
  <c r="F160" i="12"/>
  <c r="O152" i="12"/>
  <c r="P152" i="12" s="1"/>
  <c r="F152" i="12"/>
  <c r="O149" i="12"/>
  <c r="P149" i="12" s="1"/>
  <c r="F149" i="12"/>
  <c r="O146" i="12"/>
  <c r="P146" i="12" s="1"/>
  <c r="F146" i="12"/>
  <c r="O138" i="12"/>
  <c r="P138" i="12" s="1"/>
  <c r="F138" i="12"/>
  <c r="O131" i="12"/>
  <c r="P131" i="12" s="1"/>
  <c r="F131" i="12"/>
  <c r="N124" i="12"/>
  <c r="G124" i="12"/>
  <c r="O119" i="12"/>
  <c r="P119" i="12" s="1"/>
  <c r="F119" i="12"/>
  <c r="N109" i="12"/>
  <c r="G109" i="12"/>
  <c r="O81" i="12"/>
  <c r="P81" i="12" s="1"/>
  <c r="F81" i="12"/>
  <c r="O79" i="12"/>
  <c r="P79" i="12" s="1"/>
  <c r="F79" i="12"/>
  <c r="O75" i="12"/>
  <c r="P75" i="12" s="1"/>
  <c r="F75" i="12"/>
  <c r="N64" i="12"/>
  <c r="G64" i="12"/>
  <c r="O60" i="12"/>
  <c r="P60" i="12" s="1"/>
  <c r="F60" i="12"/>
  <c r="O58" i="12"/>
  <c r="P58" i="12" s="1"/>
  <c r="O43" i="12"/>
  <c r="P43" i="12" s="1"/>
  <c r="F43" i="12"/>
  <c r="O40" i="12"/>
  <c r="P40" i="12" s="1"/>
  <c r="F40" i="12"/>
  <c r="O36" i="12"/>
  <c r="P36" i="12" s="1"/>
  <c r="F36" i="12"/>
  <c r="O26" i="12"/>
  <c r="P26" i="12" s="1"/>
  <c r="N15" i="12"/>
  <c r="N130" i="14"/>
  <c r="O130" i="14" s="1"/>
  <c r="D130" i="14"/>
  <c r="N122" i="14"/>
  <c r="O122" i="14" s="1"/>
  <c r="D122" i="14"/>
  <c r="N109" i="14"/>
  <c r="O109" i="14" s="1"/>
  <c r="N100" i="14"/>
  <c r="O100" i="14" s="1"/>
  <c r="D100" i="14"/>
  <c r="N88" i="14"/>
  <c r="O88" i="14" s="1"/>
  <c r="N81" i="14"/>
  <c r="O81" i="14" s="1"/>
  <c r="D81" i="14"/>
  <c r="N79" i="14"/>
  <c r="O79" i="14" s="1"/>
  <c r="D79" i="14"/>
  <c r="N76" i="14"/>
  <c r="O76" i="14" s="1"/>
  <c r="D76" i="14"/>
  <c r="N74" i="14"/>
  <c r="O74" i="14" s="1"/>
  <c r="D74" i="14"/>
  <c r="N64" i="14"/>
  <c r="O64" i="14" s="1"/>
  <c r="D64" i="14"/>
  <c r="N61" i="14"/>
  <c r="O61" i="14" s="1"/>
  <c r="D61" i="14"/>
  <c r="N53" i="14"/>
  <c r="O53" i="14" s="1"/>
  <c r="D53" i="14"/>
  <c r="N50" i="14"/>
  <c r="O50" i="14" s="1"/>
  <c r="D50" i="14"/>
  <c r="N45" i="14"/>
  <c r="O45" i="14" s="1"/>
  <c r="D45" i="14"/>
  <c r="N43" i="14"/>
  <c r="O43" i="14" s="1"/>
  <c r="D43" i="14"/>
  <c r="N36" i="14"/>
  <c r="O36" i="14" s="1"/>
  <c r="D36" i="14"/>
  <c r="N34" i="14"/>
  <c r="O34" i="14" s="1"/>
  <c r="D34" i="14"/>
  <c r="N31" i="14"/>
  <c r="O31" i="14" s="1"/>
  <c r="N25" i="14"/>
  <c r="O25" i="14" s="1"/>
  <c r="D25" i="14"/>
  <c r="N16" i="14"/>
  <c r="O16" i="14" s="1"/>
  <c r="D16" i="14"/>
  <c r="N5" i="14"/>
  <c r="O5" i="14" s="1"/>
  <c r="D5" i="14"/>
  <c r="N263" i="16"/>
  <c r="G263" i="16"/>
  <c r="N259" i="16"/>
  <c r="G259" i="16"/>
  <c r="N255" i="16"/>
  <c r="G255" i="16"/>
  <c r="N247" i="16"/>
  <c r="G247" i="16"/>
  <c r="N243" i="16"/>
  <c r="G243" i="16"/>
  <c r="N239" i="16"/>
  <c r="G239" i="16"/>
  <c r="N235" i="16"/>
  <c r="G235" i="16"/>
  <c r="N231" i="16"/>
  <c r="G231" i="16"/>
  <c r="N227" i="16"/>
  <c r="G227" i="16"/>
  <c r="N220" i="16"/>
  <c r="G220" i="16"/>
  <c r="N99" i="16"/>
  <c r="G99" i="16"/>
  <c r="N88" i="16"/>
  <c r="G88" i="16"/>
  <c r="N84" i="16"/>
  <c r="G84" i="16"/>
  <c r="N95" i="16"/>
  <c r="G95" i="16"/>
  <c r="N91" i="16"/>
  <c r="G91" i="16"/>
  <c r="N87" i="16"/>
  <c r="G87" i="16"/>
  <c r="N83" i="16"/>
  <c r="G83" i="16"/>
  <c r="N90" i="16"/>
  <c r="G90" i="16"/>
  <c r="N86" i="16"/>
  <c r="G86" i="16"/>
  <c r="N97" i="16"/>
  <c r="G97" i="16"/>
  <c r="N89" i="16"/>
  <c r="G89" i="16"/>
  <c r="N85" i="16"/>
  <c r="G85" i="16"/>
  <c r="N81" i="16"/>
  <c r="G81" i="16"/>
  <c r="N82" i="16"/>
  <c r="G82" i="16"/>
  <c r="N74" i="16"/>
  <c r="G74" i="16"/>
  <c r="N70" i="16"/>
  <c r="G70" i="16"/>
  <c r="N66" i="16"/>
  <c r="G66" i="16"/>
  <c r="O62" i="16"/>
  <c r="P62" i="16" s="1"/>
  <c r="F62" i="16"/>
  <c r="N58" i="16"/>
  <c r="G58" i="16"/>
  <c r="N54" i="16"/>
  <c r="G54" i="16"/>
  <c r="N50" i="16"/>
  <c r="G50" i="16"/>
  <c r="N46" i="16"/>
  <c r="G46" i="16"/>
  <c r="N42" i="16"/>
  <c r="G42" i="16"/>
  <c r="N38" i="16"/>
  <c r="G38" i="16"/>
  <c r="N67" i="16"/>
  <c r="G67" i="16"/>
  <c r="O59" i="16"/>
  <c r="P59" i="16" s="1"/>
  <c r="F59" i="16"/>
  <c r="N55" i="16"/>
  <c r="G55" i="16"/>
  <c r="N51" i="16"/>
  <c r="G51" i="16"/>
  <c r="N47" i="16"/>
  <c r="G47" i="16"/>
  <c r="N43" i="16"/>
  <c r="G43" i="16"/>
  <c r="N39" i="16"/>
  <c r="G39" i="16"/>
  <c r="N35" i="16"/>
  <c r="G35" i="16"/>
  <c r="N65" i="16"/>
  <c r="G65" i="16"/>
  <c r="O61" i="16"/>
  <c r="P61" i="16" s="1"/>
  <c r="F61" i="16"/>
  <c r="N57" i="16"/>
  <c r="G57" i="16"/>
  <c r="N53" i="16"/>
  <c r="G53" i="16"/>
  <c r="N49" i="16"/>
  <c r="G49" i="16"/>
  <c r="N45" i="16"/>
  <c r="G45" i="16"/>
  <c r="N37" i="16"/>
  <c r="G37" i="16"/>
  <c r="N64" i="16"/>
  <c r="G64" i="16"/>
  <c r="O60" i="16"/>
  <c r="P60" i="16" s="1"/>
  <c r="F60" i="16"/>
  <c r="N56" i="16"/>
  <c r="G56" i="16"/>
  <c r="N52" i="16"/>
  <c r="G52" i="16"/>
  <c r="N48" i="16"/>
  <c r="G48" i="16"/>
  <c r="N44" i="16"/>
  <c r="G44" i="16"/>
  <c r="N40" i="16"/>
  <c r="G40" i="16"/>
  <c r="N36" i="16"/>
  <c r="G36" i="16"/>
  <c r="N34" i="16"/>
  <c r="G34" i="16"/>
  <c r="O198" i="16"/>
  <c r="P198" i="16" s="1"/>
  <c r="O182" i="16"/>
  <c r="P182" i="16" s="1"/>
  <c r="O190" i="16"/>
  <c r="P190" i="16" s="1"/>
  <c r="O146" i="16"/>
  <c r="P146" i="16" s="1"/>
  <c r="N132" i="16"/>
  <c r="G132" i="16"/>
  <c r="N125" i="16"/>
  <c r="G125" i="16"/>
  <c r="N126" i="16"/>
  <c r="G126" i="16"/>
  <c r="N15" i="16"/>
  <c r="G15" i="16"/>
  <c r="N131" i="16"/>
  <c r="G131" i="16"/>
  <c r="N33" i="16"/>
  <c r="G33" i="16"/>
  <c r="N17" i="16"/>
  <c r="G17" i="16"/>
  <c r="N31" i="16"/>
  <c r="G31" i="16"/>
  <c r="N18" i="16"/>
  <c r="G18" i="16"/>
  <c r="O165" i="16"/>
  <c r="P165" i="16" s="1"/>
  <c r="N127" i="16"/>
  <c r="G127" i="16"/>
  <c r="N32" i="16"/>
  <c r="G32" i="16"/>
  <c r="N21" i="16"/>
  <c r="N16" i="16"/>
  <c r="G16" i="16"/>
  <c r="N107" i="16"/>
  <c r="G107" i="16"/>
  <c r="O212" i="16"/>
  <c r="P212" i="16" s="1"/>
  <c r="F212" i="16"/>
  <c r="O207" i="16"/>
  <c r="P207" i="16" s="1"/>
  <c r="F207" i="16"/>
  <c r="O191" i="16"/>
  <c r="P191" i="16" s="1"/>
  <c r="F191" i="16"/>
  <c r="O189" i="16"/>
  <c r="P189" i="16" s="1"/>
  <c r="F189" i="16"/>
  <c r="O181" i="16"/>
  <c r="P181" i="16" s="1"/>
  <c r="F181" i="16"/>
  <c r="N118" i="16"/>
  <c r="G118" i="16"/>
  <c r="N14" i="16"/>
  <c r="G14" i="16"/>
  <c r="N7" i="16"/>
  <c r="G7" i="16"/>
  <c r="O206" i="16"/>
  <c r="P206" i="16" s="1"/>
  <c r="F206" i="16"/>
  <c r="O196" i="16"/>
  <c r="P196" i="16" s="1"/>
  <c r="F196" i="16"/>
  <c r="O188" i="16"/>
  <c r="P188" i="16" s="1"/>
  <c r="F188" i="16"/>
  <c r="O180" i="16"/>
  <c r="P180" i="16" s="1"/>
  <c r="F180" i="16"/>
  <c r="O171" i="16"/>
  <c r="P171" i="16" s="1"/>
  <c r="F171" i="16"/>
  <c r="O142" i="16"/>
  <c r="P142" i="16" s="1"/>
  <c r="F142" i="16"/>
  <c r="N13" i="16"/>
  <c r="G13" i="16"/>
  <c r="N9" i="16"/>
  <c r="G9" i="16"/>
  <c r="O211" i="16"/>
  <c r="P211" i="16" s="1"/>
  <c r="F211" i="16"/>
  <c r="O208" i="16"/>
  <c r="P208" i="16" s="1"/>
  <c r="F208" i="16"/>
  <c r="O203" i="16"/>
  <c r="P203" i="16" s="1"/>
  <c r="F203" i="16"/>
  <c r="O200" i="16"/>
  <c r="P200" i="16" s="1"/>
  <c r="F200" i="16"/>
  <c r="O195" i="16"/>
  <c r="P195" i="16" s="1"/>
  <c r="F195" i="16"/>
  <c r="O187" i="16"/>
  <c r="P187" i="16" s="1"/>
  <c r="F187" i="16"/>
  <c r="O173" i="16"/>
  <c r="P173" i="16" s="1"/>
  <c r="F173" i="16"/>
  <c r="O166" i="16"/>
  <c r="P166" i="16" s="1"/>
  <c r="F166" i="16"/>
  <c r="O164" i="16"/>
  <c r="P164" i="16" s="1"/>
  <c r="F164" i="16"/>
  <c r="O150" i="16"/>
  <c r="P150" i="16" s="1"/>
  <c r="F150" i="16"/>
  <c r="O147" i="16"/>
  <c r="P147" i="16" s="1"/>
  <c r="F147" i="16"/>
  <c r="N117" i="16"/>
  <c r="G117" i="16"/>
  <c r="N12" i="16"/>
  <c r="G12" i="16"/>
  <c r="N6" i="16"/>
  <c r="G6" i="16"/>
  <c r="O204" i="16"/>
  <c r="P204" i="16" s="1"/>
  <c r="F204" i="16"/>
  <c r="O201" i="16"/>
  <c r="P201" i="16" s="1"/>
  <c r="F201" i="16"/>
  <c r="O197" i="16"/>
  <c r="P197" i="16" s="1"/>
  <c r="F197" i="16"/>
  <c r="O149" i="16"/>
  <c r="P149" i="16" s="1"/>
  <c r="F149" i="16"/>
  <c r="N115" i="16"/>
  <c r="G115" i="16"/>
  <c r="N10" i="16"/>
  <c r="G10" i="16"/>
  <c r="O148" i="16"/>
  <c r="P148" i="16" s="1"/>
  <c r="F148" i="16"/>
  <c r="O144" i="16"/>
  <c r="P144" i="16" s="1"/>
  <c r="F144" i="16"/>
  <c r="O140" i="16"/>
  <c r="P140" i="16" s="1"/>
  <c r="F140" i="16"/>
  <c r="O210" i="16"/>
  <c r="P210" i="16" s="1"/>
  <c r="F210" i="16"/>
  <c r="O194" i="16"/>
  <c r="P194" i="16" s="1"/>
  <c r="O192" i="16"/>
  <c r="P192" i="16" s="1"/>
  <c r="F192" i="16"/>
  <c r="O186" i="16"/>
  <c r="P186" i="16" s="1"/>
  <c r="O172" i="16"/>
  <c r="P172" i="16" s="1"/>
  <c r="F172" i="16"/>
  <c r="O170" i="16"/>
  <c r="P170" i="16" s="1"/>
  <c r="F170" i="16"/>
  <c r="O163" i="16"/>
  <c r="P163" i="16" s="1"/>
  <c r="F163" i="16"/>
  <c r="O145" i="16"/>
  <c r="P145" i="16" s="1"/>
  <c r="F145" i="16"/>
  <c r="O143" i="16"/>
  <c r="P143" i="16" s="1"/>
  <c r="F143" i="16"/>
  <c r="O141" i="16"/>
  <c r="P141" i="16" s="1"/>
  <c r="F141" i="16"/>
  <c r="N119" i="16"/>
  <c r="G119" i="16"/>
  <c r="N116" i="16"/>
  <c r="G116" i="16"/>
  <c r="N11" i="16"/>
  <c r="G11" i="16"/>
  <c r="N8" i="16"/>
  <c r="G8" i="16"/>
  <c r="N106" i="14"/>
  <c r="O106" i="14" s="1"/>
  <c r="D106" i="14"/>
  <c r="N90" i="12"/>
  <c r="G90" i="12"/>
  <c r="O25" i="12"/>
  <c r="P25" i="12" s="1"/>
  <c r="F25" i="12"/>
  <c r="N16" i="12"/>
  <c r="G16" i="12"/>
  <c r="N85" i="12"/>
  <c r="G85" i="12"/>
  <c r="N53" i="12"/>
  <c r="G53" i="12"/>
  <c r="N50" i="12"/>
  <c r="G50" i="12"/>
  <c r="N18" i="12"/>
  <c r="G18" i="12"/>
  <c r="O15" i="12"/>
  <c r="P15" i="12" s="1"/>
  <c r="F15" i="12"/>
  <c r="O9" i="12"/>
  <c r="P9" i="12" s="1"/>
  <c r="F9" i="12"/>
  <c r="O7" i="12"/>
  <c r="P7" i="12" s="1"/>
  <c r="F7" i="12"/>
  <c r="O5" i="12"/>
  <c r="P5" i="12" s="1"/>
  <c r="F5" i="12"/>
  <c r="N154" i="12"/>
  <c r="G154" i="12"/>
  <c r="N86" i="12"/>
  <c r="G86" i="12"/>
  <c r="G51" i="12"/>
  <c r="N51" i="12"/>
  <c r="N30" i="12"/>
  <c r="G30" i="12"/>
  <c r="N21" i="12"/>
  <c r="G21" i="12"/>
  <c r="N13" i="12"/>
  <c r="G13" i="12"/>
  <c r="G93" i="12"/>
  <c r="N93" i="12"/>
  <c r="N69" i="12"/>
  <c r="G69" i="12"/>
  <c r="G55" i="12"/>
  <c r="N55" i="12"/>
  <c r="N52" i="12"/>
  <c r="G52" i="12"/>
  <c r="N20" i="12"/>
  <c r="G20" i="12"/>
  <c r="N17" i="12"/>
  <c r="G17" i="12"/>
  <c r="O94" i="12"/>
  <c r="P94" i="12" s="1"/>
  <c r="F94" i="12"/>
  <c r="N92" i="12"/>
  <c r="G92" i="12"/>
  <c r="N68" i="12"/>
  <c r="G68" i="12"/>
  <c r="N54" i="12"/>
  <c r="G54" i="12"/>
  <c r="N47" i="12"/>
  <c r="G47" i="12"/>
  <c r="N31" i="12"/>
  <c r="G31" i="12"/>
  <c r="N14" i="12"/>
  <c r="G14" i="12"/>
  <c r="O10" i="12"/>
  <c r="P10" i="12" s="1"/>
  <c r="F10" i="12"/>
  <c r="N156" i="12"/>
  <c r="G156" i="12"/>
  <c r="N95" i="12"/>
  <c r="G95" i="12"/>
  <c r="N91" i="12"/>
  <c r="G91" i="12"/>
  <c r="N88" i="12"/>
  <c r="G88" i="12"/>
  <c r="N67" i="12"/>
  <c r="G67" i="12"/>
  <c r="N33" i="12"/>
  <c r="G33" i="12"/>
  <c r="N29" i="12"/>
  <c r="G29" i="12"/>
  <c r="O8" i="12"/>
  <c r="P8" i="12" s="1"/>
  <c r="F8" i="12"/>
  <c r="O6" i="12"/>
  <c r="P6" i="12" s="1"/>
  <c r="F6" i="12"/>
  <c r="N87" i="12"/>
  <c r="G87" i="12"/>
  <c r="N70" i="12"/>
  <c r="G70" i="12"/>
  <c r="N66" i="12"/>
  <c r="G66" i="12"/>
  <c r="N48" i="12"/>
  <c r="G48" i="12"/>
  <c r="N32" i="12"/>
  <c r="G32" i="12"/>
  <c r="N28" i="12"/>
  <c r="G28" i="12"/>
  <c r="O24" i="12"/>
  <c r="P24" i="12" s="1"/>
  <c r="F24" i="12"/>
  <c r="O11" i="12"/>
  <c r="P11" i="12" s="1"/>
  <c r="F11" i="12"/>
  <c r="O37" i="8"/>
  <c r="H37" i="8"/>
  <c r="O36" i="8"/>
  <c r="H36" i="8"/>
  <c r="O32" i="8"/>
  <c r="H32" i="8"/>
  <c r="O39" i="8"/>
  <c r="H39" i="8"/>
  <c r="O35" i="8"/>
  <c r="H35" i="8"/>
  <c r="O31" i="8"/>
  <c r="H31" i="8"/>
  <c r="O33" i="8"/>
  <c r="H33" i="8"/>
  <c r="O38" i="8"/>
  <c r="H38" i="8"/>
  <c r="O34" i="8"/>
  <c r="H34" i="8"/>
  <c r="O30" i="8"/>
  <c r="H30" i="8"/>
  <c r="O89" i="8"/>
  <c r="H89" i="8"/>
  <c r="O85" i="8"/>
  <c r="H85" i="8"/>
  <c r="H92" i="8"/>
  <c r="O88" i="8"/>
  <c r="H88" i="8"/>
  <c r="O84" i="8"/>
  <c r="H84" i="8"/>
  <c r="O87" i="8"/>
  <c r="H87" i="8"/>
  <c r="O90" i="8"/>
  <c r="H90" i="8"/>
  <c r="O86" i="8"/>
  <c r="H86" i="8"/>
  <c r="O76" i="8"/>
  <c r="G76" i="8" s="1"/>
  <c r="O17" i="8"/>
  <c r="O75" i="8"/>
  <c r="G75" i="8" s="1"/>
  <c r="O16" i="8"/>
  <c r="H16" i="8"/>
  <c r="O8" i="8"/>
  <c r="H8" i="8"/>
  <c r="O74" i="8"/>
  <c r="O15" i="8"/>
  <c r="H15" i="8"/>
  <c r="O7" i="8"/>
  <c r="H7" i="8"/>
  <c r="P93" i="3"/>
  <c r="F93" i="3"/>
  <c r="O197" i="6"/>
  <c r="F197" i="6"/>
  <c r="O150" i="6"/>
  <c r="F150" i="6"/>
  <c r="P75" i="6"/>
  <c r="E75" i="6"/>
  <c r="E73" i="6"/>
  <c r="P73" i="6"/>
  <c r="P80" i="8"/>
  <c r="P81" i="8"/>
  <c r="O13" i="8"/>
  <c r="H13" i="8"/>
  <c r="O11" i="8"/>
  <c r="G11" i="8" s="1"/>
  <c r="O57" i="8"/>
  <c r="G57" i="8" s="1"/>
  <c r="O48" i="8"/>
  <c r="O5" i="8"/>
  <c r="H5" i="8"/>
  <c r="O4" i="8"/>
  <c r="O66" i="8"/>
  <c r="G66" i="8" s="1"/>
  <c r="O69" i="8"/>
  <c r="G69" i="8" s="1"/>
  <c r="O71" i="8"/>
  <c r="G71" i="8" s="1"/>
  <c r="O68" i="8"/>
  <c r="G68" i="8" s="1"/>
  <c r="O65" i="8"/>
  <c r="G65" i="8" s="1"/>
  <c r="O14" i="8"/>
  <c r="H14" i="8"/>
  <c r="O73" i="8"/>
  <c r="G73" i="8" s="1"/>
  <c r="O72" i="8"/>
  <c r="G72" i="8" s="1"/>
  <c r="O70" i="8"/>
  <c r="G70" i="8" s="1"/>
  <c r="O67" i="8"/>
  <c r="G67" i="8" s="1"/>
  <c r="O64" i="8"/>
  <c r="G64" i="8" s="1"/>
  <c r="O12" i="8"/>
  <c r="H12" i="8"/>
  <c r="N106" i="16"/>
  <c r="G106" i="16"/>
  <c r="N105" i="16"/>
  <c r="G105" i="16"/>
  <c r="N5" i="16"/>
  <c r="G5" i="16"/>
  <c r="M4" i="16"/>
  <c r="G4" i="16" s="1"/>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102" i="9"/>
  <c r="M103" i="9"/>
  <c r="M104" i="9"/>
  <c r="M105" i="9"/>
  <c r="M106" i="9"/>
  <c r="M107" i="9"/>
  <c r="M108"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M273" i="9"/>
  <c r="M274" i="9"/>
  <c r="M275" i="9"/>
  <c r="M276" i="9"/>
  <c r="M277" i="9"/>
  <c r="M278" i="9"/>
  <c r="M279" i="9"/>
  <c r="M280" i="9"/>
  <c r="M281" i="9"/>
  <c r="M282" i="9"/>
  <c r="M283" i="9"/>
  <c r="M284" i="9"/>
  <c r="M285" i="9"/>
  <c r="M286" i="9"/>
  <c r="M287" i="9"/>
  <c r="M288" i="9"/>
  <c r="M289" i="9"/>
  <c r="M290" i="9"/>
  <c r="M291" i="9"/>
  <c r="M292" i="9"/>
  <c r="M293" i="9"/>
  <c r="M294" i="9"/>
  <c r="M295" i="9"/>
  <c r="M296" i="9"/>
  <c r="M297" i="9"/>
  <c r="M298" i="9"/>
  <c r="M299" i="9"/>
  <c r="M300" i="9"/>
  <c r="M301" i="9"/>
  <c r="M302" i="9"/>
  <c r="M303" i="9"/>
  <c r="M304" i="9"/>
  <c r="M305" i="9"/>
  <c r="M306" i="9"/>
  <c r="M307" i="9"/>
  <c r="M308" i="9"/>
  <c r="M309" i="9"/>
  <c r="M310" i="9"/>
  <c r="M311" i="9"/>
  <c r="M312" i="9"/>
  <c r="M313" i="9"/>
  <c r="M314" i="9"/>
  <c r="M315" i="9"/>
  <c r="M316" i="9"/>
  <c r="M317" i="9"/>
  <c r="M318" i="9"/>
  <c r="M319" i="9"/>
  <c r="M320" i="9"/>
  <c r="M321" i="9"/>
  <c r="M322" i="9"/>
  <c r="M323" i="9"/>
  <c r="M324" i="9"/>
  <c r="M325" i="9"/>
  <c r="M326" i="9"/>
  <c r="M327" i="9"/>
  <c r="M328" i="9"/>
  <c r="M329" i="9"/>
  <c r="M330" i="9"/>
  <c r="M331" i="9"/>
  <c r="M332" i="9"/>
  <c r="M333" i="9"/>
  <c r="M334" i="9"/>
  <c r="M335" i="9"/>
  <c r="M336" i="9"/>
  <c r="M337" i="9"/>
  <c r="M338" i="9"/>
  <c r="M339" i="9"/>
  <c r="M340" i="9"/>
  <c r="M341" i="9"/>
  <c r="M342" i="9"/>
  <c r="M343" i="9"/>
  <c r="M344" i="9"/>
  <c r="M345" i="9"/>
  <c r="M346" i="9"/>
  <c r="M347" i="9"/>
  <c r="M348" i="9"/>
  <c r="M349" i="9"/>
  <c r="M350" i="9"/>
  <c r="M351" i="9"/>
  <c r="M352" i="9"/>
  <c r="M353" i="9"/>
  <c r="M354" i="9"/>
  <c r="M355" i="9"/>
  <c r="M356" i="9"/>
  <c r="M357" i="9"/>
  <c r="M358" i="9"/>
  <c r="M359" i="9"/>
  <c r="M360" i="9"/>
  <c r="M361" i="9"/>
  <c r="M362" i="9"/>
  <c r="M363" i="9"/>
  <c r="M364" i="9"/>
  <c r="M365" i="9"/>
  <c r="M366" i="9"/>
  <c r="M367" i="9"/>
  <c r="M368" i="9"/>
  <c r="M369" i="9"/>
  <c r="M370" i="9"/>
  <c r="M371" i="9"/>
  <c r="M372" i="9"/>
  <c r="M373" i="9"/>
  <c r="M374" i="9"/>
  <c r="M375" i="9"/>
  <c r="M376" i="9"/>
  <c r="M377" i="9"/>
  <c r="M378" i="9"/>
  <c r="M379" i="9"/>
  <c r="M380" i="9"/>
  <c r="M381" i="9"/>
  <c r="M382" i="9"/>
  <c r="M383" i="9"/>
  <c r="M384" i="9"/>
  <c r="M385" i="9"/>
  <c r="M386" i="9"/>
  <c r="M387" i="9"/>
  <c r="M388" i="9"/>
  <c r="M389" i="9"/>
  <c r="M390" i="9"/>
  <c r="M391" i="9"/>
  <c r="M392" i="9"/>
  <c r="M393" i="9"/>
  <c r="M394" i="9"/>
  <c r="M395" i="9"/>
  <c r="M396" i="9"/>
  <c r="M397" i="9"/>
  <c r="M398" i="9"/>
  <c r="M399" i="9"/>
  <c r="M400" i="9"/>
  <c r="M401" i="9"/>
  <c r="M402" i="9"/>
  <c r="M403" i="9"/>
  <c r="M404" i="9"/>
  <c r="M405" i="9"/>
  <c r="M406" i="9"/>
  <c r="M407" i="9"/>
  <c r="M408" i="9"/>
  <c r="M409" i="9"/>
  <c r="M410" i="9"/>
  <c r="M411" i="9"/>
  <c r="M412" i="9"/>
  <c r="M413" i="9"/>
  <c r="M414" i="9"/>
  <c r="M415" i="9"/>
  <c r="M416" i="9"/>
  <c r="M417" i="9"/>
  <c r="M418" i="9"/>
  <c r="M419" i="9"/>
  <c r="M420" i="9"/>
  <c r="M421" i="9"/>
  <c r="M422" i="9"/>
  <c r="M423" i="9"/>
  <c r="M424" i="9"/>
  <c r="M425" i="9"/>
  <c r="M426" i="9"/>
  <c r="M427" i="9"/>
  <c r="M428" i="9"/>
  <c r="M429" i="9"/>
  <c r="M430" i="9"/>
  <c r="M431" i="9"/>
  <c r="M432" i="9"/>
  <c r="M433" i="9"/>
  <c r="M434" i="9"/>
  <c r="M435" i="9"/>
  <c r="M436" i="9"/>
  <c r="M437" i="9"/>
  <c r="M438" i="9"/>
  <c r="M439" i="9"/>
  <c r="M440" i="9"/>
  <c r="M441" i="9"/>
  <c r="M442" i="9"/>
  <c r="M443" i="9"/>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c r="M503" i="9"/>
  <c r="M504" i="9"/>
  <c r="M505" i="9"/>
  <c r="M506" i="9"/>
  <c r="M507" i="9"/>
  <c r="M508" i="9"/>
  <c r="M509" i="9"/>
  <c r="M510" i="9"/>
  <c r="M511" i="9"/>
  <c r="M512" i="9"/>
  <c r="M513" i="9"/>
  <c r="M514" i="9"/>
  <c r="M515" i="9"/>
  <c r="M516" i="9"/>
  <c r="M517" i="9"/>
  <c r="M518" i="9"/>
  <c r="M519" i="9"/>
  <c r="M520" i="9"/>
  <c r="M521" i="9"/>
  <c r="M522" i="9"/>
  <c r="M523" i="9"/>
  <c r="M524" i="9"/>
  <c r="M525" i="9"/>
  <c r="M526" i="9"/>
  <c r="M527" i="9"/>
  <c r="M528" i="9"/>
  <c r="M529" i="9"/>
  <c r="M530" i="9"/>
  <c r="M531" i="9"/>
  <c r="M532" i="9"/>
  <c r="M533" i="9"/>
  <c r="M534" i="9"/>
  <c r="M535" i="9"/>
  <c r="M536" i="9"/>
  <c r="M537" i="9"/>
  <c r="M538" i="9"/>
  <c r="M539" i="9"/>
  <c r="M540" i="9"/>
  <c r="M541" i="9"/>
  <c r="M542" i="9"/>
  <c r="M543" i="9"/>
  <c r="M544" i="9"/>
  <c r="M545" i="9"/>
  <c r="M546" i="9"/>
  <c r="M547" i="9"/>
  <c r="M548" i="9"/>
  <c r="M549" i="9"/>
  <c r="M550" i="9"/>
  <c r="M551" i="9"/>
  <c r="M552" i="9"/>
  <c r="M553" i="9"/>
  <c r="M554" i="9"/>
  <c r="M555" i="9"/>
  <c r="M556" i="9"/>
  <c r="M557" i="9"/>
  <c r="M558" i="9"/>
  <c r="M559" i="9"/>
  <c r="M560" i="9"/>
  <c r="M561" i="9"/>
  <c r="M562" i="9"/>
  <c r="M563" i="9"/>
  <c r="M564" i="9"/>
  <c r="M565" i="9"/>
  <c r="M566" i="9"/>
  <c r="M567" i="9"/>
  <c r="M568" i="9"/>
  <c r="M569" i="9"/>
  <c r="M570" i="9"/>
  <c r="M571" i="9"/>
  <c r="M572" i="9"/>
  <c r="M573" i="9"/>
  <c r="M574" i="9"/>
  <c r="M575" i="9"/>
  <c r="M576" i="9"/>
  <c r="M577" i="9"/>
  <c r="M578" i="9"/>
  <c r="M579" i="9"/>
  <c r="M580" i="9"/>
  <c r="M581" i="9"/>
  <c r="M582" i="9"/>
  <c r="M583" i="9"/>
  <c r="M584" i="9"/>
  <c r="M585" i="9"/>
  <c r="M586" i="9"/>
  <c r="M587" i="9"/>
  <c r="M588" i="9"/>
  <c r="M589" i="9"/>
  <c r="M590" i="9"/>
  <c r="M591" i="9"/>
  <c r="M592" i="9"/>
  <c r="M593" i="9"/>
  <c r="M594" i="9"/>
  <c r="M595" i="9"/>
  <c r="M596" i="9"/>
  <c r="M597" i="9"/>
  <c r="M598" i="9"/>
  <c r="M599" i="9"/>
  <c r="M600" i="9"/>
  <c r="M601" i="9"/>
  <c r="M602" i="9"/>
  <c r="M603" i="9"/>
  <c r="M604" i="9"/>
  <c r="M605" i="9"/>
  <c r="M606" i="9"/>
  <c r="M607" i="9"/>
  <c r="M608" i="9"/>
  <c r="M609" i="9"/>
  <c r="M610" i="9"/>
  <c r="M611" i="9"/>
  <c r="M612" i="9"/>
  <c r="M613" i="9"/>
  <c r="M614" i="9"/>
  <c r="M615" i="9"/>
  <c r="M616" i="9"/>
  <c r="M617" i="9"/>
  <c r="M618" i="9"/>
  <c r="M619" i="9"/>
  <c r="M620" i="9"/>
  <c r="M621" i="9"/>
  <c r="M622" i="9"/>
  <c r="M623" i="9"/>
  <c r="M624" i="9"/>
  <c r="M625" i="9"/>
  <c r="M626" i="9"/>
  <c r="M627" i="9"/>
  <c r="M628" i="9"/>
  <c r="M629" i="9"/>
  <c r="M630" i="9"/>
  <c r="M631" i="9"/>
  <c r="M632" i="9"/>
  <c r="M633" i="9"/>
  <c r="M634" i="9"/>
  <c r="M635" i="9"/>
  <c r="M636" i="9"/>
  <c r="M637" i="9"/>
  <c r="M638" i="9"/>
  <c r="M639" i="9"/>
  <c r="M640" i="9"/>
  <c r="M641" i="9"/>
  <c r="M642" i="9"/>
  <c r="M643" i="9"/>
  <c r="M644" i="9"/>
  <c r="M645" i="9"/>
  <c r="M646" i="9"/>
  <c r="M647" i="9"/>
  <c r="M648" i="9"/>
  <c r="M649" i="9"/>
  <c r="M650" i="9"/>
  <c r="M651" i="9"/>
  <c r="M652" i="9"/>
  <c r="M653" i="9"/>
  <c r="M654" i="9"/>
  <c r="M655" i="9"/>
  <c r="M656" i="9"/>
  <c r="M657" i="9"/>
  <c r="M658" i="9"/>
  <c r="M659" i="9"/>
  <c r="M660" i="9"/>
  <c r="M661" i="9"/>
  <c r="M662" i="9"/>
  <c r="M663" i="9"/>
  <c r="M664" i="9"/>
  <c r="M665" i="9"/>
  <c r="M666" i="9"/>
  <c r="M667" i="9"/>
  <c r="M668" i="9"/>
  <c r="M669" i="9"/>
  <c r="M670" i="9"/>
  <c r="M671" i="9"/>
  <c r="M672" i="9"/>
  <c r="M673" i="9"/>
  <c r="M674" i="9"/>
  <c r="M675" i="9"/>
  <c r="M676" i="9"/>
  <c r="M677" i="9"/>
  <c r="M678" i="9"/>
  <c r="M679" i="9"/>
  <c r="M680" i="9"/>
  <c r="M681" i="9"/>
  <c r="M682" i="9"/>
  <c r="M683" i="9"/>
  <c r="M684" i="9"/>
  <c r="M685" i="9"/>
  <c r="M686" i="9"/>
  <c r="M687" i="9"/>
  <c r="M688" i="9"/>
  <c r="M689" i="9"/>
  <c r="M690" i="9"/>
  <c r="M691" i="9"/>
  <c r="M692" i="9"/>
  <c r="M693" i="9"/>
  <c r="M694" i="9"/>
  <c r="M695" i="9"/>
  <c r="M696" i="9"/>
  <c r="M697" i="9"/>
  <c r="M698" i="9"/>
  <c r="M699" i="9"/>
  <c r="M700" i="9"/>
  <c r="M701" i="9"/>
  <c r="M702" i="9"/>
  <c r="M703" i="9"/>
  <c r="M704" i="9"/>
  <c r="M705" i="9"/>
  <c r="M706" i="9"/>
  <c r="M707" i="9"/>
  <c r="M708" i="9"/>
  <c r="M709" i="9"/>
  <c r="M710" i="9"/>
  <c r="M711" i="9"/>
  <c r="M712" i="9"/>
  <c r="M713" i="9"/>
  <c r="M714" i="9"/>
  <c r="M715" i="9"/>
  <c r="M716" i="9"/>
  <c r="M717" i="9"/>
  <c r="M718" i="9"/>
  <c r="M719" i="9"/>
  <c r="M720" i="9"/>
  <c r="M721" i="9"/>
  <c r="M722" i="9"/>
  <c r="M723" i="9"/>
  <c r="M724" i="9"/>
  <c r="M725" i="9"/>
  <c r="M726" i="9"/>
  <c r="M727" i="9"/>
  <c r="M728" i="9"/>
  <c r="M729" i="9"/>
  <c r="M730" i="9"/>
  <c r="M731" i="9"/>
  <c r="M732" i="9"/>
  <c r="M733" i="9"/>
  <c r="M734" i="9"/>
  <c r="M735" i="9"/>
  <c r="M736" i="9"/>
  <c r="M737" i="9"/>
  <c r="M738" i="9"/>
  <c r="M739" i="9"/>
  <c r="M740" i="9"/>
  <c r="M741" i="9"/>
  <c r="M742" i="9"/>
  <c r="M743" i="9"/>
  <c r="M744" i="9"/>
  <c r="M745" i="9"/>
  <c r="M746" i="9"/>
  <c r="M747" i="9"/>
  <c r="M748" i="9"/>
  <c r="M749" i="9"/>
  <c r="M750" i="9"/>
  <c r="M751" i="9"/>
  <c r="M752" i="9"/>
  <c r="M753" i="9"/>
  <c r="M754" i="9"/>
  <c r="M755" i="9"/>
  <c r="M756" i="9"/>
  <c r="M757" i="9"/>
  <c r="M758" i="9"/>
  <c r="M759" i="9"/>
  <c r="M760" i="9"/>
  <c r="M761" i="9"/>
  <c r="M762" i="9"/>
  <c r="M763" i="9"/>
  <c r="M764" i="9"/>
  <c r="M765" i="9"/>
  <c r="M766" i="9"/>
  <c r="M767" i="9"/>
  <c r="M768" i="9"/>
  <c r="M769" i="9"/>
  <c r="M770" i="9"/>
  <c r="M771" i="9"/>
  <c r="M772" i="9"/>
  <c r="M773" i="9"/>
  <c r="M774" i="9"/>
  <c r="M775" i="9"/>
  <c r="M776" i="9"/>
  <c r="M777" i="9"/>
  <c r="M778" i="9"/>
  <c r="M779" i="9"/>
  <c r="M780" i="9"/>
  <c r="M781" i="9"/>
  <c r="M782" i="9"/>
  <c r="M783" i="9"/>
  <c r="M784" i="9"/>
  <c r="M785" i="9"/>
  <c r="M786" i="9"/>
  <c r="M787" i="9"/>
  <c r="M788" i="9"/>
  <c r="M789" i="9"/>
  <c r="M790" i="9"/>
  <c r="M791" i="9"/>
  <c r="M792" i="9"/>
  <c r="M793" i="9"/>
  <c r="M794" i="9"/>
  <c r="M795" i="9"/>
  <c r="M796" i="9"/>
  <c r="M797" i="9"/>
  <c r="M798" i="9"/>
  <c r="M799" i="9"/>
  <c r="M800" i="9"/>
  <c r="M801" i="9"/>
  <c r="M802" i="9"/>
  <c r="M803" i="9"/>
  <c r="M804" i="9"/>
  <c r="M805" i="9"/>
  <c r="M806" i="9"/>
  <c r="M807" i="9"/>
  <c r="M808" i="9"/>
  <c r="M809" i="9"/>
  <c r="M810" i="9"/>
  <c r="M811" i="9"/>
  <c r="M812" i="9"/>
  <c r="M813" i="9"/>
  <c r="M814" i="9"/>
  <c r="M815" i="9"/>
  <c r="M816" i="9"/>
  <c r="M817" i="9"/>
  <c r="M818" i="9"/>
  <c r="M819" i="9"/>
  <c r="M820" i="9"/>
  <c r="M821" i="9"/>
  <c r="M822" i="9"/>
  <c r="M823" i="9"/>
  <c r="M824" i="9"/>
  <c r="M825" i="9"/>
  <c r="M826" i="9"/>
  <c r="M827" i="9"/>
  <c r="M828" i="9"/>
  <c r="M829" i="9"/>
  <c r="M830" i="9"/>
  <c r="M831" i="9"/>
  <c r="M832" i="9"/>
  <c r="M833" i="9"/>
  <c r="M834" i="9"/>
  <c r="M835" i="9"/>
  <c r="M836" i="9"/>
  <c r="M837" i="9"/>
  <c r="M838" i="9"/>
  <c r="M839" i="9"/>
  <c r="M840" i="9"/>
  <c r="M841" i="9"/>
  <c r="M842" i="9"/>
  <c r="M843" i="9"/>
  <c r="M844" i="9"/>
  <c r="M845" i="9"/>
  <c r="M846" i="9"/>
  <c r="M847" i="9"/>
  <c r="M848" i="9"/>
  <c r="M849" i="9"/>
  <c r="M850" i="9"/>
  <c r="M851" i="9"/>
  <c r="M852" i="9"/>
  <c r="M853" i="9"/>
  <c r="M854" i="9"/>
  <c r="M855" i="9"/>
  <c r="M856" i="9"/>
  <c r="M857" i="9"/>
  <c r="M858" i="9"/>
  <c r="M859" i="9"/>
  <c r="M860" i="9"/>
  <c r="M861" i="9"/>
  <c r="M862" i="9"/>
  <c r="M863" i="9"/>
  <c r="M864" i="9"/>
  <c r="M865" i="9"/>
  <c r="M866" i="9"/>
  <c r="M867" i="9"/>
  <c r="M868" i="9"/>
  <c r="M869" i="9"/>
  <c r="M870" i="9"/>
  <c r="M871" i="9"/>
  <c r="M872" i="9"/>
  <c r="M873" i="9"/>
  <c r="M874" i="9"/>
  <c r="M875" i="9"/>
  <c r="M876" i="9"/>
  <c r="M877" i="9"/>
  <c r="M878" i="9"/>
  <c r="M879" i="9"/>
  <c r="M880" i="9"/>
  <c r="M881" i="9"/>
  <c r="M882" i="9"/>
  <c r="M883" i="9"/>
  <c r="M884" i="9"/>
  <c r="M885" i="9"/>
  <c r="M886" i="9"/>
  <c r="M887" i="9"/>
  <c r="M888" i="9"/>
  <c r="M889" i="9"/>
  <c r="M890" i="9"/>
  <c r="M891" i="9"/>
  <c r="M892" i="9"/>
  <c r="M893" i="9"/>
  <c r="M894" i="9"/>
  <c r="M895" i="9"/>
  <c r="M896" i="9"/>
  <c r="M897" i="9"/>
  <c r="M898" i="9"/>
  <c r="M899" i="9"/>
  <c r="M900" i="9"/>
  <c r="M901" i="9"/>
  <c r="M902" i="9"/>
  <c r="M903" i="9"/>
  <c r="M904" i="9"/>
  <c r="M905" i="9"/>
  <c r="M906" i="9"/>
  <c r="M907" i="9"/>
  <c r="M908" i="9"/>
  <c r="M909" i="9"/>
  <c r="M910" i="9"/>
  <c r="M911" i="9"/>
  <c r="M912" i="9"/>
  <c r="M913" i="9"/>
  <c r="M914" i="9"/>
  <c r="M915" i="9"/>
  <c r="M916" i="9"/>
  <c r="M917" i="9"/>
  <c r="M918" i="9"/>
  <c r="M919" i="9"/>
  <c r="M920" i="9"/>
  <c r="M921" i="9"/>
  <c r="M922" i="9"/>
  <c r="M923" i="9"/>
  <c r="M924" i="9"/>
  <c r="M925" i="9"/>
  <c r="M926" i="9"/>
  <c r="M927" i="9"/>
  <c r="M928" i="9"/>
  <c r="M929" i="9"/>
  <c r="M930" i="9"/>
  <c r="M931" i="9"/>
  <c r="M932" i="9"/>
  <c r="M933" i="9"/>
  <c r="M934" i="9"/>
  <c r="M935" i="9"/>
  <c r="M936" i="9"/>
  <c r="M937" i="9"/>
  <c r="M938" i="9"/>
  <c r="M939" i="9"/>
  <c r="M940" i="9"/>
  <c r="M941" i="9"/>
  <c r="M942" i="9"/>
  <c r="M943" i="9"/>
  <c r="M944" i="9"/>
  <c r="M945" i="9"/>
  <c r="M946" i="9"/>
  <c r="M947" i="9"/>
  <c r="M948" i="9"/>
  <c r="M949" i="9"/>
  <c r="M950" i="9"/>
  <c r="M3" i="9"/>
  <c r="L3" i="6"/>
  <c r="L4" i="6"/>
  <c r="L5" i="6"/>
  <c r="L7" i="6"/>
  <c r="L8" i="6"/>
  <c r="L9" i="6"/>
  <c r="L10" i="6"/>
  <c r="L11"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M44" i="6" s="1"/>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2" i="6"/>
  <c r="L113" i="6"/>
  <c r="L114" i="6"/>
  <c r="L115" i="6"/>
  <c r="L116" i="6"/>
  <c r="L117" i="6"/>
  <c r="L118" i="6"/>
  <c r="L119" i="6"/>
  <c r="L120" i="6"/>
  <c r="L121" i="6"/>
  <c r="L122" i="6"/>
  <c r="L123" i="6"/>
  <c r="L126" i="6"/>
  <c r="L127" i="6"/>
  <c r="L128" i="6"/>
  <c r="L129" i="6"/>
  <c r="L130" i="6"/>
  <c r="L131" i="6"/>
  <c r="L132" i="6"/>
  <c r="L133" i="6"/>
  <c r="L134" i="6"/>
  <c r="L137" i="6"/>
  <c r="L138" i="6"/>
  <c r="L143" i="6"/>
  <c r="L144" i="6"/>
  <c r="L145" i="6"/>
  <c r="L146" i="6"/>
  <c r="L148" i="6"/>
  <c r="L149" i="6"/>
  <c r="L151" i="6"/>
  <c r="L153"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2" i="6"/>
  <c r="M899" i="3"/>
  <c r="N899" i="3" s="1"/>
  <c r="G899" i="3" s="1"/>
  <c r="M898" i="3"/>
  <c r="N898" i="3" s="1"/>
  <c r="O898" i="3" s="1"/>
  <c r="P898" i="3" s="1"/>
  <c r="Q898" i="3" s="1"/>
  <c r="M973" i="3"/>
  <c r="N973" i="3" s="1"/>
  <c r="G973" i="3" s="1"/>
  <c r="M974" i="3"/>
  <c r="N974" i="3" s="1"/>
  <c r="G974" i="3" s="1"/>
  <c r="M972" i="3"/>
  <c r="N972" i="3" s="1"/>
  <c r="G972" i="3" s="1"/>
  <c r="M953" i="3"/>
  <c r="N953" i="3" s="1"/>
  <c r="G953" i="3" s="1"/>
  <c r="M952" i="3"/>
  <c r="N952" i="3" s="1"/>
  <c r="G952" i="3" s="1"/>
  <c r="M951" i="3"/>
  <c r="N951" i="3" s="1"/>
  <c r="G951" i="3" s="1"/>
  <c r="M950" i="3"/>
  <c r="N950" i="3" s="1"/>
  <c r="G950" i="3" s="1"/>
  <c r="M954" i="3"/>
  <c r="N954" i="3" s="1"/>
  <c r="O954" i="3" s="1"/>
  <c r="P954" i="3" s="1"/>
  <c r="Q954" i="3" s="1"/>
  <c r="M949" i="3"/>
  <c r="N949" i="3" s="1"/>
  <c r="O949" i="3" s="1"/>
  <c r="P949" i="3" s="1"/>
  <c r="Q949" i="3" s="1"/>
  <c r="M927" i="3"/>
  <c r="N927" i="3" s="1"/>
  <c r="G927" i="3" s="1"/>
  <c r="M924" i="3"/>
  <c r="N924" i="3" s="1"/>
  <c r="G924" i="3" s="1"/>
  <c r="M925" i="3"/>
  <c r="N925" i="3" s="1"/>
  <c r="G925" i="3" s="1"/>
  <c r="M926" i="3"/>
  <c r="N926" i="3" s="1"/>
  <c r="G926" i="3" s="1"/>
  <c r="M922" i="3"/>
  <c r="N922" i="3" s="1"/>
  <c r="G922" i="3" s="1"/>
  <c r="M923" i="3"/>
  <c r="N923" i="3" s="1"/>
  <c r="G923" i="3" s="1"/>
  <c r="M914" i="3"/>
  <c r="N914" i="3" s="1"/>
  <c r="G914" i="3" s="1"/>
  <c r="M913" i="3"/>
  <c r="N913" i="3" s="1"/>
  <c r="G913" i="3" s="1"/>
  <c r="M906" i="3"/>
  <c r="N906" i="3" s="1"/>
  <c r="G906" i="3" s="1"/>
  <c r="K53" i="15"/>
  <c r="L53" i="15" s="1"/>
  <c r="F53" i="15" s="1"/>
  <c r="L52" i="15"/>
  <c r="F52" i="15" s="1"/>
  <c r="K52" i="15"/>
  <c r="K6" i="15"/>
  <c r="K7" i="15"/>
  <c r="K8" i="15"/>
  <c r="M8" i="15" s="1"/>
  <c r="K9" i="15"/>
  <c r="M9" i="15" s="1"/>
  <c r="K10" i="15"/>
  <c r="K11" i="15"/>
  <c r="K12" i="15"/>
  <c r="M12" i="15" s="1"/>
  <c r="K13" i="15"/>
  <c r="M13" i="15" s="1"/>
  <c r="K14" i="15"/>
  <c r="K15" i="15"/>
  <c r="K16" i="15"/>
  <c r="M16" i="15" s="1"/>
  <c r="K17" i="15"/>
  <c r="M17" i="15" s="1"/>
  <c r="K18" i="15"/>
  <c r="K19" i="15"/>
  <c r="K20" i="15"/>
  <c r="M20" i="15" s="1"/>
  <c r="N20" i="15" s="1"/>
  <c r="O20" i="15" s="1"/>
  <c r="K21" i="15"/>
  <c r="M21" i="15" s="1"/>
  <c r="K22" i="15"/>
  <c r="K23" i="15"/>
  <c r="K24" i="15"/>
  <c r="M24" i="15" s="1"/>
  <c r="K25" i="15"/>
  <c r="M25" i="15" s="1"/>
  <c r="K26" i="15"/>
  <c r="K27" i="15"/>
  <c r="K28" i="15"/>
  <c r="M28" i="15" s="1"/>
  <c r="K29" i="15"/>
  <c r="M29" i="15" s="1"/>
  <c r="N29" i="15" s="1"/>
  <c r="O29" i="15" s="1"/>
  <c r="K30" i="15"/>
  <c r="K31" i="15"/>
  <c r="K32" i="15"/>
  <c r="M32" i="15" s="1"/>
  <c r="N32" i="15" s="1"/>
  <c r="O32" i="15" s="1"/>
  <c r="K33" i="15"/>
  <c r="M33" i="15" s="1"/>
  <c r="K34" i="15"/>
  <c r="K35" i="15"/>
  <c r="K36" i="15"/>
  <c r="M36" i="15" s="1"/>
  <c r="N36" i="15" s="1"/>
  <c r="O36" i="15" s="1"/>
  <c r="K37" i="15"/>
  <c r="M37" i="15" s="1"/>
  <c r="N37" i="15" s="1"/>
  <c r="O37" i="15" s="1"/>
  <c r="K38" i="15"/>
  <c r="K39" i="15"/>
  <c r="K40" i="15"/>
  <c r="M40" i="15" s="1"/>
  <c r="K41" i="15"/>
  <c r="M41" i="15" s="1"/>
  <c r="K42" i="15"/>
  <c r="K43" i="15"/>
  <c r="K44" i="15"/>
  <c r="M44" i="15" s="1"/>
  <c r="N44" i="15" s="1"/>
  <c r="O44" i="15" s="1"/>
  <c r="K45" i="15"/>
  <c r="M45" i="15" s="1"/>
  <c r="K46" i="15"/>
  <c r="K47" i="15"/>
  <c r="K48" i="15"/>
  <c r="M48" i="15" s="1"/>
  <c r="K49" i="15"/>
  <c r="L49" i="15" s="1"/>
  <c r="K50" i="15"/>
  <c r="K51" i="15"/>
  <c r="L51" i="15" s="1"/>
  <c r="M51" i="15" s="1"/>
  <c r="N51" i="15" s="1"/>
  <c r="O51" i="15" s="1"/>
  <c r="K54" i="15"/>
  <c r="K55" i="15"/>
  <c r="L55" i="15" s="1"/>
  <c r="M55" i="15" s="1"/>
  <c r="N55" i="15" s="1"/>
  <c r="O55" i="15" s="1"/>
  <c r="K56" i="15"/>
  <c r="L56" i="15" s="1"/>
  <c r="M56" i="15" s="1"/>
  <c r="N56" i="15" s="1"/>
  <c r="O56" i="15" s="1"/>
  <c r="K57" i="15"/>
  <c r="K58" i="15"/>
  <c r="M58" i="15" s="1"/>
  <c r="K59" i="15"/>
  <c r="M59" i="15" s="1"/>
  <c r="K60" i="15"/>
  <c r="K61" i="15"/>
  <c r="L54" i="15"/>
  <c r="M6" i="15"/>
  <c r="M7" i="15"/>
  <c r="M10" i="15"/>
  <c r="N10" i="15" s="1"/>
  <c r="O10" i="15" s="1"/>
  <c r="M11" i="15"/>
  <c r="M14" i="15"/>
  <c r="M15" i="15"/>
  <c r="M18" i="15"/>
  <c r="M19" i="15"/>
  <c r="N19" i="15" s="1"/>
  <c r="O19" i="15" s="1"/>
  <c r="M22" i="15"/>
  <c r="M23" i="15"/>
  <c r="M26" i="15"/>
  <c r="M27" i="15"/>
  <c r="M30" i="15"/>
  <c r="N30" i="15" s="1"/>
  <c r="O30" i="15" s="1"/>
  <c r="M31" i="15"/>
  <c r="M34" i="15"/>
  <c r="M35" i="15"/>
  <c r="M38" i="15"/>
  <c r="M39" i="15"/>
  <c r="M42" i="15"/>
  <c r="M43" i="15"/>
  <c r="N43" i="15" s="1"/>
  <c r="O43" i="15" s="1"/>
  <c r="M46" i="15"/>
  <c r="M47" i="15"/>
  <c r="L50" i="15"/>
  <c r="M50" i="15" s="1"/>
  <c r="N50" i="15" s="1"/>
  <c r="O50" i="15" s="1"/>
  <c r="L57" i="15"/>
  <c r="M57" i="15" s="1"/>
  <c r="N57" i="15" s="1"/>
  <c r="O57" i="15" s="1"/>
  <c r="M60" i="15"/>
  <c r="M61" i="15"/>
  <c r="K4" i="15"/>
  <c r="L4" i="15" s="1"/>
  <c r="F4" i="15" s="1"/>
  <c r="L3" i="15"/>
  <c r="K5" i="15"/>
  <c r="L5" i="15" s="1"/>
  <c r="F5" i="15" s="1"/>
  <c r="P79" i="8" l="1"/>
  <c r="P11" i="8"/>
  <c r="Q11" i="8" s="1"/>
  <c r="F19" i="12"/>
  <c r="O99" i="16"/>
  <c r="P99" i="16" s="1"/>
  <c r="F99" i="16"/>
  <c r="O227" i="16"/>
  <c r="P227" i="16" s="1"/>
  <c r="F227" i="16"/>
  <c r="O235" i="16"/>
  <c r="P235" i="16" s="1"/>
  <c r="F235" i="16"/>
  <c r="O243" i="16"/>
  <c r="P243" i="16" s="1"/>
  <c r="F243" i="16"/>
  <c r="O255" i="16"/>
  <c r="P255" i="16" s="1"/>
  <c r="F255" i="16"/>
  <c r="O263" i="16"/>
  <c r="P263" i="16" s="1"/>
  <c r="F263" i="16"/>
  <c r="O64" i="12"/>
  <c r="P64" i="12" s="1"/>
  <c r="F64" i="12"/>
  <c r="O109" i="12"/>
  <c r="P109" i="12" s="1"/>
  <c r="F109" i="12"/>
  <c r="F124" i="12"/>
  <c r="O124" i="12"/>
  <c r="P124" i="12" s="1"/>
  <c r="O177" i="12"/>
  <c r="P177" i="12" s="1"/>
  <c r="F177" i="12"/>
  <c r="O190" i="12"/>
  <c r="P190" i="12" s="1"/>
  <c r="F190" i="12"/>
  <c r="O199" i="12"/>
  <c r="P199" i="12" s="1"/>
  <c r="F199" i="12"/>
  <c r="O209" i="12"/>
  <c r="P209" i="12" s="1"/>
  <c r="F209" i="12"/>
  <c r="O229" i="12"/>
  <c r="P229" i="12" s="1"/>
  <c r="F229" i="12"/>
  <c r="O239" i="12"/>
  <c r="P239" i="12" s="1"/>
  <c r="F239" i="12"/>
  <c r="P14" i="11"/>
  <c r="Q14" i="11" s="1"/>
  <c r="G14" i="11"/>
  <c r="P25" i="11"/>
  <c r="Q25" i="11" s="1"/>
  <c r="G25" i="11"/>
  <c r="P22" i="8"/>
  <c r="Q22" i="8" s="1"/>
  <c r="G22" i="8"/>
  <c r="P41" i="8"/>
  <c r="Q41" i="8" s="1"/>
  <c r="G41" i="8"/>
  <c r="O185" i="12"/>
  <c r="P185" i="12" s="1"/>
  <c r="F185" i="12"/>
  <c r="O197" i="12"/>
  <c r="P197" i="12" s="1"/>
  <c r="F197" i="12"/>
  <c r="O227" i="12"/>
  <c r="P227" i="12" s="1"/>
  <c r="F227" i="12"/>
  <c r="O237" i="12"/>
  <c r="P237" i="12" s="1"/>
  <c r="F237" i="12"/>
  <c r="P12" i="11"/>
  <c r="Q12" i="11" s="1"/>
  <c r="G12" i="11"/>
  <c r="O219" i="16"/>
  <c r="P219" i="16" s="1"/>
  <c r="F219" i="16"/>
  <c r="O246" i="16"/>
  <c r="P246" i="16" s="1"/>
  <c r="F246" i="16"/>
  <c r="O262" i="16"/>
  <c r="P262" i="16" s="1"/>
  <c r="F262" i="16"/>
  <c r="O45" i="12"/>
  <c r="P45" i="12" s="1"/>
  <c r="F45" i="12"/>
  <c r="O183" i="12"/>
  <c r="P183" i="12" s="1"/>
  <c r="F183" i="12"/>
  <c r="O195" i="12"/>
  <c r="P195" i="12" s="1"/>
  <c r="F195" i="12"/>
  <c r="O208" i="12"/>
  <c r="P208" i="12" s="1"/>
  <c r="F208" i="12"/>
  <c r="O241" i="12"/>
  <c r="P241" i="12" s="1"/>
  <c r="F241" i="12"/>
  <c r="P25" i="8"/>
  <c r="Q25" i="8" s="1"/>
  <c r="G25" i="8"/>
  <c r="P60" i="8"/>
  <c r="Q60" i="8" s="1"/>
  <c r="G60" i="8"/>
  <c r="O217" i="16"/>
  <c r="P217" i="16" s="1"/>
  <c r="F217" i="16"/>
  <c r="O228" i="16"/>
  <c r="P228" i="16" s="1"/>
  <c r="F228" i="16"/>
  <c r="O236" i="16"/>
  <c r="P236" i="16" s="1"/>
  <c r="F236" i="16"/>
  <c r="O244" i="16"/>
  <c r="P244" i="16" s="1"/>
  <c r="F244" i="16"/>
  <c r="O256" i="16"/>
  <c r="P256" i="16" s="1"/>
  <c r="F256" i="16"/>
  <c r="N34" i="15"/>
  <c r="O34" i="15" s="1"/>
  <c r="E34" i="15"/>
  <c r="N18" i="15"/>
  <c r="O18" i="15" s="1"/>
  <c r="E18" i="15"/>
  <c r="N58" i="15"/>
  <c r="O58" i="15" s="1"/>
  <c r="E58" i="15"/>
  <c r="N40" i="15"/>
  <c r="O40" i="15" s="1"/>
  <c r="E40" i="15"/>
  <c r="N28" i="15"/>
  <c r="O28" i="15" s="1"/>
  <c r="E28" i="15"/>
  <c r="N12" i="15"/>
  <c r="O12" i="15" s="1"/>
  <c r="E12" i="15"/>
  <c r="N60" i="15"/>
  <c r="O60" i="15" s="1"/>
  <c r="E60" i="15"/>
  <c r="N47" i="15"/>
  <c r="O47" i="15" s="1"/>
  <c r="E47" i="15"/>
  <c r="N39" i="15"/>
  <c r="O39" i="15" s="1"/>
  <c r="E39" i="15"/>
  <c r="N31" i="15"/>
  <c r="O31" i="15" s="1"/>
  <c r="E31" i="15"/>
  <c r="N23" i="15"/>
  <c r="O23" i="15" s="1"/>
  <c r="E23" i="15"/>
  <c r="N15" i="15"/>
  <c r="O15" i="15" s="1"/>
  <c r="E15" i="15"/>
  <c r="N7" i="15"/>
  <c r="O7" i="15" s="1"/>
  <c r="E7" i="15"/>
  <c r="O110" i="12"/>
  <c r="P110" i="12" s="1"/>
  <c r="F110" i="12"/>
  <c r="O178" i="12"/>
  <c r="P178" i="12" s="1"/>
  <c r="F178" i="12"/>
  <c r="O188" i="12"/>
  <c r="P188" i="12" s="1"/>
  <c r="F188" i="12"/>
  <c r="O210" i="12"/>
  <c r="P210" i="12" s="1"/>
  <c r="F210" i="12"/>
  <c r="O226" i="12"/>
  <c r="P226" i="12" s="1"/>
  <c r="F226" i="12"/>
  <c r="P15" i="11"/>
  <c r="Q15" i="11" s="1"/>
  <c r="G15" i="11"/>
  <c r="P26" i="11"/>
  <c r="Q26" i="11" s="1"/>
  <c r="G26" i="11"/>
  <c r="P42" i="8"/>
  <c r="Q42" i="8" s="1"/>
  <c r="G42" i="8"/>
  <c r="O194" i="12"/>
  <c r="P194" i="12" s="1"/>
  <c r="F194" i="12"/>
  <c r="O211" i="12"/>
  <c r="P211" i="12" s="1"/>
  <c r="F211" i="12"/>
  <c r="P23" i="11"/>
  <c r="Q23" i="11" s="1"/>
  <c r="G23" i="11"/>
  <c r="P55" i="8"/>
  <c r="Q55" i="8" s="1"/>
  <c r="G55" i="8"/>
  <c r="O226" i="16"/>
  <c r="P226" i="16" s="1"/>
  <c r="F226" i="16"/>
  <c r="O242" i="16"/>
  <c r="P242" i="16" s="1"/>
  <c r="F242" i="16"/>
  <c r="O123" i="12"/>
  <c r="P123" i="12" s="1"/>
  <c r="F123" i="12"/>
  <c r="O202" i="12"/>
  <c r="P202" i="12" s="1"/>
  <c r="F202" i="12"/>
  <c r="O238" i="12"/>
  <c r="P238" i="12" s="1"/>
  <c r="F238" i="12"/>
  <c r="P21" i="8"/>
  <c r="Q21" i="8" s="1"/>
  <c r="G21" i="8"/>
  <c r="O101" i="16"/>
  <c r="P101" i="16" s="1"/>
  <c r="F101" i="16"/>
  <c r="O225" i="16"/>
  <c r="P225" i="16" s="1"/>
  <c r="F225" i="16"/>
  <c r="O233" i="16"/>
  <c r="P233" i="16" s="1"/>
  <c r="F233" i="16"/>
  <c r="O245" i="16"/>
  <c r="P245" i="16" s="1"/>
  <c r="F245" i="16"/>
  <c r="O253" i="16"/>
  <c r="P253" i="16" s="1"/>
  <c r="F253" i="16"/>
  <c r="O261" i="16"/>
  <c r="P261" i="16" s="1"/>
  <c r="F261" i="16"/>
  <c r="O103" i="16"/>
  <c r="P103" i="16" s="1"/>
  <c r="F103" i="16"/>
  <c r="O215" i="12"/>
  <c r="P215" i="12" s="1"/>
  <c r="F215" i="12"/>
  <c r="O228" i="12"/>
  <c r="P228" i="12" s="1"/>
  <c r="F228" i="12"/>
  <c r="P6" i="11"/>
  <c r="Q6" i="11" s="1"/>
  <c r="G6" i="11"/>
  <c r="N26" i="15"/>
  <c r="O26" i="15" s="1"/>
  <c r="E26" i="15"/>
  <c r="N46" i="15"/>
  <c r="O46" i="15" s="1"/>
  <c r="E46" i="15"/>
  <c r="N22" i="15"/>
  <c r="O22" i="15" s="1"/>
  <c r="E22" i="15"/>
  <c r="N14" i="15"/>
  <c r="O14" i="15" s="1"/>
  <c r="E14" i="15"/>
  <c r="N6" i="15"/>
  <c r="O6" i="15" s="1"/>
  <c r="E6" i="15"/>
  <c r="O220" i="16"/>
  <c r="P220" i="16" s="1"/>
  <c r="F220" i="16"/>
  <c r="O231" i="16"/>
  <c r="P231" i="16" s="1"/>
  <c r="F231" i="16"/>
  <c r="O239" i="16"/>
  <c r="P239" i="16" s="1"/>
  <c r="F239" i="16"/>
  <c r="O247" i="16"/>
  <c r="P247" i="16" s="1"/>
  <c r="F247" i="16"/>
  <c r="O259" i="16"/>
  <c r="P259" i="16" s="1"/>
  <c r="F259" i="16"/>
  <c r="O184" i="12"/>
  <c r="P184" i="12" s="1"/>
  <c r="F184" i="12"/>
  <c r="O196" i="12"/>
  <c r="P196" i="12" s="1"/>
  <c r="F196" i="12"/>
  <c r="O206" i="12"/>
  <c r="P206" i="12" s="1"/>
  <c r="F206" i="12"/>
  <c r="O216" i="12"/>
  <c r="P216" i="12" s="1"/>
  <c r="F216" i="12"/>
  <c r="O225" i="12"/>
  <c r="P225" i="12" s="1"/>
  <c r="F225" i="12"/>
  <c r="O236" i="12"/>
  <c r="P236" i="12" s="1"/>
  <c r="F236" i="12"/>
  <c r="P7" i="11"/>
  <c r="Q7" i="11" s="1"/>
  <c r="G7" i="11"/>
  <c r="P17" i="11"/>
  <c r="Q17" i="11" s="1"/>
  <c r="G17" i="11"/>
  <c r="P29" i="11"/>
  <c r="Q29" i="11" s="1"/>
  <c r="G29" i="11"/>
  <c r="P29" i="8"/>
  <c r="Q29" i="8" s="1"/>
  <c r="G29" i="8"/>
  <c r="P45" i="8"/>
  <c r="Q45" i="8" s="1"/>
  <c r="G45" i="8"/>
  <c r="O107" i="12"/>
  <c r="P107" i="12" s="1"/>
  <c r="F107" i="12"/>
  <c r="O191" i="12"/>
  <c r="P191" i="12" s="1"/>
  <c r="F191" i="12"/>
  <c r="O207" i="12"/>
  <c r="P207" i="12" s="1"/>
  <c r="F207" i="12"/>
  <c r="O240" i="12"/>
  <c r="P240" i="12" s="1"/>
  <c r="F240" i="12"/>
  <c r="P19" i="11"/>
  <c r="Q19" i="11" s="1"/>
  <c r="G19" i="11"/>
  <c r="O234" i="16"/>
  <c r="P234" i="16" s="1"/>
  <c r="F234" i="16"/>
  <c r="O250" i="16"/>
  <c r="P250" i="16" s="1"/>
  <c r="F250" i="16"/>
  <c r="O176" i="12"/>
  <c r="P176" i="12" s="1"/>
  <c r="F176" i="12"/>
  <c r="O189" i="12"/>
  <c r="P189" i="12" s="1"/>
  <c r="F189" i="12"/>
  <c r="O198" i="12"/>
  <c r="P198" i="12" s="1"/>
  <c r="F198" i="12"/>
  <c r="O218" i="12"/>
  <c r="P218" i="12" s="1"/>
  <c r="F218" i="12"/>
  <c r="P13" i="11"/>
  <c r="Q13" i="11" s="1"/>
  <c r="G13" i="11"/>
  <c r="P40" i="8"/>
  <c r="Q40" i="8" s="1"/>
  <c r="G40" i="8"/>
  <c r="O100" i="16"/>
  <c r="P100" i="16" s="1"/>
  <c r="F100" i="16"/>
  <c r="O221" i="16"/>
  <c r="P221" i="16" s="1"/>
  <c r="F221" i="16"/>
  <c r="O232" i="16"/>
  <c r="P232" i="16" s="1"/>
  <c r="F232" i="16"/>
  <c r="O240" i="16"/>
  <c r="P240" i="16" s="1"/>
  <c r="F240" i="16"/>
  <c r="O248" i="16"/>
  <c r="P248" i="16" s="1"/>
  <c r="F248" i="16"/>
  <c r="O260" i="16"/>
  <c r="P260" i="16" s="1"/>
  <c r="F260" i="16"/>
  <c r="N61" i="15"/>
  <c r="O61" i="15" s="1"/>
  <c r="E61" i="15"/>
  <c r="N42" i="15"/>
  <c r="O42" i="15" s="1"/>
  <c r="E42" i="15"/>
  <c r="M54" i="15"/>
  <c r="F54" i="15"/>
  <c r="N48" i="15"/>
  <c r="O48" i="15" s="1"/>
  <c r="E48" i="15"/>
  <c r="N24" i="15"/>
  <c r="O24" i="15" s="1"/>
  <c r="E24" i="15"/>
  <c r="N16" i="15"/>
  <c r="O16" i="15" s="1"/>
  <c r="E16" i="15"/>
  <c r="N8" i="15"/>
  <c r="O8" i="15" s="1"/>
  <c r="E8" i="15"/>
  <c r="N38" i="15"/>
  <c r="O38" i="15" s="1"/>
  <c r="E38" i="15"/>
  <c r="N35" i="15"/>
  <c r="O35" i="15" s="1"/>
  <c r="E35" i="15"/>
  <c r="N27" i="15"/>
  <c r="O27" i="15" s="1"/>
  <c r="E27" i="15"/>
  <c r="N11" i="15"/>
  <c r="O11" i="15" s="1"/>
  <c r="E11" i="15"/>
  <c r="N59" i="15"/>
  <c r="O59" i="15" s="1"/>
  <c r="E59" i="15"/>
  <c r="M49" i="15"/>
  <c r="F49" i="15"/>
  <c r="N45" i="15"/>
  <c r="O45" i="15" s="1"/>
  <c r="E45" i="15"/>
  <c r="N41" i="15"/>
  <c r="O41" i="15" s="1"/>
  <c r="E41" i="15"/>
  <c r="N33" i="15"/>
  <c r="O33" i="15" s="1"/>
  <c r="E33" i="15"/>
  <c r="N25" i="15"/>
  <c r="O25" i="15" s="1"/>
  <c r="E25" i="15"/>
  <c r="N21" i="15"/>
  <c r="O21" i="15" s="1"/>
  <c r="E21" i="15"/>
  <c r="N17" i="15"/>
  <c r="O17" i="15" s="1"/>
  <c r="E17" i="15"/>
  <c r="N13" i="15"/>
  <c r="O13" i="15" s="1"/>
  <c r="E13" i="15"/>
  <c r="N9" i="15"/>
  <c r="O9" i="15" s="1"/>
  <c r="E9" i="15"/>
  <c r="O174" i="12"/>
  <c r="P174" i="12" s="1"/>
  <c r="F174" i="12"/>
  <c r="O200" i="12"/>
  <c r="P200" i="12" s="1"/>
  <c r="F200" i="12"/>
  <c r="P8" i="11"/>
  <c r="Q8" i="11" s="1"/>
  <c r="G8" i="11"/>
  <c r="P18" i="11"/>
  <c r="Q18" i="11" s="1"/>
  <c r="G18" i="11"/>
  <c r="P23" i="8"/>
  <c r="Q23" i="8" s="1"/>
  <c r="G23" i="8"/>
  <c r="P46" i="8"/>
  <c r="Q46" i="8" s="1"/>
  <c r="G46" i="8"/>
  <c r="O111" i="12"/>
  <c r="P111" i="12" s="1"/>
  <c r="F111" i="12"/>
  <c r="O201" i="12"/>
  <c r="P201" i="12" s="1"/>
  <c r="F201" i="12"/>
  <c r="O217" i="12"/>
  <c r="P217" i="12" s="1"/>
  <c r="F217" i="12"/>
  <c r="P24" i="8"/>
  <c r="Q24" i="8" s="1"/>
  <c r="G24" i="8"/>
  <c r="P59" i="8"/>
  <c r="Q59" i="8" s="1"/>
  <c r="G59" i="8"/>
  <c r="G91" i="8"/>
  <c r="P91" i="8"/>
  <c r="Q91" i="8" s="1"/>
  <c r="O230" i="16"/>
  <c r="P230" i="16" s="1"/>
  <c r="F230" i="16"/>
  <c r="O254" i="16"/>
  <c r="P254" i="16" s="1"/>
  <c r="F254" i="16"/>
  <c r="P28" i="11"/>
  <c r="Q28" i="11" s="1"/>
  <c r="G28" i="11"/>
  <c r="P28" i="8"/>
  <c r="Q28" i="8" s="1"/>
  <c r="G28" i="8"/>
  <c r="O218" i="16"/>
  <c r="P218" i="16" s="1"/>
  <c r="F218" i="16"/>
  <c r="O229" i="16"/>
  <c r="P229" i="16" s="1"/>
  <c r="F229" i="16"/>
  <c r="O241" i="16"/>
  <c r="P241" i="16" s="1"/>
  <c r="F241" i="16"/>
  <c r="O249" i="16"/>
  <c r="P249" i="16" s="1"/>
  <c r="F249" i="16"/>
  <c r="O257" i="16"/>
  <c r="P257" i="16" s="1"/>
  <c r="F257" i="16"/>
  <c r="O258" i="16"/>
  <c r="P258" i="16" s="1"/>
  <c r="F258" i="16"/>
  <c r="O98" i="12"/>
  <c r="P98" i="12" s="1"/>
  <c r="F98" i="12"/>
  <c r="O205" i="12"/>
  <c r="P205" i="12" s="1"/>
  <c r="F205" i="12"/>
  <c r="O235" i="12"/>
  <c r="P235" i="12" s="1"/>
  <c r="F235" i="12"/>
  <c r="P24" i="11"/>
  <c r="Q24" i="11" s="1"/>
  <c r="G24" i="11"/>
  <c r="O106" i="12"/>
  <c r="P106" i="12" s="1"/>
  <c r="F106" i="12"/>
  <c r="O91" i="16"/>
  <c r="P91" i="16" s="1"/>
  <c r="F91" i="16"/>
  <c r="O84" i="16"/>
  <c r="P84" i="16" s="1"/>
  <c r="F84" i="16"/>
  <c r="O81" i="16"/>
  <c r="P81" i="16" s="1"/>
  <c r="F81" i="16"/>
  <c r="O83" i="16"/>
  <c r="P83" i="16" s="1"/>
  <c r="F83" i="16"/>
  <c r="O89" i="16"/>
  <c r="P89" i="16" s="1"/>
  <c r="F89" i="16"/>
  <c r="O86" i="16"/>
  <c r="P86" i="16" s="1"/>
  <c r="F86" i="16"/>
  <c r="O85" i="16"/>
  <c r="P85" i="16" s="1"/>
  <c r="F85" i="16"/>
  <c r="O97" i="16"/>
  <c r="P97" i="16" s="1"/>
  <c r="F97" i="16"/>
  <c r="O90" i="16"/>
  <c r="P90" i="16" s="1"/>
  <c r="F90" i="16"/>
  <c r="O87" i="16"/>
  <c r="P87" i="16" s="1"/>
  <c r="F87" i="16"/>
  <c r="O95" i="16"/>
  <c r="P95" i="16" s="1"/>
  <c r="F95" i="16"/>
  <c r="O88" i="16"/>
  <c r="P88" i="16" s="1"/>
  <c r="F88" i="16"/>
  <c r="O82" i="16"/>
  <c r="P82" i="16" s="1"/>
  <c r="F82" i="16"/>
  <c r="O40" i="16"/>
  <c r="P40" i="16" s="1"/>
  <c r="F40" i="16"/>
  <c r="O48" i="16"/>
  <c r="P48" i="16" s="1"/>
  <c r="F48" i="16"/>
  <c r="O56" i="16"/>
  <c r="P56" i="16" s="1"/>
  <c r="F56" i="16"/>
  <c r="O64" i="16"/>
  <c r="P64" i="16" s="1"/>
  <c r="F64" i="16"/>
  <c r="O45" i="16"/>
  <c r="P45" i="16" s="1"/>
  <c r="F45" i="16"/>
  <c r="O53" i="16"/>
  <c r="P53" i="16" s="1"/>
  <c r="F53" i="16"/>
  <c r="O35" i="16"/>
  <c r="P35" i="16" s="1"/>
  <c r="F35" i="16"/>
  <c r="O43" i="16"/>
  <c r="P43" i="16" s="1"/>
  <c r="F43" i="16"/>
  <c r="O51" i="16"/>
  <c r="P51" i="16" s="1"/>
  <c r="F51" i="16"/>
  <c r="O38" i="16"/>
  <c r="P38" i="16" s="1"/>
  <c r="F38" i="16"/>
  <c r="O46" i="16"/>
  <c r="P46" i="16" s="1"/>
  <c r="F46" i="16"/>
  <c r="O54" i="16"/>
  <c r="P54" i="16" s="1"/>
  <c r="F54" i="16"/>
  <c r="O70" i="16"/>
  <c r="P70" i="16" s="1"/>
  <c r="F70" i="16"/>
  <c r="O36" i="16"/>
  <c r="P36" i="16" s="1"/>
  <c r="F36" i="16"/>
  <c r="O44" i="16"/>
  <c r="P44" i="16" s="1"/>
  <c r="F44" i="16"/>
  <c r="O52" i="16"/>
  <c r="P52" i="16" s="1"/>
  <c r="F52" i="16"/>
  <c r="O37" i="16"/>
  <c r="P37" i="16" s="1"/>
  <c r="F37" i="16"/>
  <c r="O49" i="16"/>
  <c r="P49" i="16" s="1"/>
  <c r="F49" i="16"/>
  <c r="O57" i="16"/>
  <c r="P57" i="16" s="1"/>
  <c r="F57" i="16"/>
  <c r="O65" i="16"/>
  <c r="P65" i="16" s="1"/>
  <c r="F65" i="16"/>
  <c r="O39" i="16"/>
  <c r="P39" i="16" s="1"/>
  <c r="F39" i="16"/>
  <c r="O47" i="16"/>
  <c r="P47" i="16" s="1"/>
  <c r="F47" i="16"/>
  <c r="O55" i="16"/>
  <c r="P55" i="16" s="1"/>
  <c r="F55" i="16"/>
  <c r="O67" i="16"/>
  <c r="P67" i="16" s="1"/>
  <c r="F67" i="16"/>
  <c r="O42" i="16"/>
  <c r="P42" i="16" s="1"/>
  <c r="F42" i="16"/>
  <c r="O50" i="16"/>
  <c r="P50" i="16" s="1"/>
  <c r="F50" i="16"/>
  <c r="O58" i="16"/>
  <c r="P58" i="16" s="1"/>
  <c r="F58" i="16"/>
  <c r="O66" i="16"/>
  <c r="P66" i="16" s="1"/>
  <c r="F66" i="16"/>
  <c r="O74" i="16"/>
  <c r="P74" i="16" s="1"/>
  <c r="F74" i="16"/>
  <c r="O34" i="16"/>
  <c r="P34" i="16" s="1"/>
  <c r="F34" i="16"/>
  <c r="O31" i="16"/>
  <c r="P31" i="16" s="1"/>
  <c r="F31" i="16"/>
  <c r="O131" i="16"/>
  <c r="P131" i="16" s="1"/>
  <c r="F131" i="16"/>
  <c r="O126" i="16"/>
  <c r="P126" i="16" s="1"/>
  <c r="F126" i="16"/>
  <c r="O132" i="16"/>
  <c r="P132" i="16" s="1"/>
  <c r="F132" i="16"/>
  <c r="O21" i="16"/>
  <c r="P21" i="16" s="1"/>
  <c r="F21" i="16"/>
  <c r="O32" i="16"/>
  <c r="P32" i="16" s="1"/>
  <c r="F32" i="16"/>
  <c r="O127" i="16"/>
  <c r="P127" i="16" s="1"/>
  <c r="F127" i="16"/>
  <c r="O18" i="16"/>
  <c r="P18" i="16" s="1"/>
  <c r="F18" i="16"/>
  <c r="O17" i="16"/>
  <c r="P17" i="16" s="1"/>
  <c r="F17" i="16"/>
  <c r="O33" i="16"/>
  <c r="P33" i="16" s="1"/>
  <c r="F33" i="16"/>
  <c r="O15" i="16"/>
  <c r="P15" i="16" s="1"/>
  <c r="F15" i="16"/>
  <c r="O125" i="16"/>
  <c r="P125" i="16" s="1"/>
  <c r="F125" i="16"/>
  <c r="O16" i="16"/>
  <c r="P16" i="16" s="1"/>
  <c r="F16" i="16"/>
  <c r="O11" i="16"/>
  <c r="P11" i="16" s="1"/>
  <c r="F11" i="16"/>
  <c r="O119" i="16"/>
  <c r="P119" i="16" s="1"/>
  <c r="F119" i="16"/>
  <c r="O115" i="16"/>
  <c r="P115" i="16" s="1"/>
  <c r="F115" i="16"/>
  <c r="O12" i="16"/>
  <c r="P12" i="16" s="1"/>
  <c r="F12" i="16"/>
  <c r="O13" i="16"/>
  <c r="P13" i="16" s="1"/>
  <c r="F13" i="16"/>
  <c r="O14" i="16"/>
  <c r="P14" i="16" s="1"/>
  <c r="F14" i="16"/>
  <c r="O8" i="16"/>
  <c r="P8" i="16" s="1"/>
  <c r="F8" i="16"/>
  <c r="O116" i="16"/>
  <c r="P116" i="16" s="1"/>
  <c r="F116" i="16"/>
  <c r="O10" i="16"/>
  <c r="P10" i="16" s="1"/>
  <c r="F10" i="16"/>
  <c r="O6" i="16"/>
  <c r="P6" i="16" s="1"/>
  <c r="F6" i="16"/>
  <c r="O117" i="16"/>
  <c r="P117" i="16" s="1"/>
  <c r="F117" i="16"/>
  <c r="O9" i="16"/>
  <c r="P9" i="16" s="1"/>
  <c r="F9" i="16"/>
  <c r="O7" i="16"/>
  <c r="P7" i="16" s="1"/>
  <c r="F7" i="16"/>
  <c r="O118" i="16"/>
  <c r="P118" i="16" s="1"/>
  <c r="F118" i="16"/>
  <c r="O107" i="16"/>
  <c r="P107" i="16" s="1"/>
  <c r="F107" i="16"/>
  <c r="O55" i="12"/>
  <c r="P55" i="12" s="1"/>
  <c r="F55" i="12"/>
  <c r="O93" i="12"/>
  <c r="P93" i="12" s="1"/>
  <c r="F93" i="12"/>
  <c r="O51" i="12"/>
  <c r="P51" i="12" s="1"/>
  <c r="F51" i="12"/>
  <c r="O66" i="12"/>
  <c r="P66" i="12" s="1"/>
  <c r="F66" i="12"/>
  <c r="O87" i="12"/>
  <c r="P87" i="12" s="1"/>
  <c r="F87" i="12"/>
  <c r="O33" i="12"/>
  <c r="P33" i="12" s="1"/>
  <c r="F33" i="12"/>
  <c r="O88" i="12"/>
  <c r="P88" i="12" s="1"/>
  <c r="F88" i="12"/>
  <c r="O47" i="12"/>
  <c r="P47" i="12" s="1"/>
  <c r="F47" i="12"/>
  <c r="O68" i="12"/>
  <c r="P68" i="12" s="1"/>
  <c r="F68" i="12"/>
  <c r="O20" i="12"/>
  <c r="P20" i="12" s="1"/>
  <c r="F20" i="12"/>
  <c r="O154" i="12"/>
  <c r="P154" i="12" s="1"/>
  <c r="F154" i="12"/>
  <c r="O50" i="12"/>
  <c r="P50" i="12" s="1"/>
  <c r="F50" i="12"/>
  <c r="O85" i="12"/>
  <c r="P85" i="12" s="1"/>
  <c r="F85" i="12"/>
  <c r="O32" i="12"/>
  <c r="P32" i="12" s="1"/>
  <c r="F32" i="12"/>
  <c r="O95" i="12"/>
  <c r="P95" i="12" s="1"/>
  <c r="F95" i="12"/>
  <c r="O21" i="12"/>
  <c r="P21" i="12" s="1"/>
  <c r="F21" i="12"/>
  <c r="O28" i="12"/>
  <c r="P28" i="12" s="1"/>
  <c r="F28" i="12"/>
  <c r="O48" i="12"/>
  <c r="P48" i="12" s="1"/>
  <c r="F48" i="12"/>
  <c r="O70" i="12"/>
  <c r="P70" i="12" s="1"/>
  <c r="F70" i="12"/>
  <c r="O29" i="12"/>
  <c r="P29" i="12" s="1"/>
  <c r="F29" i="12"/>
  <c r="O67" i="12"/>
  <c r="P67" i="12" s="1"/>
  <c r="F67" i="12"/>
  <c r="O91" i="12"/>
  <c r="P91" i="12" s="1"/>
  <c r="F91" i="12"/>
  <c r="F156" i="12"/>
  <c r="O156" i="12"/>
  <c r="P156" i="12" s="1"/>
  <c r="O14" i="12"/>
  <c r="P14" i="12" s="1"/>
  <c r="F14" i="12"/>
  <c r="O31" i="12"/>
  <c r="P31" i="12" s="1"/>
  <c r="F31" i="12"/>
  <c r="O54" i="12"/>
  <c r="P54" i="12" s="1"/>
  <c r="F54" i="12"/>
  <c r="O92" i="12"/>
  <c r="P92" i="12" s="1"/>
  <c r="F92" i="12"/>
  <c r="O17" i="12"/>
  <c r="P17" i="12" s="1"/>
  <c r="F17" i="12"/>
  <c r="O52" i="12"/>
  <c r="P52" i="12" s="1"/>
  <c r="F52" i="12"/>
  <c r="O69" i="12"/>
  <c r="P69" i="12" s="1"/>
  <c r="F69" i="12"/>
  <c r="O13" i="12"/>
  <c r="P13" i="12" s="1"/>
  <c r="F13" i="12"/>
  <c r="O30" i="12"/>
  <c r="P30" i="12" s="1"/>
  <c r="F30" i="12"/>
  <c r="O86" i="12"/>
  <c r="P86" i="12" s="1"/>
  <c r="F86" i="12"/>
  <c r="O18" i="12"/>
  <c r="P18" i="12" s="1"/>
  <c r="F18" i="12"/>
  <c r="O53" i="12"/>
  <c r="P53" i="12" s="1"/>
  <c r="F53" i="12"/>
  <c r="O16" i="12"/>
  <c r="P16" i="12" s="1"/>
  <c r="F16" i="12"/>
  <c r="O90" i="12"/>
  <c r="P90" i="12" s="1"/>
  <c r="F90" i="12"/>
  <c r="P30" i="8"/>
  <c r="Q30" i="8" s="1"/>
  <c r="G30" i="8"/>
  <c r="P38" i="8"/>
  <c r="Q38" i="8" s="1"/>
  <c r="G38" i="8"/>
  <c r="P31" i="8"/>
  <c r="Q31" i="8" s="1"/>
  <c r="G31" i="8"/>
  <c r="P39" i="8"/>
  <c r="Q39" i="8" s="1"/>
  <c r="G39" i="8"/>
  <c r="P36" i="8"/>
  <c r="Q36" i="8" s="1"/>
  <c r="G36" i="8"/>
  <c r="P34" i="8"/>
  <c r="Q34" i="8" s="1"/>
  <c r="G34" i="8"/>
  <c r="P33" i="8"/>
  <c r="Q33" i="8" s="1"/>
  <c r="G33" i="8"/>
  <c r="P35" i="8"/>
  <c r="Q35" i="8" s="1"/>
  <c r="G35" i="8"/>
  <c r="P32" i="8"/>
  <c r="Q32" i="8" s="1"/>
  <c r="G32" i="8"/>
  <c r="P37" i="8"/>
  <c r="Q37" i="8" s="1"/>
  <c r="G37" i="8"/>
  <c r="P86" i="8"/>
  <c r="Q86" i="8" s="1"/>
  <c r="G86" i="8"/>
  <c r="P87" i="8"/>
  <c r="Q87" i="8" s="1"/>
  <c r="G87" i="8"/>
  <c r="P88" i="8"/>
  <c r="Q88" i="8" s="1"/>
  <c r="G88" i="8"/>
  <c r="P85" i="8"/>
  <c r="Q85" i="8" s="1"/>
  <c r="G85" i="8"/>
  <c r="P90" i="8"/>
  <c r="Q90" i="8" s="1"/>
  <c r="G90" i="8"/>
  <c r="P84" i="8"/>
  <c r="Q84" i="8" s="1"/>
  <c r="G84" i="8"/>
  <c r="G92" i="8"/>
  <c r="P89" i="8"/>
  <c r="Q89" i="8" s="1"/>
  <c r="G89" i="8"/>
  <c r="P7" i="8"/>
  <c r="Q7" i="8" s="1"/>
  <c r="G7" i="8"/>
  <c r="P74" i="8"/>
  <c r="Q74" i="8" s="1"/>
  <c r="P16" i="8"/>
  <c r="Q16" i="8" s="1"/>
  <c r="G16" i="8"/>
  <c r="P17" i="8"/>
  <c r="Q17" i="8" s="1"/>
  <c r="G17" i="8"/>
  <c r="P15" i="8"/>
  <c r="Q15" i="8" s="1"/>
  <c r="G15" i="8"/>
  <c r="P8" i="8"/>
  <c r="Q8" i="8" s="1"/>
  <c r="G8" i="8"/>
  <c r="P75" i="8"/>
  <c r="Q75" i="8" s="1"/>
  <c r="P76" i="8"/>
  <c r="Q76" i="8" s="1"/>
  <c r="Q93" i="3"/>
  <c r="E93" i="3"/>
  <c r="P197" i="6"/>
  <c r="E197" i="6"/>
  <c r="P150" i="6"/>
  <c r="E150" i="6"/>
  <c r="G44" i="6"/>
  <c r="N44" i="6"/>
  <c r="Q79" i="8"/>
  <c r="Q81" i="8"/>
  <c r="Q80" i="8"/>
  <c r="P13" i="8"/>
  <c r="Q13" i="8" s="1"/>
  <c r="G13" i="8"/>
  <c r="P48" i="8"/>
  <c r="Q48" i="8" s="1"/>
  <c r="G48" i="8"/>
  <c r="P5" i="8"/>
  <c r="Q5" i="8" s="1"/>
  <c r="G5" i="8"/>
  <c r="P64" i="8"/>
  <c r="Q64" i="8" s="1"/>
  <c r="P70" i="8"/>
  <c r="Q70" i="8" s="1"/>
  <c r="P73" i="8"/>
  <c r="Q73" i="8" s="1"/>
  <c r="P65" i="8"/>
  <c r="Q65" i="8" s="1"/>
  <c r="P71" i="8"/>
  <c r="Q71" i="8" s="1"/>
  <c r="P66" i="8"/>
  <c r="Q66" i="8" s="1"/>
  <c r="P67" i="8"/>
  <c r="Q67" i="8" s="1"/>
  <c r="P72" i="8"/>
  <c r="Q72" i="8" s="1"/>
  <c r="P14" i="8"/>
  <c r="Q14" i="8" s="1"/>
  <c r="G14" i="8"/>
  <c r="P68" i="8"/>
  <c r="Q68" i="8" s="1"/>
  <c r="P69" i="8"/>
  <c r="Q69" i="8" s="1"/>
  <c r="P4" i="8"/>
  <c r="Q4" i="8" s="1"/>
  <c r="G4" i="8"/>
  <c r="P57" i="8"/>
  <c r="Q57" i="8" s="1"/>
  <c r="P12" i="8"/>
  <c r="Q12" i="8" s="1"/>
  <c r="G12" i="8"/>
  <c r="O106" i="16"/>
  <c r="P106" i="16" s="1"/>
  <c r="F106" i="16"/>
  <c r="O105" i="16"/>
  <c r="P105" i="16" s="1"/>
  <c r="F105" i="16"/>
  <c r="O5" i="16"/>
  <c r="P5" i="16" s="1"/>
  <c r="F5" i="16"/>
  <c r="N4" i="16"/>
  <c r="O899" i="3"/>
  <c r="O973" i="3"/>
  <c r="O953" i="3"/>
  <c r="O952" i="3"/>
  <c r="O951" i="3"/>
  <c r="E954" i="3"/>
  <c r="O950" i="3"/>
  <c r="F954" i="3"/>
  <c r="G954" i="3"/>
  <c r="O927" i="3"/>
  <c r="O924" i="3"/>
  <c r="O925" i="3"/>
  <c r="O926" i="3"/>
  <c r="O922" i="3"/>
  <c r="O923" i="3"/>
  <c r="O914" i="3"/>
  <c r="O913" i="3"/>
  <c r="O906" i="3"/>
  <c r="M53" i="15"/>
  <c r="E53" i="15" s="1"/>
  <c r="M52" i="15"/>
  <c r="E52" i="15" s="1"/>
  <c r="N49" i="15" l="1"/>
  <c r="O49" i="15" s="1"/>
  <c r="E49" i="15"/>
  <c r="N54" i="15"/>
  <c r="O54" i="15" s="1"/>
  <c r="E54" i="15"/>
  <c r="O44" i="6"/>
  <c r="F44" i="6"/>
  <c r="O4" i="16"/>
  <c r="P4" i="16" s="1"/>
  <c r="F4" i="16"/>
  <c r="F899" i="3"/>
  <c r="P899" i="3"/>
  <c r="P973" i="3"/>
  <c r="F973" i="3"/>
  <c r="P953" i="3"/>
  <c r="F953" i="3"/>
  <c r="P952" i="3"/>
  <c r="F952" i="3"/>
  <c r="P951" i="3"/>
  <c r="F951" i="3"/>
  <c r="P950" i="3"/>
  <c r="F950" i="3"/>
  <c r="P927" i="3"/>
  <c r="F927" i="3"/>
  <c r="P924" i="3"/>
  <c r="F924" i="3"/>
  <c r="P925" i="3"/>
  <c r="F925" i="3"/>
  <c r="P926" i="3"/>
  <c r="F926" i="3"/>
  <c r="P922" i="3"/>
  <c r="F922" i="3"/>
  <c r="F923" i="3"/>
  <c r="P923" i="3"/>
  <c r="P914" i="3"/>
  <c r="F914" i="3"/>
  <c r="P913" i="3"/>
  <c r="F913" i="3"/>
  <c r="P906" i="3"/>
  <c r="F906" i="3"/>
  <c r="N53" i="15"/>
  <c r="O53" i="15" s="1"/>
  <c r="N52" i="15"/>
  <c r="O52" i="15" s="1"/>
  <c r="E44" i="6" l="1"/>
  <c r="P44" i="6"/>
  <c r="Q899" i="3"/>
  <c r="E899" i="3"/>
  <c r="Q973" i="3"/>
  <c r="E973" i="3"/>
  <c r="Q953" i="3"/>
  <c r="E953" i="3"/>
  <c r="Q952" i="3"/>
  <c r="E952" i="3"/>
  <c r="Q951" i="3"/>
  <c r="E951" i="3"/>
  <c r="Q950" i="3"/>
  <c r="E950" i="3"/>
  <c r="Q927" i="3"/>
  <c r="E927" i="3"/>
  <c r="Q924" i="3"/>
  <c r="E924" i="3"/>
  <c r="Q925" i="3"/>
  <c r="E925" i="3"/>
  <c r="Q926" i="3"/>
  <c r="E926" i="3"/>
  <c r="Q922" i="3"/>
  <c r="E922" i="3"/>
  <c r="Q923" i="3"/>
  <c r="E923" i="3"/>
  <c r="Q914" i="3"/>
  <c r="E914" i="3"/>
  <c r="Q913" i="3"/>
  <c r="E913" i="3"/>
  <c r="Q906" i="3"/>
  <c r="E906" i="3"/>
  <c r="M897" i="3"/>
  <c r="N897" i="3" s="1"/>
  <c r="M900" i="3"/>
  <c r="N900" i="3" s="1"/>
  <c r="O900" i="3" s="1"/>
  <c r="P900" i="3" s="1"/>
  <c r="Q900" i="3" s="1"/>
  <c r="M901" i="3"/>
  <c r="N901" i="3" s="1"/>
  <c r="M902" i="3"/>
  <c r="N902" i="3" s="1"/>
  <c r="M903" i="3"/>
  <c r="N903" i="3" s="1"/>
  <c r="G903" i="3" s="1"/>
  <c r="M904" i="3"/>
  <c r="N904" i="3" s="1"/>
  <c r="G904" i="3" s="1"/>
  <c r="M905" i="3"/>
  <c r="N905" i="3" s="1"/>
  <c r="M907" i="3"/>
  <c r="N907" i="3" s="1"/>
  <c r="M908" i="3"/>
  <c r="N908" i="3" s="1"/>
  <c r="G908" i="3" s="1"/>
  <c r="M909" i="3"/>
  <c r="N909" i="3" s="1"/>
  <c r="M910" i="3"/>
  <c r="N910" i="3" s="1"/>
  <c r="O910" i="3" s="1"/>
  <c r="P910" i="3" s="1"/>
  <c r="Q910" i="3" s="1"/>
  <c r="M911" i="3"/>
  <c r="N911" i="3" s="1"/>
  <c r="M912" i="3"/>
  <c r="N912" i="3" s="1"/>
  <c r="M915" i="3"/>
  <c r="N915" i="3" s="1"/>
  <c r="G915" i="3" s="1"/>
  <c r="M916" i="3"/>
  <c r="N916" i="3" s="1"/>
  <c r="O916" i="3" s="1"/>
  <c r="P916" i="3" s="1"/>
  <c r="Q916" i="3" s="1"/>
  <c r="M917" i="3"/>
  <c r="N917" i="3" s="1"/>
  <c r="O917" i="3" s="1"/>
  <c r="P917" i="3" s="1"/>
  <c r="Q917" i="3" s="1"/>
  <c r="M919" i="3"/>
  <c r="N919" i="3" s="1"/>
  <c r="M920" i="3"/>
  <c r="N920" i="3" s="1"/>
  <c r="M921" i="3"/>
  <c r="N921" i="3" s="1"/>
  <c r="M928" i="3"/>
  <c r="N928" i="3" s="1"/>
  <c r="O919" i="3" l="1"/>
  <c r="G919" i="3"/>
  <c r="O928" i="3"/>
  <c r="G928" i="3"/>
  <c r="O918" i="3"/>
  <c r="P918" i="3" s="1"/>
  <c r="Q918" i="3" s="1"/>
  <c r="G918" i="3"/>
  <c r="O921" i="3"/>
  <c r="G921" i="3"/>
  <c r="O920" i="3"/>
  <c r="G920" i="3"/>
  <c r="O911" i="3"/>
  <c r="G911" i="3"/>
  <c r="O912" i="3"/>
  <c r="G912" i="3"/>
  <c r="O915" i="3"/>
  <c r="F915" i="3" s="1"/>
  <c r="O902" i="3"/>
  <c r="G902" i="3"/>
  <c r="O897" i="3"/>
  <c r="G897" i="3"/>
  <c r="O909" i="3"/>
  <c r="G909" i="3"/>
  <c r="O908" i="3"/>
  <c r="O907" i="3"/>
  <c r="G907" i="3"/>
  <c r="O905" i="3"/>
  <c r="G905" i="3"/>
  <c r="O904" i="3"/>
  <c r="O903" i="3"/>
  <c r="O901" i="3"/>
  <c r="G901" i="3"/>
  <c r="M92" i="3"/>
  <c r="N101" i="3"/>
  <c r="O101" i="3" s="1"/>
  <c r="P101" i="3" s="1"/>
  <c r="Q101" i="3" s="1"/>
  <c r="N105" i="3"/>
  <c r="N107" i="3"/>
  <c r="N108" i="3"/>
  <c r="N109" i="3"/>
  <c r="N110" i="3"/>
  <c r="N121" i="3"/>
  <c r="N122" i="3"/>
  <c r="N124" i="3"/>
  <c r="N975" i="3"/>
  <c r="N976" i="3"/>
  <c r="M88" i="3"/>
  <c r="M87" i="3"/>
  <c r="M89" i="3"/>
  <c r="N56" i="3"/>
  <c r="N62" i="3"/>
  <c r="N63" i="3"/>
  <c r="G63" i="3" s="1"/>
  <c r="N64" i="3"/>
  <c r="G64" i="3" s="1"/>
  <c r="N69" i="3"/>
  <c r="N70" i="3"/>
  <c r="N71" i="3"/>
  <c r="N72" i="3"/>
  <c r="G72" i="3" s="1"/>
  <c r="N73" i="3"/>
  <c r="N54" i="3"/>
  <c r="G54" i="3" s="1"/>
  <c r="N55" i="3"/>
  <c r="G55" i="3" s="1"/>
  <c r="N37" i="3"/>
  <c r="G37" i="3" s="1"/>
  <c r="N38" i="3"/>
  <c r="N39" i="3"/>
  <c r="G39" i="3" s="1"/>
  <c r="N40" i="3"/>
  <c r="N43" i="3"/>
  <c r="N44" i="3"/>
  <c r="G44" i="3" s="1"/>
  <c r="N45" i="3"/>
  <c r="G45" i="3" s="1"/>
  <c r="N46" i="3"/>
  <c r="N52" i="3"/>
  <c r="N77" i="3"/>
  <c r="N78" i="3"/>
  <c r="G71" i="3"/>
  <c r="D39" i="4"/>
  <c r="L15" i="4"/>
  <c r="L39" i="4"/>
  <c r="E39" i="4" s="1"/>
  <c r="L40" i="4"/>
  <c r="E40" i="4" s="1"/>
  <c r="L41" i="4"/>
  <c r="E41" i="4" s="1"/>
  <c r="L42" i="4"/>
  <c r="E42" i="4" s="1"/>
  <c r="L43" i="4"/>
  <c r="E43" i="4" s="1"/>
  <c r="L3" i="4"/>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N503" i="9"/>
  <c r="N504" i="9"/>
  <c r="N505" i="9"/>
  <c r="N506" i="9"/>
  <c r="N507" i="9"/>
  <c r="N508" i="9"/>
  <c r="N509" i="9"/>
  <c r="N510" i="9"/>
  <c r="N511" i="9"/>
  <c r="N512" i="9"/>
  <c r="N513" i="9"/>
  <c r="N514" i="9"/>
  <c r="N515" i="9"/>
  <c r="N516" i="9"/>
  <c r="N517" i="9"/>
  <c r="N518" i="9"/>
  <c r="N519" i="9"/>
  <c r="N520" i="9"/>
  <c r="N521" i="9"/>
  <c r="N522" i="9"/>
  <c r="N523" i="9"/>
  <c r="N524" i="9"/>
  <c r="N525" i="9"/>
  <c r="N526" i="9"/>
  <c r="N527" i="9"/>
  <c r="N528" i="9"/>
  <c r="N529" i="9"/>
  <c r="N530" i="9"/>
  <c r="N531" i="9"/>
  <c r="N532" i="9"/>
  <c r="N533" i="9"/>
  <c r="N534" i="9"/>
  <c r="N535" i="9"/>
  <c r="N536" i="9"/>
  <c r="N537" i="9"/>
  <c r="N538" i="9"/>
  <c r="N539" i="9"/>
  <c r="N540" i="9"/>
  <c r="N541" i="9"/>
  <c r="N542" i="9"/>
  <c r="N543" i="9"/>
  <c r="N544" i="9"/>
  <c r="N545" i="9"/>
  <c r="N546" i="9"/>
  <c r="N547" i="9"/>
  <c r="N548" i="9"/>
  <c r="N549" i="9"/>
  <c r="N550" i="9"/>
  <c r="N551" i="9"/>
  <c r="N552" i="9"/>
  <c r="N553" i="9"/>
  <c r="N554" i="9"/>
  <c r="N555" i="9"/>
  <c r="N556" i="9"/>
  <c r="N557" i="9"/>
  <c r="N558" i="9"/>
  <c r="N559" i="9"/>
  <c r="N560" i="9"/>
  <c r="N561" i="9"/>
  <c r="N562" i="9"/>
  <c r="N563" i="9"/>
  <c r="N564" i="9"/>
  <c r="N565" i="9"/>
  <c r="N566" i="9"/>
  <c r="N567" i="9"/>
  <c r="N568" i="9"/>
  <c r="N569" i="9"/>
  <c r="N570" i="9"/>
  <c r="N571" i="9"/>
  <c r="N572" i="9"/>
  <c r="N573" i="9"/>
  <c r="N574" i="9"/>
  <c r="N575" i="9"/>
  <c r="N576" i="9"/>
  <c r="N577" i="9"/>
  <c r="N578" i="9"/>
  <c r="N579" i="9"/>
  <c r="N580" i="9"/>
  <c r="N581" i="9"/>
  <c r="N582" i="9"/>
  <c r="N583" i="9"/>
  <c r="N584" i="9"/>
  <c r="N585" i="9"/>
  <c r="N586" i="9"/>
  <c r="N587" i="9"/>
  <c r="N588" i="9"/>
  <c r="N589" i="9"/>
  <c r="N590" i="9"/>
  <c r="N591" i="9"/>
  <c r="N592" i="9"/>
  <c r="N593" i="9"/>
  <c r="N594" i="9"/>
  <c r="N595" i="9"/>
  <c r="N596" i="9"/>
  <c r="N597" i="9"/>
  <c r="N598" i="9"/>
  <c r="N599" i="9"/>
  <c r="N600" i="9"/>
  <c r="N601" i="9"/>
  <c r="N602" i="9"/>
  <c r="N603" i="9"/>
  <c r="N604" i="9"/>
  <c r="N605" i="9"/>
  <c r="N606" i="9"/>
  <c r="N607" i="9"/>
  <c r="N608" i="9"/>
  <c r="N609" i="9"/>
  <c r="N610" i="9"/>
  <c r="N611" i="9"/>
  <c r="N612" i="9"/>
  <c r="N613" i="9"/>
  <c r="N614" i="9"/>
  <c r="N615" i="9"/>
  <c r="N616" i="9"/>
  <c r="N617" i="9"/>
  <c r="N618" i="9"/>
  <c r="N619" i="9"/>
  <c r="N620" i="9"/>
  <c r="N621" i="9"/>
  <c r="N622" i="9"/>
  <c r="N623" i="9"/>
  <c r="N624" i="9"/>
  <c r="N625" i="9"/>
  <c r="N626" i="9"/>
  <c r="N627" i="9"/>
  <c r="N628" i="9"/>
  <c r="N629" i="9"/>
  <c r="N630" i="9"/>
  <c r="N631" i="9"/>
  <c r="N632" i="9"/>
  <c r="N633" i="9"/>
  <c r="N634" i="9"/>
  <c r="N635" i="9"/>
  <c r="N636" i="9"/>
  <c r="N637" i="9"/>
  <c r="N638" i="9"/>
  <c r="N639" i="9"/>
  <c r="N640" i="9"/>
  <c r="N641" i="9"/>
  <c r="N642" i="9"/>
  <c r="N643" i="9"/>
  <c r="N644" i="9"/>
  <c r="N645" i="9"/>
  <c r="N646" i="9"/>
  <c r="N647" i="9"/>
  <c r="N648" i="9"/>
  <c r="N649" i="9"/>
  <c r="N650" i="9"/>
  <c r="N651" i="9"/>
  <c r="N652" i="9"/>
  <c r="N653" i="9"/>
  <c r="N654" i="9"/>
  <c r="N655" i="9"/>
  <c r="N656" i="9"/>
  <c r="N657" i="9"/>
  <c r="N658" i="9"/>
  <c r="N659" i="9"/>
  <c r="N660" i="9"/>
  <c r="N661" i="9"/>
  <c r="N662" i="9"/>
  <c r="N663" i="9"/>
  <c r="N664" i="9"/>
  <c r="N665" i="9"/>
  <c r="N666" i="9"/>
  <c r="N667" i="9"/>
  <c r="N668" i="9"/>
  <c r="N669" i="9"/>
  <c r="N670" i="9"/>
  <c r="N671" i="9"/>
  <c r="N672" i="9"/>
  <c r="N673" i="9"/>
  <c r="N674" i="9"/>
  <c r="N675" i="9"/>
  <c r="N676" i="9"/>
  <c r="N677" i="9"/>
  <c r="N678" i="9"/>
  <c r="N679" i="9"/>
  <c r="N680" i="9"/>
  <c r="N681" i="9"/>
  <c r="N682" i="9"/>
  <c r="N683" i="9"/>
  <c r="N684" i="9"/>
  <c r="N685" i="9"/>
  <c r="N686" i="9"/>
  <c r="N687" i="9"/>
  <c r="N688" i="9"/>
  <c r="N689" i="9"/>
  <c r="N690" i="9"/>
  <c r="N691" i="9"/>
  <c r="N692" i="9"/>
  <c r="N693" i="9"/>
  <c r="N694" i="9"/>
  <c r="N695" i="9"/>
  <c r="N696" i="9"/>
  <c r="N697" i="9"/>
  <c r="N698" i="9"/>
  <c r="N699" i="9"/>
  <c r="N700" i="9"/>
  <c r="N701" i="9"/>
  <c r="N702" i="9"/>
  <c r="N703" i="9"/>
  <c r="N704" i="9"/>
  <c r="N705" i="9"/>
  <c r="N706" i="9"/>
  <c r="N707" i="9"/>
  <c r="N708" i="9"/>
  <c r="N709" i="9"/>
  <c r="N710" i="9"/>
  <c r="N711" i="9"/>
  <c r="N712" i="9"/>
  <c r="N713" i="9"/>
  <c r="N714" i="9"/>
  <c r="N715" i="9"/>
  <c r="N716" i="9"/>
  <c r="N717" i="9"/>
  <c r="N718" i="9"/>
  <c r="N719" i="9"/>
  <c r="N720" i="9"/>
  <c r="N721" i="9"/>
  <c r="N722" i="9"/>
  <c r="N723" i="9"/>
  <c r="N724" i="9"/>
  <c r="N725" i="9"/>
  <c r="N726" i="9"/>
  <c r="N727" i="9"/>
  <c r="N728" i="9"/>
  <c r="N729" i="9"/>
  <c r="N730" i="9"/>
  <c r="N731" i="9"/>
  <c r="N732" i="9"/>
  <c r="N733" i="9"/>
  <c r="N734" i="9"/>
  <c r="N735" i="9"/>
  <c r="N736" i="9"/>
  <c r="N737" i="9"/>
  <c r="N738" i="9"/>
  <c r="N739" i="9"/>
  <c r="N740" i="9"/>
  <c r="N741" i="9"/>
  <c r="N742" i="9"/>
  <c r="N743" i="9"/>
  <c r="N744" i="9"/>
  <c r="N745" i="9"/>
  <c r="N746" i="9"/>
  <c r="N747" i="9"/>
  <c r="N748" i="9"/>
  <c r="N749" i="9"/>
  <c r="N750" i="9"/>
  <c r="N751" i="9"/>
  <c r="N752" i="9"/>
  <c r="N753" i="9"/>
  <c r="N754" i="9"/>
  <c r="N755" i="9"/>
  <c r="N756" i="9"/>
  <c r="N757" i="9"/>
  <c r="N758" i="9"/>
  <c r="N759" i="9"/>
  <c r="N760" i="9"/>
  <c r="N761" i="9"/>
  <c r="N762" i="9"/>
  <c r="N763" i="9"/>
  <c r="N764" i="9"/>
  <c r="N765" i="9"/>
  <c r="N766" i="9"/>
  <c r="N767" i="9"/>
  <c r="N768" i="9"/>
  <c r="N769" i="9"/>
  <c r="N770" i="9"/>
  <c r="N771" i="9"/>
  <c r="N772" i="9"/>
  <c r="N773" i="9"/>
  <c r="N774" i="9"/>
  <c r="N775" i="9"/>
  <c r="N776" i="9"/>
  <c r="N777" i="9"/>
  <c r="N778" i="9"/>
  <c r="N779" i="9"/>
  <c r="N780" i="9"/>
  <c r="N781" i="9"/>
  <c r="N782" i="9"/>
  <c r="N783" i="9"/>
  <c r="N784" i="9"/>
  <c r="N785" i="9"/>
  <c r="N786" i="9"/>
  <c r="N787" i="9"/>
  <c r="N788" i="9"/>
  <c r="N789" i="9"/>
  <c r="N790" i="9"/>
  <c r="N791" i="9"/>
  <c r="N792" i="9"/>
  <c r="N793" i="9"/>
  <c r="N794" i="9"/>
  <c r="N795" i="9"/>
  <c r="N796" i="9"/>
  <c r="N797" i="9"/>
  <c r="N798" i="9"/>
  <c r="N799" i="9"/>
  <c r="N800" i="9"/>
  <c r="N801" i="9"/>
  <c r="N802" i="9"/>
  <c r="N803" i="9"/>
  <c r="N804" i="9"/>
  <c r="N805" i="9"/>
  <c r="N806" i="9"/>
  <c r="N807" i="9"/>
  <c r="N808" i="9"/>
  <c r="N809" i="9"/>
  <c r="N810" i="9"/>
  <c r="N811" i="9"/>
  <c r="N812" i="9"/>
  <c r="N813" i="9"/>
  <c r="N814" i="9"/>
  <c r="N815" i="9"/>
  <c r="N816" i="9"/>
  <c r="N817" i="9"/>
  <c r="N818" i="9"/>
  <c r="N819" i="9"/>
  <c r="N820" i="9"/>
  <c r="N821" i="9"/>
  <c r="N822" i="9"/>
  <c r="N823" i="9"/>
  <c r="N824" i="9"/>
  <c r="N825" i="9"/>
  <c r="N826" i="9"/>
  <c r="N827" i="9"/>
  <c r="N828" i="9"/>
  <c r="N829" i="9"/>
  <c r="N830" i="9"/>
  <c r="N831" i="9"/>
  <c r="N832" i="9"/>
  <c r="N833" i="9"/>
  <c r="N834" i="9"/>
  <c r="N835" i="9"/>
  <c r="N836" i="9"/>
  <c r="N837" i="9"/>
  <c r="N838" i="9"/>
  <c r="N839" i="9"/>
  <c r="N840" i="9"/>
  <c r="N841" i="9"/>
  <c r="N842" i="9"/>
  <c r="N843" i="9"/>
  <c r="N844" i="9"/>
  <c r="N845" i="9"/>
  <c r="N846" i="9"/>
  <c r="N847" i="9"/>
  <c r="N848" i="9"/>
  <c r="N849" i="9"/>
  <c r="N850" i="9"/>
  <c r="N851" i="9"/>
  <c r="N852" i="9"/>
  <c r="N853" i="9"/>
  <c r="N854" i="9"/>
  <c r="N855" i="9"/>
  <c r="N856" i="9"/>
  <c r="N857" i="9"/>
  <c r="N858" i="9"/>
  <c r="N859" i="9"/>
  <c r="N860" i="9"/>
  <c r="N861" i="9"/>
  <c r="N862" i="9"/>
  <c r="N863" i="9"/>
  <c r="N864" i="9"/>
  <c r="N865" i="9"/>
  <c r="N866" i="9"/>
  <c r="N867" i="9"/>
  <c r="N868" i="9"/>
  <c r="N869" i="9"/>
  <c r="N870" i="9"/>
  <c r="N871" i="9"/>
  <c r="N872" i="9"/>
  <c r="N873" i="9"/>
  <c r="N874" i="9"/>
  <c r="N875" i="9"/>
  <c r="N876" i="9"/>
  <c r="N877" i="9"/>
  <c r="N878" i="9"/>
  <c r="N879" i="9"/>
  <c r="N880" i="9"/>
  <c r="N881" i="9"/>
  <c r="N882" i="9"/>
  <c r="N883" i="9"/>
  <c r="N884" i="9"/>
  <c r="N885" i="9"/>
  <c r="N886" i="9"/>
  <c r="N887" i="9"/>
  <c r="N888" i="9"/>
  <c r="N889" i="9"/>
  <c r="N890" i="9"/>
  <c r="N891" i="9"/>
  <c r="N892" i="9"/>
  <c r="N893" i="9"/>
  <c r="N894" i="9"/>
  <c r="N895" i="9"/>
  <c r="N896" i="9"/>
  <c r="N897" i="9"/>
  <c r="N898" i="9"/>
  <c r="N899" i="9"/>
  <c r="N900" i="9"/>
  <c r="N901" i="9"/>
  <c r="N902" i="9"/>
  <c r="N903" i="9"/>
  <c r="N904" i="9"/>
  <c r="N905" i="9"/>
  <c r="N906" i="9"/>
  <c r="N907" i="9"/>
  <c r="N908" i="9"/>
  <c r="N909" i="9"/>
  <c r="N910" i="9"/>
  <c r="N911" i="9"/>
  <c r="N912" i="9"/>
  <c r="N913" i="9"/>
  <c r="N914" i="9"/>
  <c r="N915" i="9"/>
  <c r="N916" i="9"/>
  <c r="N917" i="9"/>
  <c r="N918" i="9"/>
  <c r="N919" i="9"/>
  <c r="N920" i="9"/>
  <c r="N921" i="9"/>
  <c r="N922" i="9"/>
  <c r="N923" i="9"/>
  <c r="N924" i="9"/>
  <c r="N925" i="9"/>
  <c r="N926" i="9"/>
  <c r="N927" i="9"/>
  <c r="N928" i="9"/>
  <c r="N929" i="9"/>
  <c r="N930" i="9"/>
  <c r="N931" i="9"/>
  <c r="N932" i="9"/>
  <c r="N933" i="9"/>
  <c r="N934" i="9"/>
  <c r="N935" i="9"/>
  <c r="N936" i="9"/>
  <c r="N937" i="9"/>
  <c r="N938" i="9"/>
  <c r="N939" i="9"/>
  <c r="N940" i="9"/>
  <c r="N941" i="9"/>
  <c r="N942" i="9"/>
  <c r="N943" i="9"/>
  <c r="N944" i="9"/>
  <c r="N945" i="9"/>
  <c r="N946" i="9"/>
  <c r="N947" i="9"/>
  <c r="N948" i="9"/>
  <c r="N949" i="9"/>
  <c r="N950" i="9"/>
  <c r="N3" i="9"/>
  <c r="M3" i="6"/>
  <c r="M4" i="6"/>
  <c r="G4" i="6" s="1"/>
  <c r="M5" i="6"/>
  <c r="G5" i="6" s="1"/>
  <c r="M7" i="6"/>
  <c r="M8" i="6"/>
  <c r="G8" i="6" s="1"/>
  <c r="M9" i="6"/>
  <c r="G9" i="6" s="1"/>
  <c r="M10" i="6"/>
  <c r="G10" i="6" s="1"/>
  <c r="M11" i="6"/>
  <c r="G11" i="6" s="1"/>
  <c r="M13" i="6"/>
  <c r="G13" i="6" s="1"/>
  <c r="M14" i="6"/>
  <c r="G14" i="6" s="1"/>
  <c r="M15" i="6"/>
  <c r="M16" i="6"/>
  <c r="G16" i="6" s="1"/>
  <c r="M17" i="6"/>
  <c r="G17" i="6" s="1"/>
  <c r="M18" i="6"/>
  <c r="M19" i="6"/>
  <c r="M20" i="6"/>
  <c r="G20" i="6" s="1"/>
  <c r="M21" i="6"/>
  <c r="G21" i="6" s="1"/>
  <c r="M22" i="6"/>
  <c r="G22" i="6" s="1"/>
  <c r="M23" i="6"/>
  <c r="G23" i="6" s="1"/>
  <c r="M24" i="6"/>
  <c r="G24" i="6" s="1"/>
  <c r="M25" i="6"/>
  <c r="G25" i="6" s="1"/>
  <c r="M26" i="6"/>
  <c r="G26" i="6" s="1"/>
  <c r="M27" i="6"/>
  <c r="G27" i="6" s="1"/>
  <c r="M28" i="6"/>
  <c r="G28" i="6" s="1"/>
  <c r="M29" i="6"/>
  <c r="M30" i="6"/>
  <c r="G30" i="6" s="1"/>
  <c r="M31" i="6"/>
  <c r="G31" i="6" s="1"/>
  <c r="M32" i="6"/>
  <c r="G32" i="6" s="1"/>
  <c r="M33" i="6"/>
  <c r="M34" i="6"/>
  <c r="G34" i="6" s="1"/>
  <c r="M35" i="6"/>
  <c r="G35" i="6" s="1"/>
  <c r="M36" i="6"/>
  <c r="G36" i="6" s="1"/>
  <c r="M37" i="6"/>
  <c r="G37" i="6" s="1"/>
  <c r="M38" i="6"/>
  <c r="G38" i="6" s="1"/>
  <c r="M39" i="6"/>
  <c r="M41" i="6"/>
  <c r="M42" i="6"/>
  <c r="M43" i="6"/>
  <c r="G43" i="6" s="1"/>
  <c r="M45" i="6"/>
  <c r="M46" i="6"/>
  <c r="G46" i="6" s="1"/>
  <c r="M47" i="6"/>
  <c r="G47" i="6" s="1"/>
  <c r="M48" i="6"/>
  <c r="G48" i="6" s="1"/>
  <c r="M49" i="6"/>
  <c r="G49" i="6" s="1"/>
  <c r="M50" i="6"/>
  <c r="G50" i="6" s="1"/>
  <c r="M51" i="6"/>
  <c r="G51" i="6" s="1"/>
  <c r="M52" i="6"/>
  <c r="M53" i="6"/>
  <c r="G53" i="6" s="1"/>
  <c r="M54" i="6"/>
  <c r="G54" i="6" s="1"/>
  <c r="M55" i="6"/>
  <c r="G55" i="6" s="1"/>
  <c r="M56" i="6"/>
  <c r="G56" i="6" s="1"/>
  <c r="M57" i="6"/>
  <c r="G57" i="6" s="1"/>
  <c r="M58" i="6"/>
  <c r="G58" i="6" s="1"/>
  <c r="M59" i="6"/>
  <c r="G59" i="6" s="1"/>
  <c r="M60" i="6"/>
  <c r="G60" i="6" s="1"/>
  <c r="M61" i="6"/>
  <c r="G61" i="6" s="1"/>
  <c r="M62" i="6"/>
  <c r="G62" i="6" s="1"/>
  <c r="M63" i="6"/>
  <c r="G63" i="6" s="1"/>
  <c r="M64" i="6"/>
  <c r="G64" i="6" s="1"/>
  <c r="M65" i="6"/>
  <c r="G65" i="6" s="1"/>
  <c r="M66" i="6"/>
  <c r="G66" i="6" s="1"/>
  <c r="M67" i="6"/>
  <c r="G67" i="6" s="1"/>
  <c r="M68" i="6"/>
  <c r="G68" i="6" s="1"/>
  <c r="M69" i="6"/>
  <c r="G69" i="6" s="1"/>
  <c r="M70" i="6"/>
  <c r="G70" i="6" s="1"/>
  <c r="M71" i="6"/>
  <c r="M84" i="6"/>
  <c r="M85" i="6"/>
  <c r="M86" i="6"/>
  <c r="G86" i="6" s="1"/>
  <c r="M87" i="6"/>
  <c r="G87" i="6" s="1"/>
  <c r="M88" i="6"/>
  <c r="G88" i="6" s="1"/>
  <c r="M89" i="6"/>
  <c r="G89" i="6" s="1"/>
  <c r="M90" i="6"/>
  <c r="M91" i="6"/>
  <c r="M92" i="6"/>
  <c r="G92" i="6" s="1"/>
  <c r="M93" i="6"/>
  <c r="G93" i="6" s="1"/>
  <c r="M94" i="6"/>
  <c r="G94" i="6" s="1"/>
  <c r="M95" i="6"/>
  <c r="G95" i="6" s="1"/>
  <c r="M96" i="6"/>
  <c r="G96" i="6" s="1"/>
  <c r="M97" i="6"/>
  <c r="G97" i="6" s="1"/>
  <c r="M98" i="6"/>
  <c r="G98" i="6" s="1"/>
  <c r="M99" i="6"/>
  <c r="M100" i="6"/>
  <c r="M101" i="6"/>
  <c r="G101" i="6" s="1"/>
  <c r="M102" i="6"/>
  <c r="G102" i="6" s="1"/>
  <c r="M103" i="6"/>
  <c r="G103" i="6" s="1"/>
  <c r="M104" i="6"/>
  <c r="G104" i="6" s="1"/>
  <c r="M105" i="6"/>
  <c r="M106" i="6"/>
  <c r="M107" i="6"/>
  <c r="M108" i="6"/>
  <c r="G108" i="6" s="1"/>
  <c r="M109" i="6"/>
  <c r="M110" i="6"/>
  <c r="G110" i="6" s="1"/>
  <c r="M112" i="6"/>
  <c r="G112" i="6" s="1"/>
  <c r="M113" i="6"/>
  <c r="G113" i="6" s="1"/>
  <c r="M114" i="6"/>
  <c r="G114" i="6" s="1"/>
  <c r="M115" i="6"/>
  <c r="G115" i="6" s="1"/>
  <c r="M116" i="6"/>
  <c r="G116" i="6" s="1"/>
  <c r="M117" i="6"/>
  <c r="G117" i="6" s="1"/>
  <c r="M118" i="6"/>
  <c r="M119" i="6"/>
  <c r="G119" i="6" s="1"/>
  <c r="M120" i="6"/>
  <c r="G120" i="6" s="1"/>
  <c r="M121" i="6"/>
  <c r="G121" i="6" s="1"/>
  <c r="M122" i="6"/>
  <c r="M123" i="6"/>
  <c r="M124" i="6"/>
  <c r="G124" i="6" s="1"/>
  <c r="M126" i="6"/>
  <c r="M127" i="6"/>
  <c r="M128" i="6"/>
  <c r="M129" i="6"/>
  <c r="G129" i="6" s="1"/>
  <c r="M130" i="6"/>
  <c r="M131" i="6"/>
  <c r="G131" i="6" s="1"/>
  <c r="M132" i="6"/>
  <c r="G132" i="6" s="1"/>
  <c r="M133" i="6"/>
  <c r="G133" i="6" s="1"/>
  <c r="M134" i="6"/>
  <c r="G134" i="6" s="1"/>
  <c r="M135" i="6"/>
  <c r="G135" i="6" s="1"/>
  <c r="M137" i="6"/>
  <c r="G137" i="6" s="1"/>
  <c r="M138" i="6"/>
  <c r="M144" i="6"/>
  <c r="M145" i="6"/>
  <c r="M146" i="6"/>
  <c r="G146" i="6" s="1"/>
  <c r="M148" i="6"/>
  <c r="G148" i="6" s="1"/>
  <c r="M149" i="6"/>
  <c r="G149" i="6" s="1"/>
  <c r="M151" i="6"/>
  <c r="G151" i="6" s="1"/>
  <c r="M153" i="6"/>
  <c r="G153" i="6" s="1"/>
  <c r="M155" i="6"/>
  <c r="G155" i="6" s="1"/>
  <c r="M156" i="6"/>
  <c r="G156" i="6" s="1"/>
  <c r="M157" i="6"/>
  <c r="G157" i="6" s="1"/>
  <c r="M158" i="6"/>
  <c r="G158" i="6" s="1"/>
  <c r="M159" i="6"/>
  <c r="G159" i="6" s="1"/>
  <c r="M160" i="6"/>
  <c r="G160" i="6" s="1"/>
  <c r="M161" i="6"/>
  <c r="G161" i="6" s="1"/>
  <c r="M162" i="6"/>
  <c r="G162" i="6" s="1"/>
  <c r="M163" i="6"/>
  <c r="G163" i="6" s="1"/>
  <c r="M164" i="6"/>
  <c r="G164" i="6" s="1"/>
  <c r="M165" i="6"/>
  <c r="G165" i="6" s="1"/>
  <c r="M166" i="6"/>
  <c r="G166" i="6" s="1"/>
  <c r="M167" i="6"/>
  <c r="G167" i="6" s="1"/>
  <c r="M168" i="6"/>
  <c r="G168" i="6" s="1"/>
  <c r="M169" i="6"/>
  <c r="G169" i="6" s="1"/>
  <c r="M170" i="6"/>
  <c r="G170" i="6" s="1"/>
  <c r="M171" i="6"/>
  <c r="M172" i="6"/>
  <c r="M173" i="6"/>
  <c r="M174" i="6"/>
  <c r="G174" i="6" s="1"/>
  <c r="M175" i="6"/>
  <c r="G175" i="6" s="1"/>
  <c r="M176" i="6"/>
  <c r="G176" i="6" s="1"/>
  <c r="M177" i="6"/>
  <c r="M178" i="6"/>
  <c r="G178" i="6" s="1"/>
  <c r="M179" i="6"/>
  <c r="G179" i="6" s="1"/>
  <c r="M180" i="6"/>
  <c r="G180" i="6" s="1"/>
  <c r="M181" i="6"/>
  <c r="G181" i="6" s="1"/>
  <c r="M182" i="6"/>
  <c r="G182" i="6" s="1"/>
  <c r="M183" i="6"/>
  <c r="G183" i="6" s="1"/>
  <c r="M184" i="6"/>
  <c r="G184" i="6" s="1"/>
  <c r="M185" i="6"/>
  <c r="G185" i="6" s="1"/>
  <c r="M186" i="6"/>
  <c r="G186" i="6" s="1"/>
  <c r="M187" i="6"/>
  <c r="G187" i="6" s="1"/>
  <c r="M188" i="6"/>
  <c r="G188" i="6" s="1"/>
  <c r="M189" i="6"/>
  <c r="G189" i="6" s="1"/>
  <c r="M190" i="6"/>
  <c r="M191" i="6"/>
  <c r="M2" i="6"/>
  <c r="N1046" i="3"/>
  <c r="M132" i="3"/>
  <c r="M133" i="3"/>
  <c r="O133" i="3" s="1"/>
  <c r="M134" i="3"/>
  <c r="O134" i="3" s="1"/>
  <c r="M135" i="3"/>
  <c r="M136" i="3"/>
  <c r="N136" i="3" s="1"/>
  <c r="O136" i="3" s="1"/>
  <c r="P136" i="3" s="1"/>
  <c r="Q136" i="3" s="1"/>
  <c r="M137" i="3"/>
  <c r="N137" i="3" s="1"/>
  <c r="O137" i="3" s="1"/>
  <c r="P137" i="3" s="1"/>
  <c r="Q137" i="3" s="1"/>
  <c r="M138" i="3"/>
  <c r="O138" i="3" s="1"/>
  <c r="M139" i="3"/>
  <c r="M140" i="3"/>
  <c r="O140" i="3" s="1"/>
  <c r="M141" i="3"/>
  <c r="O141" i="3" s="1"/>
  <c r="M142" i="3"/>
  <c r="O142" i="3" s="1"/>
  <c r="M143" i="3"/>
  <c r="M144" i="3"/>
  <c r="N144" i="3" s="1"/>
  <c r="O144" i="3" s="1"/>
  <c r="P144" i="3" s="1"/>
  <c r="Q144" i="3" s="1"/>
  <c r="M145" i="3"/>
  <c r="N145" i="3" s="1"/>
  <c r="O145" i="3" s="1"/>
  <c r="P145" i="3" s="1"/>
  <c r="Q145" i="3" s="1"/>
  <c r="M146" i="3"/>
  <c r="O146" i="3" s="1"/>
  <c r="M147" i="3"/>
  <c r="M148" i="3"/>
  <c r="O148" i="3" s="1"/>
  <c r="M149" i="3"/>
  <c r="O149" i="3" s="1"/>
  <c r="M150" i="3"/>
  <c r="N150" i="3" s="1"/>
  <c r="M151" i="3"/>
  <c r="M152" i="3"/>
  <c r="O152" i="3" s="1"/>
  <c r="M153" i="3"/>
  <c r="O153" i="3" s="1"/>
  <c r="M154" i="3"/>
  <c r="O154" i="3" s="1"/>
  <c r="P154" i="3" s="1"/>
  <c r="Q154" i="3" s="1"/>
  <c r="M155" i="3"/>
  <c r="M156" i="3"/>
  <c r="O156" i="3" s="1"/>
  <c r="M157" i="3"/>
  <c r="O157" i="3" s="1"/>
  <c r="M158" i="3"/>
  <c r="O158" i="3" s="1"/>
  <c r="M159" i="3"/>
  <c r="M160" i="3"/>
  <c r="O160" i="3" s="1"/>
  <c r="M161" i="3"/>
  <c r="N161" i="3" s="1"/>
  <c r="O161" i="3" s="1"/>
  <c r="P161" i="3" s="1"/>
  <c r="Q161" i="3" s="1"/>
  <c r="M162" i="3"/>
  <c r="N162" i="3" s="1"/>
  <c r="O162" i="3" s="1"/>
  <c r="P162" i="3" s="1"/>
  <c r="Q162" i="3" s="1"/>
  <c r="M163" i="3"/>
  <c r="M164" i="3"/>
  <c r="N164" i="3" s="1"/>
  <c r="O164" i="3" s="1"/>
  <c r="P164" i="3" s="1"/>
  <c r="Q164" i="3" s="1"/>
  <c r="M165" i="3"/>
  <c r="N165" i="3" s="1"/>
  <c r="O165" i="3" s="1"/>
  <c r="P165" i="3" s="1"/>
  <c r="Q165" i="3" s="1"/>
  <c r="M166" i="3"/>
  <c r="N166" i="3" s="1"/>
  <c r="O166" i="3" s="1"/>
  <c r="P166" i="3" s="1"/>
  <c r="Q166" i="3" s="1"/>
  <c r="M167" i="3"/>
  <c r="M168" i="3"/>
  <c r="N168" i="3" s="1"/>
  <c r="O168" i="3" s="1"/>
  <c r="P168" i="3" s="1"/>
  <c r="Q168" i="3" s="1"/>
  <c r="M169" i="3"/>
  <c r="N169" i="3" s="1"/>
  <c r="O169" i="3" s="1"/>
  <c r="P169" i="3" s="1"/>
  <c r="Q169" i="3" s="1"/>
  <c r="M170" i="3"/>
  <c r="N170" i="3" s="1"/>
  <c r="O170" i="3" s="1"/>
  <c r="P170" i="3" s="1"/>
  <c r="Q170" i="3" s="1"/>
  <c r="M171" i="3"/>
  <c r="M172" i="3"/>
  <c r="N172" i="3" s="1"/>
  <c r="O172" i="3" s="1"/>
  <c r="P172" i="3" s="1"/>
  <c r="Q172" i="3" s="1"/>
  <c r="M173" i="3"/>
  <c r="N173" i="3" s="1"/>
  <c r="O173" i="3" s="1"/>
  <c r="P173" i="3" s="1"/>
  <c r="Q173" i="3" s="1"/>
  <c r="M174" i="3"/>
  <c r="N174" i="3" s="1"/>
  <c r="O174" i="3" s="1"/>
  <c r="P174" i="3" s="1"/>
  <c r="Q174" i="3" s="1"/>
  <c r="M175" i="3"/>
  <c r="M176" i="3"/>
  <c r="N176" i="3" s="1"/>
  <c r="O176" i="3" s="1"/>
  <c r="P176" i="3" s="1"/>
  <c r="Q176" i="3" s="1"/>
  <c r="M177" i="3"/>
  <c r="N177" i="3" s="1"/>
  <c r="O177" i="3" s="1"/>
  <c r="P177" i="3" s="1"/>
  <c r="Q177" i="3" s="1"/>
  <c r="M178" i="3"/>
  <c r="N178" i="3" s="1"/>
  <c r="O178" i="3" s="1"/>
  <c r="P178" i="3" s="1"/>
  <c r="Q178" i="3" s="1"/>
  <c r="M179" i="3"/>
  <c r="M180" i="3"/>
  <c r="N180" i="3" s="1"/>
  <c r="O180" i="3" s="1"/>
  <c r="P180" i="3" s="1"/>
  <c r="Q180" i="3" s="1"/>
  <c r="M181" i="3"/>
  <c r="N181" i="3" s="1"/>
  <c r="O181" i="3" s="1"/>
  <c r="P181" i="3" s="1"/>
  <c r="Q181" i="3" s="1"/>
  <c r="M182" i="3"/>
  <c r="N182" i="3" s="1"/>
  <c r="O182" i="3" s="1"/>
  <c r="P182" i="3" s="1"/>
  <c r="Q182" i="3" s="1"/>
  <c r="M183" i="3"/>
  <c r="M494" i="3"/>
  <c r="N494" i="3" s="1"/>
  <c r="O494" i="3" s="1"/>
  <c r="P494" i="3" s="1"/>
  <c r="Q494" i="3" s="1"/>
  <c r="M894" i="3"/>
  <c r="M895" i="3"/>
  <c r="N895" i="3" s="1"/>
  <c r="O895" i="3" s="1"/>
  <c r="P895" i="3" s="1"/>
  <c r="Q895" i="3" s="1"/>
  <c r="M896" i="3"/>
  <c r="N896" i="3" s="1"/>
  <c r="M929" i="3"/>
  <c r="N929" i="3" s="1"/>
  <c r="O929" i="3" s="1"/>
  <c r="P929" i="3" s="1"/>
  <c r="Q929" i="3" s="1"/>
  <c r="M930" i="3"/>
  <c r="N930" i="3" s="1"/>
  <c r="M931" i="3"/>
  <c r="M932" i="3"/>
  <c r="M933" i="3"/>
  <c r="O933" i="3" s="1"/>
  <c r="M934" i="3"/>
  <c r="O934" i="3" s="1"/>
  <c r="M935" i="3"/>
  <c r="O935" i="3" s="1"/>
  <c r="M936" i="3"/>
  <c r="O936" i="3" s="1"/>
  <c r="M937" i="3"/>
  <c r="M938" i="3"/>
  <c r="O938" i="3" s="1"/>
  <c r="M939" i="3"/>
  <c r="O939" i="3" s="1"/>
  <c r="M940" i="3"/>
  <c r="O940" i="3" s="1"/>
  <c r="M941" i="3"/>
  <c r="M942" i="3"/>
  <c r="O942" i="3" s="1"/>
  <c r="M943" i="3"/>
  <c r="O943" i="3" s="1"/>
  <c r="M944" i="3"/>
  <c r="O944" i="3" s="1"/>
  <c r="M945" i="3"/>
  <c r="M946" i="3"/>
  <c r="O946" i="3" s="1"/>
  <c r="M947" i="3"/>
  <c r="O947" i="3" s="1"/>
  <c r="M948" i="3"/>
  <c r="O948" i="3" s="1"/>
  <c r="M955" i="3"/>
  <c r="N955" i="3" s="1"/>
  <c r="M956" i="3"/>
  <c r="O956" i="3" s="1"/>
  <c r="M957" i="3"/>
  <c r="O957" i="3" s="1"/>
  <c r="P957" i="3" s="1"/>
  <c r="Q957" i="3" s="1"/>
  <c r="M958" i="3"/>
  <c r="O958" i="3" s="1"/>
  <c r="M959" i="3"/>
  <c r="M960" i="3"/>
  <c r="O960" i="3" s="1"/>
  <c r="M961" i="3"/>
  <c r="O961" i="3" s="1"/>
  <c r="M962" i="3"/>
  <c r="O962" i="3" s="1"/>
  <c r="M963" i="3"/>
  <c r="N963" i="3" s="1"/>
  <c r="M964" i="3"/>
  <c r="O964" i="3" s="1"/>
  <c r="M965" i="3"/>
  <c r="O965" i="3" s="1"/>
  <c r="M966" i="3"/>
  <c r="O966" i="3" s="1"/>
  <c r="M967" i="3"/>
  <c r="M968" i="3"/>
  <c r="O968" i="3" s="1"/>
  <c r="M969" i="3"/>
  <c r="O969" i="3" s="1"/>
  <c r="M970" i="3"/>
  <c r="N970" i="3" s="1"/>
  <c r="M971" i="3"/>
  <c r="N971" i="3" s="1"/>
  <c r="G971" i="3" s="1"/>
  <c r="O972" i="3"/>
  <c r="O974" i="3"/>
  <c r="N8" i="3"/>
  <c r="N9" i="3"/>
  <c r="G9" i="3" s="1"/>
  <c r="N10" i="3"/>
  <c r="G10" i="3" s="1"/>
  <c r="N11" i="3"/>
  <c r="G11" i="3" s="1"/>
  <c r="N12" i="3"/>
  <c r="G12" i="3" s="1"/>
  <c r="N13" i="3"/>
  <c r="N18" i="3"/>
  <c r="N19" i="3"/>
  <c r="G19" i="3" s="1"/>
  <c r="N20" i="3"/>
  <c r="G20" i="3" s="1"/>
  <c r="N21" i="3"/>
  <c r="N25" i="3"/>
  <c r="N29" i="3"/>
  <c r="G29" i="3" s="1"/>
  <c r="N30" i="3"/>
  <c r="G30" i="3" s="1"/>
  <c r="N31" i="3"/>
  <c r="N35" i="3"/>
  <c r="N36" i="3"/>
  <c r="G36" i="3" s="1"/>
  <c r="N96" i="3"/>
  <c r="N97" i="3"/>
  <c r="M120" i="3"/>
  <c r="N120" i="3" s="1"/>
  <c r="G120" i="3" s="1"/>
  <c r="M119" i="3"/>
  <c r="K21" i="4"/>
  <c r="L21" i="4" s="1"/>
  <c r="E21" i="4" s="1"/>
  <c r="P943" i="3" l="1"/>
  <c r="F943" i="3"/>
  <c r="P148" i="3"/>
  <c r="F148" i="3"/>
  <c r="P964" i="3"/>
  <c r="F964" i="3"/>
  <c r="P962" i="3"/>
  <c r="F962" i="3"/>
  <c r="P969" i="3"/>
  <c r="F969" i="3"/>
  <c r="P961" i="3"/>
  <c r="F961" i="3"/>
  <c r="P947" i="3"/>
  <c r="F947" i="3"/>
  <c r="P939" i="3"/>
  <c r="F939" i="3"/>
  <c r="P160" i="3"/>
  <c r="F160" i="3"/>
  <c r="P152" i="3"/>
  <c r="F152" i="3"/>
  <c r="P956" i="3"/>
  <c r="F956" i="3"/>
  <c r="P146" i="3"/>
  <c r="F146" i="3"/>
  <c r="P968" i="3"/>
  <c r="F968" i="3"/>
  <c r="P960" i="3"/>
  <c r="F960" i="3"/>
  <c r="P946" i="3"/>
  <c r="F946" i="3"/>
  <c r="P938" i="3"/>
  <c r="F938" i="3"/>
  <c r="P965" i="3"/>
  <c r="F965" i="3"/>
  <c r="P935" i="3"/>
  <c r="F935" i="3"/>
  <c r="P140" i="3"/>
  <c r="F140" i="3"/>
  <c r="P934" i="3"/>
  <c r="F934" i="3"/>
  <c r="P933" i="3"/>
  <c r="F933" i="3"/>
  <c r="P138" i="3"/>
  <c r="F138" i="3"/>
  <c r="P948" i="3"/>
  <c r="F948" i="3"/>
  <c r="P940" i="3"/>
  <c r="F940" i="3"/>
  <c r="P153" i="3"/>
  <c r="F153" i="3"/>
  <c r="P158" i="3"/>
  <c r="F158" i="3"/>
  <c r="O150" i="3"/>
  <c r="G150" i="3"/>
  <c r="P142" i="3"/>
  <c r="F142" i="3"/>
  <c r="P134" i="3"/>
  <c r="F134" i="3"/>
  <c r="P156" i="3"/>
  <c r="F156" i="3"/>
  <c r="P942" i="3"/>
  <c r="F942" i="3"/>
  <c r="P966" i="3"/>
  <c r="F966" i="3"/>
  <c r="P958" i="3"/>
  <c r="F958" i="3"/>
  <c r="P944" i="3"/>
  <c r="F944" i="3"/>
  <c r="P936" i="3"/>
  <c r="F936" i="3"/>
  <c r="P157" i="3"/>
  <c r="F157" i="3"/>
  <c r="P149" i="3"/>
  <c r="F149" i="3"/>
  <c r="P141" i="3"/>
  <c r="F141" i="3"/>
  <c r="P133" i="3"/>
  <c r="F133" i="3"/>
  <c r="O970" i="3"/>
  <c r="G970" i="3"/>
  <c r="P972" i="3"/>
  <c r="F972" i="3"/>
  <c r="P974" i="3"/>
  <c r="F974" i="3"/>
  <c r="P928" i="3"/>
  <c r="F928" i="3"/>
  <c r="F918" i="3"/>
  <c r="P919" i="3"/>
  <c r="F919" i="3"/>
  <c r="P921" i="3"/>
  <c r="F921" i="3"/>
  <c r="P920" i="3"/>
  <c r="F920" i="3"/>
  <c r="P912" i="3"/>
  <c r="F912" i="3"/>
  <c r="P911" i="3"/>
  <c r="F911" i="3"/>
  <c r="P915" i="3"/>
  <c r="E915" i="3" s="1"/>
  <c r="N894" i="3"/>
  <c r="O894" i="3" s="1"/>
  <c r="P894" i="3" s="1"/>
  <c r="Q894" i="3" s="1"/>
  <c r="N179" i="3"/>
  <c r="O179" i="3" s="1"/>
  <c r="P179" i="3" s="1"/>
  <c r="Q179" i="3" s="1"/>
  <c r="N143" i="3"/>
  <c r="N167" i="3"/>
  <c r="O167" i="3" s="1"/>
  <c r="P167" i="3" s="1"/>
  <c r="Q167" i="3" s="1"/>
  <c r="O147" i="3"/>
  <c r="O930" i="3"/>
  <c r="P930" i="3" s="1"/>
  <c r="Q930" i="3" s="1"/>
  <c r="N163" i="3"/>
  <c r="O163" i="3" s="1"/>
  <c r="P163" i="3" s="1"/>
  <c r="Q163" i="3" s="1"/>
  <c r="F908" i="3"/>
  <c r="P908" i="3"/>
  <c r="O155" i="3"/>
  <c r="P897" i="3"/>
  <c r="F897" i="3"/>
  <c r="O932" i="3"/>
  <c r="O896" i="3"/>
  <c r="G896" i="3"/>
  <c r="N183" i="3"/>
  <c r="O183" i="3" s="1"/>
  <c r="P183" i="3" s="1"/>
  <c r="Q183" i="3" s="1"/>
  <c r="N171" i="3"/>
  <c r="O171" i="3" s="1"/>
  <c r="P171" i="3" s="1"/>
  <c r="Q171" i="3" s="1"/>
  <c r="O135" i="3"/>
  <c r="O937" i="3"/>
  <c r="O971" i="3"/>
  <c r="O967" i="3"/>
  <c r="O963" i="3"/>
  <c r="P963" i="3" s="1"/>
  <c r="Q963" i="3" s="1"/>
  <c r="O959" i="3"/>
  <c r="O955" i="3"/>
  <c r="P955" i="3" s="1"/>
  <c r="Q955" i="3" s="1"/>
  <c r="O945" i="3"/>
  <c r="P945" i="3" s="1"/>
  <c r="Q945" i="3" s="1"/>
  <c r="O941" i="3"/>
  <c r="O931" i="3"/>
  <c r="N175" i="3"/>
  <c r="O175" i="3" s="1"/>
  <c r="P175" i="3" s="1"/>
  <c r="Q175" i="3" s="1"/>
  <c r="O159" i="3"/>
  <c r="O151" i="3"/>
  <c r="N139" i="3"/>
  <c r="P909" i="3"/>
  <c r="F909" i="3"/>
  <c r="P902" i="3"/>
  <c r="F902" i="3"/>
  <c r="P907" i="3"/>
  <c r="F907" i="3"/>
  <c r="P905" i="3"/>
  <c r="F905" i="3"/>
  <c r="P904" i="3"/>
  <c r="F904" i="3"/>
  <c r="F903" i="3"/>
  <c r="P903" i="3"/>
  <c r="P901" i="3"/>
  <c r="F901" i="3"/>
  <c r="O132" i="3"/>
  <c r="O120" i="3"/>
  <c r="F120" i="3" s="1"/>
  <c r="K30" i="4"/>
  <c r="L30" i="4" s="1"/>
  <c r="E30" i="4" s="1"/>
  <c r="K31" i="4"/>
  <c r="L31" i="4" s="1"/>
  <c r="E31" i="4" s="1"/>
  <c r="M31" i="4"/>
  <c r="K32" i="4"/>
  <c r="K33" i="4"/>
  <c r="K34" i="4"/>
  <c r="K35" i="4"/>
  <c r="K36" i="4"/>
  <c r="L36" i="4" s="1"/>
  <c r="E36" i="4" s="1"/>
  <c r="M36" i="4"/>
  <c r="K37" i="4"/>
  <c r="K38" i="4"/>
  <c r="K22" i="4"/>
  <c r="L22" i="4" s="1"/>
  <c r="E22" i="4" s="1"/>
  <c r="K19" i="4"/>
  <c r="K20" i="4"/>
  <c r="M21" i="4"/>
  <c r="K29" i="4"/>
  <c r="L29" i="4" s="1"/>
  <c r="E29" i="4" s="1"/>
  <c r="K14" i="4"/>
  <c r="K13" i="4"/>
  <c r="K12" i="4"/>
  <c r="K11" i="4"/>
  <c r="K10" i="4"/>
  <c r="K9" i="4"/>
  <c r="K8" i="4"/>
  <c r="L8" i="4" s="1"/>
  <c r="E8" i="4" s="1"/>
  <c r="K16" i="4"/>
  <c r="L16" i="4" s="1"/>
  <c r="K17" i="4"/>
  <c r="L17" i="4" s="1"/>
  <c r="E17" i="4" s="1"/>
  <c r="K18" i="4"/>
  <c r="L18" i="4" s="1"/>
  <c r="E18" i="4" s="1"/>
  <c r="K23" i="4"/>
  <c r="L23" i="4" s="1"/>
  <c r="E23" i="4" s="1"/>
  <c r="K24" i="4"/>
  <c r="L24" i="4" s="1"/>
  <c r="E24" i="4" s="1"/>
  <c r="K25" i="4"/>
  <c r="L25" i="4" s="1"/>
  <c r="E25" i="4" s="1"/>
  <c r="K26" i="4"/>
  <c r="L26" i="4" s="1"/>
  <c r="E26" i="4" s="1"/>
  <c r="K27" i="4"/>
  <c r="L27" i="4" s="1"/>
  <c r="E27" i="4" s="1"/>
  <c r="K28" i="4"/>
  <c r="L28" i="4" s="1"/>
  <c r="E28" i="4" s="1"/>
  <c r="K7" i="4"/>
  <c r="L7" i="4" s="1"/>
  <c r="E7" i="4" s="1"/>
  <c r="K6" i="4"/>
  <c r="L6" i="4" s="1"/>
  <c r="E6" i="4" s="1"/>
  <c r="K5" i="4"/>
  <c r="L5" i="4" s="1"/>
  <c r="E5" i="4" s="1"/>
  <c r="K4" i="4"/>
  <c r="L4" i="4" s="1"/>
  <c r="E4" i="4" s="1"/>
  <c r="K44" i="4"/>
  <c r="L44" i="4" s="1"/>
  <c r="E44" i="4" s="1"/>
  <c r="L12" i="4" l="1"/>
  <c r="E12" i="4" s="1"/>
  <c r="N21" i="4"/>
  <c r="O21" i="4" s="1"/>
  <c r="D21" i="4"/>
  <c r="L38" i="4"/>
  <c r="E38" i="4" s="1"/>
  <c r="M35" i="4"/>
  <c r="L35" i="4"/>
  <c r="E35" i="4" s="1"/>
  <c r="N31" i="4"/>
  <c r="O31" i="4" s="1"/>
  <c r="D31" i="4"/>
  <c r="L9" i="4"/>
  <c r="E9" i="4" s="1"/>
  <c r="L13" i="4"/>
  <c r="E13" i="4" s="1"/>
  <c r="L20" i="4"/>
  <c r="E20" i="4" s="1"/>
  <c r="L37" i="4"/>
  <c r="E37" i="4" s="1"/>
  <c r="L34" i="4"/>
  <c r="E34" i="4" s="1"/>
  <c r="L19" i="4"/>
  <c r="E19" i="4" s="1"/>
  <c r="L10" i="4"/>
  <c r="E10" i="4" s="1"/>
  <c r="L14" i="4"/>
  <c r="E14" i="4" s="1"/>
  <c r="N36" i="4"/>
  <c r="O36" i="4" s="1"/>
  <c r="D36" i="4"/>
  <c r="L33" i="4"/>
  <c r="E33" i="4" s="1"/>
  <c r="M11" i="4"/>
  <c r="L11" i="4"/>
  <c r="E11" i="4" s="1"/>
  <c r="L32" i="4"/>
  <c r="E32" i="4" s="1"/>
  <c r="P132" i="3"/>
  <c r="F132" i="3"/>
  <c r="P151" i="3"/>
  <c r="F151" i="3"/>
  <c r="P159" i="3"/>
  <c r="F159" i="3"/>
  <c r="P967" i="3"/>
  <c r="F967" i="3"/>
  <c r="P932" i="3"/>
  <c r="F932" i="3"/>
  <c r="P147" i="3"/>
  <c r="F147" i="3"/>
  <c r="Q157" i="3"/>
  <c r="E157" i="3"/>
  <c r="Q966" i="3"/>
  <c r="E966" i="3"/>
  <c r="Q142" i="3"/>
  <c r="E142" i="3"/>
  <c r="Q940" i="3"/>
  <c r="E940" i="3"/>
  <c r="Q934" i="3"/>
  <c r="E934" i="3"/>
  <c r="Q938" i="3"/>
  <c r="E938" i="3"/>
  <c r="Q146" i="3"/>
  <c r="E146" i="3"/>
  <c r="Q939" i="3"/>
  <c r="E939" i="3"/>
  <c r="Q962" i="3"/>
  <c r="E962" i="3"/>
  <c r="P931" i="3"/>
  <c r="F931" i="3"/>
  <c r="Q936" i="3"/>
  <c r="E936" i="3"/>
  <c r="Q948" i="3"/>
  <c r="E948" i="3"/>
  <c r="Q956" i="3"/>
  <c r="E956" i="3"/>
  <c r="Q141" i="3"/>
  <c r="E141" i="3"/>
  <c r="Q944" i="3"/>
  <c r="E944" i="3"/>
  <c r="Q156" i="3"/>
  <c r="E156" i="3"/>
  <c r="Q158" i="3"/>
  <c r="E158" i="3"/>
  <c r="Q138" i="3"/>
  <c r="E138" i="3"/>
  <c r="Q935" i="3"/>
  <c r="E935" i="3"/>
  <c r="Q960" i="3"/>
  <c r="E960" i="3"/>
  <c r="Q152" i="3"/>
  <c r="E152" i="3"/>
  <c r="Q961" i="3"/>
  <c r="E961" i="3"/>
  <c r="Q148" i="3"/>
  <c r="E148" i="3"/>
  <c r="P937" i="3"/>
  <c r="F937" i="3"/>
  <c r="Q133" i="3"/>
  <c r="E133" i="3"/>
  <c r="P150" i="3"/>
  <c r="F150" i="3"/>
  <c r="Q946" i="3"/>
  <c r="E946" i="3"/>
  <c r="Q964" i="3"/>
  <c r="E964" i="3"/>
  <c r="P135" i="3"/>
  <c r="F135" i="3"/>
  <c r="O143" i="3"/>
  <c r="G143" i="3"/>
  <c r="Q942" i="3"/>
  <c r="E942" i="3"/>
  <c r="Q140" i="3"/>
  <c r="E140" i="3"/>
  <c r="Q947" i="3"/>
  <c r="E947" i="3"/>
  <c r="P941" i="3"/>
  <c r="F941" i="3"/>
  <c r="P155" i="3"/>
  <c r="F155" i="3"/>
  <c r="O139" i="3"/>
  <c r="G139" i="3"/>
  <c r="P959" i="3"/>
  <c r="F959" i="3"/>
  <c r="Q149" i="3"/>
  <c r="E149" i="3"/>
  <c r="Q958" i="3"/>
  <c r="E958" i="3"/>
  <c r="Q134" i="3"/>
  <c r="E134" i="3"/>
  <c r="Q153" i="3"/>
  <c r="E153" i="3"/>
  <c r="Q933" i="3"/>
  <c r="E933" i="3"/>
  <c r="Q965" i="3"/>
  <c r="E965" i="3"/>
  <c r="Q968" i="3"/>
  <c r="E968" i="3"/>
  <c r="Q160" i="3"/>
  <c r="E160" i="3"/>
  <c r="Q969" i="3"/>
  <c r="E969" i="3"/>
  <c r="Q943" i="3"/>
  <c r="E943" i="3"/>
  <c r="Q972" i="3"/>
  <c r="E972" i="3"/>
  <c r="P971" i="3"/>
  <c r="F971" i="3"/>
  <c r="P970" i="3"/>
  <c r="F970" i="3"/>
  <c r="Q974" i="3"/>
  <c r="E974" i="3"/>
  <c r="E918" i="3"/>
  <c r="Q919" i="3"/>
  <c r="E919" i="3"/>
  <c r="Q928" i="3"/>
  <c r="E928" i="3"/>
  <c r="Q921" i="3"/>
  <c r="E921" i="3"/>
  <c r="Q920" i="3"/>
  <c r="E920" i="3"/>
  <c r="Q911" i="3"/>
  <c r="E911" i="3"/>
  <c r="Q912" i="3"/>
  <c r="E912" i="3"/>
  <c r="Q915" i="3"/>
  <c r="Q897" i="3"/>
  <c r="E897" i="3"/>
  <c r="Q909" i="3"/>
  <c r="E909" i="3"/>
  <c r="Q902" i="3"/>
  <c r="E902" i="3"/>
  <c r="P896" i="3"/>
  <c r="F896" i="3"/>
  <c r="Q908" i="3"/>
  <c r="E908" i="3"/>
  <c r="Q907" i="3"/>
  <c r="E907" i="3"/>
  <c r="Q905" i="3"/>
  <c r="E905" i="3"/>
  <c r="Q904" i="3"/>
  <c r="E904" i="3"/>
  <c r="Q903" i="3"/>
  <c r="E903" i="3"/>
  <c r="Q901" i="3"/>
  <c r="E901" i="3"/>
  <c r="P120" i="3"/>
  <c r="M30" i="4"/>
  <c r="M22" i="4"/>
  <c r="M977" i="3"/>
  <c r="M34" i="4" l="1"/>
  <c r="M20" i="4"/>
  <c r="M10" i="4"/>
  <c r="M9" i="4"/>
  <c r="N30" i="4"/>
  <c r="O30" i="4" s="1"/>
  <c r="D30" i="4"/>
  <c r="N34" i="4"/>
  <c r="O34" i="4" s="1"/>
  <c r="D34" i="4"/>
  <c r="N11" i="4"/>
  <c r="O11" i="4" s="1"/>
  <c r="D11" i="4"/>
  <c r="N10" i="4"/>
  <c r="O10" i="4" s="1"/>
  <c r="D10" i="4"/>
  <c r="N20" i="4"/>
  <c r="O20" i="4" s="1"/>
  <c r="D20" i="4"/>
  <c r="N9" i="4"/>
  <c r="O9" i="4" s="1"/>
  <c r="D9" i="4"/>
  <c r="N35" i="4"/>
  <c r="O35" i="4" s="1"/>
  <c r="D35" i="4"/>
  <c r="N22" i="4"/>
  <c r="O22" i="4" s="1"/>
  <c r="D22" i="4"/>
  <c r="M32" i="4"/>
  <c r="M33" i="4"/>
  <c r="M14" i="4"/>
  <c r="M19" i="4"/>
  <c r="M37" i="4"/>
  <c r="M13" i="4"/>
  <c r="M38" i="4"/>
  <c r="M12" i="4"/>
  <c r="Q959" i="3"/>
  <c r="E959" i="3"/>
  <c r="Q135" i="3"/>
  <c r="E135" i="3"/>
  <c r="Q159" i="3"/>
  <c r="E159" i="3"/>
  <c r="Q931" i="3"/>
  <c r="E931" i="3"/>
  <c r="Q941" i="3"/>
  <c r="E941" i="3"/>
  <c r="P139" i="3"/>
  <c r="F139" i="3"/>
  <c r="Q937" i="3"/>
  <c r="E937" i="3"/>
  <c r="Q147" i="3"/>
  <c r="E147" i="3"/>
  <c r="Q151" i="3"/>
  <c r="E151" i="3"/>
  <c r="Q150" i="3"/>
  <c r="E150" i="3"/>
  <c r="Q967" i="3"/>
  <c r="E967" i="3"/>
  <c r="P143" i="3"/>
  <c r="F143" i="3"/>
  <c r="Q155" i="3"/>
  <c r="E155" i="3"/>
  <c r="Q932" i="3"/>
  <c r="E932" i="3"/>
  <c r="Q132" i="3"/>
  <c r="E132" i="3"/>
  <c r="Q971" i="3"/>
  <c r="E971" i="3"/>
  <c r="Q970" i="3"/>
  <c r="E970" i="3"/>
  <c r="Q120" i="3"/>
  <c r="E120" i="3"/>
  <c r="N977" i="3"/>
  <c r="G977" i="3" s="1"/>
  <c r="Q896" i="3"/>
  <c r="E896" i="3"/>
  <c r="M29" i="4"/>
  <c r="M27" i="4"/>
  <c r="M26" i="4"/>
  <c r="M28" i="4"/>
  <c r="M1019" i="3"/>
  <c r="N1019" i="3" s="1"/>
  <c r="G1019" i="3" s="1"/>
  <c r="M978" i="3"/>
  <c r="N978" i="3" s="1"/>
  <c r="G978" i="3" s="1"/>
  <c r="M979" i="3"/>
  <c r="M980" i="3"/>
  <c r="M981" i="3"/>
  <c r="N981" i="3" s="1"/>
  <c r="G981" i="3" s="1"/>
  <c r="M982" i="3"/>
  <c r="N982" i="3" s="1"/>
  <c r="G982" i="3" s="1"/>
  <c r="M983" i="3"/>
  <c r="N983" i="3" s="1"/>
  <c r="G983" i="3" s="1"/>
  <c r="M984" i="3"/>
  <c r="M985" i="3"/>
  <c r="M986" i="3"/>
  <c r="N986" i="3" s="1"/>
  <c r="G986" i="3" s="1"/>
  <c r="M987" i="3"/>
  <c r="M988" i="3"/>
  <c r="M989" i="3"/>
  <c r="N989" i="3" s="1"/>
  <c r="G989" i="3" s="1"/>
  <c r="M990" i="3"/>
  <c r="N990" i="3" s="1"/>
  <c r="G990" i="3" s="1"/>
  <c r="M991" i="3"/>
  <c r="N991" i="3" s="1"/>
  <c r="G991" i="3" s="1"/>
  <c r="M992" i="3"/>
  <c r="M993" i="3"/>
  <c r="M994" i="3"/>
  <c r="N994" i="3" s="1"/>
  <c r="G994" i="3" s="1"/>
  <c r="M995" i="3"/>
  <c r="M1038" i="3"/>
  <c r="M1039" i="3"/>
  <c r="M1037" i="3"/>
  <c r="M1043" i="3"/>
  <c r="N1043" i="3" s="1"/>
  <c r="G1043" i="3" s="1"/>
  <c r="M1097" i="3"/>
  <c r="N1097" i="3" s="1"/>
  <c r="G1097" i="3" s="1"/>
  <c r="M1098" i="3"/>
  <c r="N1098" i="3" s="1"/>
  <c r="G1098" i="3" s="1"/>
  <c r="M1099" i="3"/>
  <c r="N1099" i="3" s="1"/>
  <c r="G1099" i="3" s="1"/>
  <c r="M1100" i="3"/>
  <c r="N1100" i="3" s="1"/>
  <c r="G1100" i="3" s="1"/>
  <c r="M1101" i="3"/>
  <c r="N1101" i="3" s="1"/>
  <c r="G1101" i="3" s="1"/>
  <c r="M1102" i="3"/>
  <c r="N1102" i="3" s="1"/>
  <c r="G1102" i="3" s="1"/>
  <c r="M1103" i="3"/>
  <c r="M1104" i="3"/>
  <c r="N1104" i="3" s="1"/>
  <c r="M1105" i="3"/>
  <c r="N1105" i="3" s="1"/>
  <c r="G1105" i="3" s="1"/>
  <c r="M1106" i="3"/>
  <c r="N1106" i="3" s="1"/>
  <c r="G1106" i="3" s="1"/>
  <c r="M1107" i="3"/>
  <c r="N1107" i="3" s="1"/>
  <c r="G1107" i="3" s="1"/>
  <c r="M1088" i="3"/>
  <c r="N1088" i="3" s="1"/>
  <c r="G1088" i="3" s="1"/>
  <c r="M1089" i="3"/>
  <c r="N1089" i="3" s="1"/>
  <c r="G1089" i="3" s="1"/>
  <c r="M1090" i="3"/>
  <c r="N1090" i="3" s="1"/>
  <c r="G1090" i="3" s="1"/>
  <c r="M1091" i="3"/>
  <c r="N1091" i="3" s="1"/>
  <c r="G1091" i="3" s="1"/>
  <c r="M1092" i="3"/>
  <c r="N1092" i="3" s="1"/>
  <c r="G1092" i="3" s="1"/>
  <c r="M1093" i="3"/>
  <c r="N1093" i="3" s="1"/>
  <c r="G1093" i="3" s="1"/>
  <c r="M1094" i="3"/>
  <c r="N1094" i="3" s="1"/>
  <c r="G1094" i="3" s="1"/>
  <c r="M1095" i="3"/>
  <c r="N1095" i="3" s="1"/>
  <c r="G1095" i="3" s="1"/>
  <c r="M1096" i="3"/>
  <c r="N1096" i="3" s="1"/>
  <c r="G1096" i="3" s="1"/>
  <c r="M1074" i="3"/>
  <c r="M1075" i="3"/>
  <c r="N1075" i="3" s="1"/>
  <c r="G1075" i="3" s="1"/>
  <c r="M1076" i="3"/>
  <c r="M1077" i="3"/>
  <c r="M1078" i="3"/>
  <c r="M1079" i="3"/>
  <c r="N1079" i="3" s="1"/>
  <c r="G1079" i="3" s="1"/>
  <c r="M1080" i="3"/>
  <c r="M1081" i="3"/>
  <c r="M1082" i="3"/>
  <c r="M1071" i="3"/>
  <c r="M1072" i="3"/>
  <c r="M1073" i="3"/>
  <c r="M1083" i="3"/>
  <c r="M1084" i="3"/>
  <c r="M1085" i="3"/>
  <c r="M1086" i="3"/>
  <c r="M1087" i="3"/>
  <c r="M1068" i="3"/>
  <c r="N1068" i="3" s="1"/>
  <c r="G1068" i="3" s="1"/>
  <c r="M1069" i="3"/>
  <c r="N1069" i="3" s="1"/>
  <c r="G1069" i="3" s="1"/>
  <c r="M1070" i="3"/>
  <c r="M1060" i="3"/>
  <c r="N1060" i="3" s="1"/>
  <c r="G1060" i="3" s="1"/>
  <c r="M1061" i="3"/>
  <c r="N1061" i="3" s="1"/>
  <c r="G1061" i="3" s="1"/>
  <c r="M1062" i="3"/>
  <c r="M1063" i="3"/>
  <c r="N1063" i="3" s="1"/>
  <c r="G1063" i="3" s="1"/>
  <c r="M1064" i="3"/>
  <c r="N1064" i="3" s="1"/>
  <c r="G1064" i="3" s="1"/>
  <c r="M1065" i="3"/>
  <c r="N1065" i="3" s="1"/>
  <c r="M1066" i="3"/>
  <c r="M1067" i="3"/>
  <c r="N1067" i="3" s="1"/>
  <c r="G1067" i="3" s="1"/>
  <c r="M1052" i="3"/>
  <c r="N1052" i="3" s="1"/>
  <c r="M1053" i="3"/>
  <c r="N1053" i="3" s="1"/>
  <c r="M1054" i="3"/>
  <c r="M1055" i="3"/>
  <c r="N1055" i="3" s="1"/>
  <c r="M1056" i="3"/>
  <c r="N1056" i="3" s="1"/>
  <c r="M1057" i="3"/>
  <c r="N1057" i="3" s="1"/>
  <c r="M1058" i="3"/>
  <c r="M1059" i="3"/>
  <c r="N1059" i="3" s="1"/>
  <c r="N149" i="6"/>
  <c r="F149" i="6" s="1"/>
  <c r="N14" i="4" l="1"/>
  <c r="O14" i="4" s="1"/>
  <c r="D14" i="4"/>
  <c r="N12" i="4"/>
  <c r="O12" i="4" s="1"/>
  <c r="D12" i="4"/>
  <c r="N28" i="4"/>
  <c r="O28" i="4" s="1"/>
  <c r="D28" i="4"/>
  <c r="N38" i="4"/>
  <c r="O38" i="4" s="1"/>
  <c r="D38" i="4"/>
  <c r="N26" i="4"/>
  <c r="O26" i="4" s="1"/>
  <c r="D26" i="4"/>
  <c r="N13" i="4"/>
  <c r="O13" i="4" s="1"/>
  <c r="D13" i="4"/>
  <c r="N33" i="4"/>
  <c r="O33" i="4" s="1"/>
  <c r="D33" i="4"/>
  <c r="N29" i="4"/>
  <c r="O29" i="4" s="1"/>
  <c r="D29" i="4"/>
  <c r="N19" i="4"/>
  <c r="O19" i="4" s="1"/>
  <c r="D19" i="4"/>
  <c r="N27" i="4"/>
  <c r="O27" i="4" s="1"/>
  <c r="D27" i="4"/>
  <c r="N37" i="4"/>
  <c r="O37" i="4" s="1"/>
  <c r="D37" i="4"/>
  <c r="N32" i="4"/>
  <c r="O32" i="4" s="1"/>
  <c r="D32" i="4"/>
  <c r="Q143" i="3"/>
  <c r="E143" i="3"/>
  <c r="Q139" i="3"/>
  <c r="E139" i="3"/>
  <c r="O977" i="3"/>
  <c r="F977" i="3" s="1"/>
  <c r="N1084" i="3"/>
  <c r="N1071" i="3"/>
  <c r="N1039" i="3"/>
  <c r="N993" i="3"/>
  <c r="N985" i="3"/>
  <c r="N1087" i="3"/>
  <c r="N1083" i="3"/>
  <c r="N1082" i="3"/>
  <c r="N1078" i="3"/>
  <c r="N1074" i="3"/>
  <c r="N1038" i="3"/>
  <c r="N992" i="3"/>
  <c r="N988" i="3"/>
  <c r="N984" i="3"/>
  <c r="N980" i="3"/>
  <c r="N1070" i="3"/>
  <c r="N1086" i="3"/>
  <c r="N1073" i="3"/>
  <c r="N1081" i="3"/>
  <c r="O1081" i="3" s="1"/>
  <c r="P1081" i="3" s="1"/>
  <c r="Q1081" i="3" s="1"/>
  <c r="N1077" i="3"/>
  <c r="N995" i="3"/>
  <c r="N987" i="3"/>
  <c r="N979" i="3"/>
  <c r="N1058" i="3"/>
  <c r="O1058" i="3" s="1"/>
  <c r="P1058" i="3" s="1"/>
  <c r="N1054" i="3"/>
  <c r="O1054" i="3" s="1"/>
  <c r="N1066" i="3"/>
  <c r="O1066" i="3" s="1"/>
  <c r="P1066" i="3" s="1"/>
  <c r="N1062" i="3"/>
  <c r="N1085" i="3"/>
  <c r="N1072" i="3"/>
  <c r="N1080" i="3"/>
  <c r="O1080" i="3" s="1"/>
  <c r="P1080" i="3" s="1"/>
  <c r="Q1080" i="3" s="1"/>
  <c r="N1076" i="3"/>
  <c r="N1103" i="3"/>
  <c r="O1103" i="3" s="1"/>
  <c r="P1103" i="3" s="1"/>
  <c r="N1037" i="3"/>
  <c r="O1019" i="3"/>
  <c r="F1019" i="3" s="1"/>
  <c r="O991" i="3"/>
  <c r="O990" i="3"/>
  <c r="F990" i="3" s="1"/>
  <c r="O994" i="3"/>
  <c r="F994" i="3" s="1"/>
  <c r="O989" i="3"/>
  <c r="O986" i="3"/>
  <c r="F986" i="3" s="1"/>
  <c r="O983" i="3"/>
  <c r="O982" i="3"/>
  <c r="F982" i="3" s="1"/>
  <c r="O981" i="3"/>
  <c r="O978" i="3"/>
  <c r="F978" i="3" s="1"/>
  <c r="O1043" i="3"/>
  <c r="F1043" i="3" s="1"/>
  <c r="O1107" i="3"/>
  <c r="O1106" i="3"/>
  <c r="F1106" i="3" s="1"/>
  <c r="O1102" i="3"/>
  <c r="F1102" i="3" s="1"/>
  <c r="O1099" i="3"/>
  <c r="O1098" i="3"/>
  <c r="F1098" i="3" s="1"/>
  <c r="O1101" i="3"/>
  <c r="F1101" i="3" s="1"/>
  <c r="O1105" i="3"/>
  <c r="F1105" i="3" s="1"/>
  <c r="O1100" i="3"/>
  <c r="F1100" i="3" s="1"/>
  <c r="O1104" i="3"/>
  <c r="O1097" i="3"/>
  <c r="F1097" i="3" s="1"/>
  <c r="O1095" i="3"/>
  <c r="F1095" i="3" s="1"/>
  <c r="O1091" i="3"/>
  <c r="F1091" i="3" s="1"/>
  <c r="O1094" i="3"/>
  <c r="F1094" i="3" s="1"/>
  <c r="O1096" i="3"/>
  <c r="F1096" i="3" s="1"/>
  <c r="O1093" i="3"/>
  <c r="F1093" i="3" s="1"/>
  <c r="O1090" i="3"/>
  <c r="F1090" i="3" s="1"/>
  <c r="O1092" i="3"/>
  <c r="F1092" i="3" s="1"/>
  <c r="O1089" i="3"/>
  <c r="F1089" i="3" s="1"/>
  <c r="O1088" i="3"/>
  <c r="F1088" i="3" s="1"/>
  <c r="O1079" i="3"/>
  <c r="O1075" i="3"/>
  <c r="O1069" i="3"/>
  <c r="O1068" i="3"/>
  <c r="F1068" i="3" s="1"/>
  <c r="O1065" i="3"/>
  <c r="O1067" i="3"/>
  <c r="F1067" i="3" s="1"/>
  <c r="O1064" i="3"/>
  <c r="F1064" i="3" s="1"/>
  <c r="O1061" i="3"/>
  <c r="F1061" i="3" s="1"/>
  <c r="O1063" i="3"/>
  <c r="F1063" i="3" s="1"/>
  <c r="O1060" i="3"/>
  <c r="F1060" i="3" s="1"/>
  <c r="O1057" i="3"/>
  <c r="P1057" i="3" s="1"/>
  <c r="E1057" i="3" s="1"/>
  <c r="G1057" i="3"/>
  <c r="G1053" i="3"/>
  <c r="O1053" i="3"/>
  <c r="P1053" i="3" s="1"/>
  <c r="Q1053" i="3" s="1"/>
  <c r="O1055" i="3"/>
  <c r="G1055" i="3"/>
  <c r="G1056" i="3"/>
  <c r="O1056" i="3"/>
  <c r="O1059" i="3"/>
  <c r="G1052" i="3"/>
  <c r="O1052" i="3"/>
  <c r="G167" i="3"/>
  <c r="P977" i="3" l="1"/>
  <c r="P1095" i="3"/>
  <c r="E1095" i="3" s="1"/>
  <c r="P1075" i="3"/>
  <c r="F1075" i="3"/>
  <c r="O1039" i="3"/>
  <c r="F1039" i="3" s="1"/>
  <c r="G1039" i="3"/>
  <c r="P1079" i="3"/>
  <c r="F1079" i="3"/>
  <c r="P1107" i="3"/>
  <c r="E1107" i="3" s="1"/>
  <c r="F1107" i="3"/>
  <c r="Q977" i="3"/>
  <c r="E977" i="3"/>
  <c r="O987" i="3"/>
  <c r="G987" i="3"/>
  <c r="O1073" i="3"/>
  <c r="F1073" i="3" s="1"/>
  <c r="G1073" i="3"/>
  <c r="O984" i="3"/>
  <c r="F984" i="3" s="1"/>
  <c r="G984" i="3"/>
  <c r="O1074" i="3"/>
  <c r="G1074" i="3"/>
  <c r="O1087" i="3"/>
  <c r="F1087" i="3" s="1"/>
  <c r="G1087" i="3"/>
  <c r="O1071" i="3"/>
  <c r="F1071" i="3" s="1"/>
  <c r="G1071" i="3"/>
  <c r="P981" i="3"/>
  <c r="F981" i="3"/>
  <c r="O1076" i="3"/>
  <c r="F1076" i="3" s="1"/>
  <c r="G1076" i="3"/>
  <c r="O1062" i="3"/>
  <c r="F1062" i="3" s="1"/>
  <c r="G1062" i="3"/>
  <c r="O979" i="3"/>
  <c r="G979" i="3"/>
  <c r="O980" i="3"/>
  <c r="F980" i="3" s="1"/>
  <c r="G980" i="3"/>
  <c r="O1083" i="3"/>
  <c r="F1083" i="3" s="1"/>
  <c r="G1083" i="3"/>
  <c r="P1099" i="3"/>
  <c r="E1099" i="3" s="1"/>
  <c r="F1099" i="3"/>
  <c r="P983" i="3"/>
  <c r="F983" i="3"/>
  <c r="O1037" i="3"/>
  <c r="G1037" i="3"/>
  <c r="O1072" i="3"/>
  <c r="F1072" i="3" s="1"/>
  <c r="G1072" i="3"/>
  <c r="O995" i="3"/>
  <c r="G995" i="3"/>
  <c r="O1086" i="3"/>
  <c r="F1086" i="3" s="1"/>
  <c r="G1086" i="3"/>
  <c r="O988" i="3"/>
  <c r="F988" i="3" s="1"/>
  <c r="G988" i="3"/>
  <c r="O1078" i="3"/>
  <c r="G1078" i="3"/>
  <c r="O985" i="3"/>
  <c r="G985" i="3"/>
  <c r="O1084" i="3"/>
  <c r="F1084" i="3" s="1"/>
  <c r="G1084" i="3"/>
  <c r="P989" i="3"/>
  <c r="F989" i="3"/>
  <c r="O1038" i="3"/>
  <c r="F1038" i="3" s="1"/>
  <c r="G1038" i="3"/>
  <c r="P1069" i="3"/>
  <c r="E1069" i="3" s="1"/>
  <c r="F1069" i="3"/>
  <c r="P991" i="3"/>
  <c r="F991" i="3"/>
  <c r="O1085" i="3"/>
  <c r="F1085" i="3" s="1"/>
  <c r="G1085" i="3"/>
  <c r="O1077" i="3"/>
  <c r="G1077" i="3"/>
  <c r="O1070" i="3"/>
  <c r="F1070" i="3" s="1"/>
  <c r="G1070" i="3"/>
  <c r="O992" i="3"/>
  <c r="F992" i="3" s="1"/>
  <c r="G992" i="3"/>
  <c r="O1082" i="3"/>
  <c r="G1082" i="3"/>
  <c r="O993" i="3"/>
  <c r="G993" i="3"/>
  <c r="G1054" i="3"/>
  <c r="P1083" i="3"/>
  <c r="E1083" i="3" s="1"/>
  <c r="P1054" i="3"/>
  <c r="E1054" i="3" s="1"/>
  <c r="F1054" i="3"/>
  <c r="P1019" i="3"/>
  <c r="E1019" i="3" s="1"/>
  <c r="P986" i="3"/>
  <c r="E986" i="3" s="1"/>
  <c r="P990" i="3"/>
  <c r="E990" i="3" s="1"/>
  <c r="P982" i="3"/>
  <c r="E982" i="3" s="1"/>
  <c r="P994" i="3"/>
  <c r="E994" i="3" s="1"/>
  <c r="P978" i="3"/>
  <c r="E978" i="3" s="1"/>
  <c r="P1043" i="3"/>
  <c r="E1043" i="3" s="1"/>
  <c r="P1106" i="3"/>
  <c r="E1106" i="3" s="1"/>
  <c r="P1102" i="3"/>
  <c r="E1102" i="3" s="1"/>
  <c r="P1098" i="3"/>
  <c r="E1098" i="3" s="1"/>
  <c r="P1097" i="3"/>
  <c r="E1097" i="3" s="1"/>
  <c r="P1100" i="3"/>
  <c r="E1100" i="3" s="1"/>
  <c r="Q1103" i="3"/>
  <c r="P1101" i="3"/>
  <c r="E1101" i="3" s="1"/>
  <c r="P1104" i="3"/>
  <c r="P1105" i="3"/>
  <c r="E1105" i="3" s="1"/>
  <c r="P1091" i="3"/>
  <c r="E1091" i="3" s="1"/>
  <c r="Q1095" i="3"/>
  <c r="P1088" i="3"/>
  <c r="E1088" i="3" s="1"/>
  <c r="P1092" i="3"/>
  <c r="E1092" i="3" s="1"/>
  <c r="P1096" i="3"/>
  <c r="E1096" i="3" s="1"/>
  <c r="P1093" i="3"/>
  <c r="E1093" i="3" s="1"/>
  <c r="P1090" i="3"/>
  <c r="E1090" i="3" s="1"/>
  <c r="P1089" i="3"/>
  <c r="E1089" i="3" s="1"/>
  <c r="P1094" i="3"/>
  <c r="E1094" i="3" s="1"/>
  <c r="F1053" i="3"/>
  <c r="F1057" i="3"/>
  <c r="E1053" i="3"/>
  <c r="Q1057" i="3"/>
  <c r="P1068" i="3"/>
  <c r="E1068" i="3" s="1"/>
  <c r="P1065" i="3"/>
  <c r="P1060" i="3"/>
  <c r="E1060" i="3" s="1"/>
  <c r="Q1066" i="3"/>
  <c r="P1064" i="3"/>
  <c r="E1064" i="3" s="1"/>
  <c r="P1063" i="3"/>
  <c r="E1063" i="3" s="1"/>
  <c r="P1061" i="3"/>
  <c r="E1061" i="3" s="1"/>
  <c r="P1067" i="3"/>
  <c r="E1067" i="3" s="1"/>
  <c r="P1052" i="3"/>
  <c r="F1052" i="3"/>
  <c r="P1059" i="3"/>
  <c r="P1056" i="3"/>
  <c r="F1056" i="3"/>
  <c r="Q1058" i="3"/>
  <c r="F1055" i="3"/>
  <c r="P1055" i="3"/>
  <c r="E178" i="3"/>
  <c r="E182" i="3"/>
  <c r="F182" i="3"/>
  <c r="G183" i="3"/>
  <c r="G182" i="3"/>
  <c r="E183" i="3"/>
  <c r="F183" i="3"/>
  <c r="F178" i="3"/>
  <c r="G178" i="3"/>
  <c r="G179" i="3"/>
  <c r="E179" i="3"/>
  <c r="F179" i="3"/>
  <c r="G175" i="3"/>
  <c r="F174" i="3"/>
  <c r="G174" i="3"/>
  <c r="E175" i="3"/>
  <c r="E174" i="3"/>
  <c r="F175" i="3"/>
  <c r="G170" i="3"/>
  <c r="E171" i="3"/>
  <c r="E170" i="3"/>
  <c r="F171" i="3"/>
  <c r="F170" i="3"/>
  <c r="G171" i="3"/>
  <c r="G166" i="3"/>
  <c r="E166" i="3"/>
  <c r="F166" i="3"/>
  <c r="H950" i="9"/>
  <c r="H949" i="9"/>
  <c r="H948" i="9"/>
  <c r="H945" i="9"/>
  <c r="H944" i="9"/>
  <c r="H943" i="9"/>
  <c r="H942" i="9"/>
  <c r="H941" i="9"/>
  <c r="H938" i="9"/>
  <c r="H937" i="9"/>
  <c r="H936" i="9"/>
  <c r="H934" i="9"/>
  <c r="H933" i="9"/>
  <c r="H932" i="9"/>
  <c r="H931" i="9"/>
  <c r="H930" i="9"/>
  <c r="H929" i="9"/>
  <c r="H926" i="9"/>
  <c r="H925" i="9"/>
  <c r="H924" i="9"/>
  <c r="H922" i="9"/>
  <c r="H921" i="9"/>
  <c r="H920" i="9"/>
  <c r="H919" i="9"/>
  <c r="H917" i="9"/>
  <c r="H916" i="9"/>
  <c r="H915" i="9"/>
  <c r="H914" i="9"/>
  <c r="H912" i="9"/>
  <c r="H911" i="9"/>
  <c r="H910" i="9"/>
  <c r="H877" i="9"/>
  <c r="H876" i="9"/>
  <c r="H875" i="9"/>
  <c r="H874" i="9"/>
  <c r="H873" i="9"/>
  <c r="H872" i="9"/>
  <c r="H871" i="9"/>
  <c r="H870" i="9"/>
  <c r="H869" i="9"/>
  <c r="H868" i="9"/>
  <c r="H867" i="9"/>
  <c r="H866" i="9"/>
  <c r="H858" i="9"/>
  <c r="H857" i="9"/>
  <c r="H856" i="9"/>
  <c r="H855" i="9"/>
  <c r="H852" i="9"/>
  <c r="H851" i="9"/>
  <c r="H850" i="9"/>
  <c r="H849" i="9"/>
  <c r="H848" i="9"/>
  <c r="H847" i="9"/>
  <c r="H846" i="9"/>
  <c r="H845" i="9"/>
  <c r="H844" i="9"/>
  <c r="H843" i="9"/>
  <c r="H842" i="9"/>
  <c r="H841" i="9"/>
  <c r="H840" i="9"/>
  <c r="H839" i="9"/>
  <c r="H836" i="9"/>
  <c r="H835" i="9"/>
  <c r="H834" i="9"/>
  <c r="H833" i="9"/>
  <c r="H832" i="9"/>
  <c r="H831" i="9"/>
  <c r="H830" i="9"/>
  <c r="H829" i="9"/>
  <c r="H828" i="9"/>
  <c r="H827" i="9"/>
  <c r="H826" i="9"/>
  <c r="H825" i="9"/>
  <c r="H824" i="9"/>
  <c r="H823" i="9"/>
  <c r="H820" i="9"/>
  <c r="H819" i="9"/>
  <c r="H816" i="9"/>
  <c r="H815" i="9"/>
  <c r="H814" i="9"/>
  <c r="H813" i="9"/>
  <c r="H812" i="9"/>
  <c r="H811" i="9"/>
  <c r="H810" i="9"/>
  <c r="H809" i="9"/>
  <c r="H808" i="9"/>
  <c r="H806" i="9"/>
  <c r="H805" i="9"/>
  <c r="H804" i="9"/>
  <c r="H803" i="9"/>
  <c r="H802" i="9"/>
  <c r="H801" i="9"/>
  <c r="H800" i="9"/>
  <c r="H799" i="9"/>
  <c r="H798" i="9"/>
  <c r="P1038" i="3" l="1"/>
  <c r="E1038" i="3" s="1"/>
  <c r="P1076" i="3"/>
  <c r="E1076" i="3" s="1"/>
  <c r="P1072" i="3"/>
  <c r="E1072" i="3" s="1"/>
  <c r="P980" i="3"/>
  <c r="Q980" i="3" s="1"/>
  <c r="Q1099" i="3"/>
  <c r="P1039" i="3"/>
  <c r="E1039" i="3" s="1"/>
  <c r="P1062" i="3"/>
  <c r="E1062" i="3" s="1"/>
  <c r="P1071" i="3"/>
  <c r="E1071" i="3" s="1"/>
  <c r="P992" i="3"/>
  <c r="Q992" i="3" s="1"/>
  <c r="P1073" i="3"/>
  <c r="E1073" i="3" s="1"/>
  <c r="P1084" i="3"/>
  <c r="E1084" i="3" s="1"/>
  <c r="P1086" i="3"/>
  <c r="E1086" i="3" s="1"/>
  <c r="P1085" i="3"/>
  <c r="E1085" i="3" s="1"/>
  <c r="P988" i="3"/>
  <c r="E988" i="3" s="1"/>
  <c r="P1087" i="3"/>
  <c r="E1087" i="3" s="1"/>
  <c r="Q1107" i="3"/>
  <c r="Q1069" i="3"/>
  <c r="P984" i="3"/>
  <c r="Q984" i="3" s="1"/>
  <c r="Q1076" i="3"/>
  <c r="P1082" i="3"/>
  <c r="F1082" i="3"/>
  <c r="Q989" i="3"/>
  <c r="E989" i="3"/>
  <c r="P985" i="3"/>
  <c r="F985" i="3"/>
  <c r="P995" i="3"/>
  <c r="F995" i="3"/>
  <c r="P1037" i="3"/>
  <c r="F1037" i="3"/>
  <c r="Q981" i="3"/>
  <c r="E981" i="3"/>
  <c r="P987" i="3"/>
  <c r="F987" i="3"/>
  <c r="P1070" i="3"/>
  <c r="E1070" i="3" s="1"/>
  <c r="P993" i="3"/>
  <c r="F993" i="3"/>
  <c r="P1077" i="3"/>
  <c r="F1077" i="3"/>
  <c r="Q991" i="3"/>
  <c r="E991" i="3"/>
  <c r="P1078" i="3"/>
  <c r="F1078" i="3"/>
  <c r="Q983" i="3"/>
  <c r="E983" i="3"/>
  <c r="P979" i="3"/>
  <c r="F979" i="3"/>
  <c r="P1074" i="3"/>
  <c r="F1074" i="3"/>
  <c r="Q1079" i="3"/>
  <c r="E1079" i="3"/>
  <c r="Q1075" i="3"/>
  <c r="E1075" i="3"/>
  <c r="Q1054" i="3"/>
  <c r="Q1083" i="3"/>
  <c r="Q1038" i="3"/>
  <c r="Q1019" i="3"/>
  <c r="Q990" i="3"/>
  <c r="Q978" i="3"/>
  <c r="Q982" i="3"/>
  <c r="Q994" i="3"/>
  <c r="Q986" i="3"/>
  <c r="Q1043" i="3"/>
  <c r="Q1106" i="3"/>
  <c r="Q1102" i="3"/>
  <c r="Q1098" i="3"/>
  <c r="Q1097" i="3"/>
  <c r="Q1104" i="3"/>
  <c r="Q1101" i="3"/>
  <c r="Q1105" i="3"/>
  <c r="Q1100" i="3"/>
  <c r="Q1091" i="3"/>
  <c r="Q1094" i="3"/>
  <c r="Q1089" i="3"/>
  <c r="Q1093" i="3"/>
  <c r="Q1092" i="3"/>
  <c r="Q1090" i="3"/>
  <c r="Q1096" i="3"/>
  <c r="Q1088" i="3"/>
  <c r="Q1068" i="3"/>
  <c r="Q1060" i="3"/>
  <c r="Q1061" i="3"/>
  <c r="Q1064" i="3"/>
  <c r="Q1067" i="3"/>
  <c r="Q1063" i="3"/>
  <c r="Q1065" i="3"/>
  <c r="Q1059" i="3"/>
  <c r="Q1056" i="3"/>
  <c r="E1056" i="3"/>
  <c r="Q1055" i="3"/>
  <c r="E1055" i="3"/>
  <c r="Q1052" i="3"/>
  <c r="E1052" i="3"/>
  <c r="F167" i="3"/>
  <c r="H796" i="9"/>
  <c r="H795" i="9"/>
  <c r="H794" i="9"/>
  <c r="H793" i="9"/>
  <c r="H792" i="9"/>
  <c r="H791" i="9"/>
  <c r="H790" i="9"/>
  <c r="H789" i="9"/>
  <c r="H788" i="9"/>
  <c r="H785" i="9"/>
  <c r="H784" i="9"/>
  <c r="H783" i="9"/>
  <c r="H782" i="9"/>
  <c r="H780" i="9"/>
  <c r="H779" i="9"/>
  <c r="H778" i="9"/>
  <c r="H777" i="9"/>
  <c r="H775" i="9"/>
  <c r="H774" i="9"/>
  <c r="H773" i="9"/>
  <c r="H771" i="9"/>
  <c r="H770" i="9"/>
  <c r="H769" i="9"/>
  <c r="H768" i="9"/>
  <c r="H767" i="9"/>
  <c r="H766" i="9"/>
  <c r="H765" i="9"/>
  <c r="H764" i="9"/>
  <c r="H763" i="9"/>
  <c r="H762" i="9"/>
  <c r="H760" i="9"/>
  <c r="H759" i="9"/>
  <c r="H758" i="9"/>
  <c r="H757" i="9"/>
  <c r="H754" i="9"/>
  <c r="H753" i="9"/>
  <c r="H752" i="9"/>
  <c r="H751" i="9"/>
  <c r="H750" i="9"/>
  <c r="H747" i="9"/>
  <c r="H746" i="9"/>
  <c r="H744" i="9"/>
  <c r="H743" i="9"/>
  <c r="H742" i="9"/>
  <c r="H738" i="9"/>
  <c r="H739" i="9"/>
  <c r="H736" i="9"/>
  <c r="H734" i="9"/>
  <c r="H733" i="9"/>
  <c r="H731" i="9"/>
  <c r="H730" i="9"/>
  <c r="H727" i="9"/>
  <c r="H726" i="9"/>
  <c r="H725" i="9"/>
  <c r="H722" i="9"/>
  <c r="H721" i="9"/>
  <c r="H720" i="9"/>
  <c r="H717" i="9"/>
  <c r="H716" i="9"/>
  <c r="H715" i="9"/>
  <c r="H712" i="9"/>
  <c r="H711" i="9"/>
  <c r="H710" i="9"/>
  <c r="H707" i="9"/>
  <c r="H706" i="9"/>
  <c r="H705" i="9"/>
  <c r="H702" i="9"/>
  <c r="H701" i="9"/>
  <c r="H700" i="9"/>
  <c r="H697" i="9"/>
  <c r="H696" i="9"/>
  <c r="H693" i="9"/>
  <c r="H692" i="9"/>
  <c r="H691" i="9"/>
  <c r="H688" i="9"/>
  <c r="H687" i="9"/>
  <c r="H684" i="9"/>
  <c r="H683" i="9"/>
  <c r="H680" i="9"/>
  <c r="H679" i="9"/>
  <c r="H676" i="9"/>
  <c r="H675" i="9"/>
  <c r="H672" i="9"/>
  <c r="H671" i="9"/>
  <c r="H629" i="9"/>
  <c r="H628" i="9"/>
  <c r="H627" i="9"/>
  <c r="H626" i="9"/>
  <c r="H625" i="9"/>
  <c r="H624" i="9"/>
  <c r="H623" i="9"/>
  <c r="H620" i="9"/>
  <c r="H619" i="9"/>
  <c r="H616" i="9"/>
  <c r="H615" i="9"/>
  <c r="H614" i="9"/>
  <c r="H611" i="9"/>
  <c r="H610" i="9"/>
  <c r="H607" i="9"/>
  <c r="H606" i="9"/>
  <c r="H605" i="9"/>
  <c r="H604" i="9"/>
  <c r="H603" i="9"/>
  <c r="H602" i="9"/>
  <c r="H599" i="9"/>
  <c r="H598" i="9"/>
  <c r="H597" i="9"/>
  <c r="H594" i="9"/>
  <c r="H593" i="9"/>
  <c r="H592" i="9"/>
  <c r="H591" i="9"/>
  <c r="H590" i="9"/>
  <c r="H589" i="9"/>
  <c r="H588" i="9"/>
  <c r="H587" i="9"/>
  <c r="H586" i="9"/>
  <c r="H585" i="9"/>
  <c r="H582" i="9"/>
  <c r="H581" i="9"/>
  <c r="H580" i="9"/>
  <c r="H579" i="9"/>
  <c r="H578" i="9"/>
  <c r="H577" i="9"/>
  <c r="H576" i="9"/>
  <c r="H575" i="9"/>
  <c r="H574" i="9"/>
  <c r="H573" i="9"/>
  <c r="H570" i="9"/>
  <c r="H569" i="9"/>
  <c r="H568" i="9"/>
  <c r="H567" i="9"/>
  <c r="H564" i="9"/>
  <c r="H563" i="9"/>
  <c r="H562" i="9"/>
  <c r="H561" i="9"/>
  <c r="H560" i="9"/>
  <c r="H559" i="9"/>
  <c r="H556" i="9"/>
  <c r="H555" i="9"/>
  <c r="H552" i="9"/>
  <c r="H551" i="9"/>
  <c r="H550" i="9"/>
  <c r="H547" i="9"/>
  <c r="H546" i="9"/>
  <c r="H545" i="9"/>
  <c r="H544" i="9"/>
  <c r="H543" i="9"/>
  <c r="H542" i="9"/>
  <c r="H541" i="9"/>
  <c r="H538" i="9"/>
  <c r="H537" i="9"/>
  <c r="H536" i="9"/>
  <c r="H535" i="9"/>
  <c r="H534" i="9"/>
  <c r="H531" i="9"/>
  <c r="H530" i="9"/>
  <c r="H529" i="9"/>
  <c r="H526" i="9"/>
  <c r="H525" i="9"/>
  <c r="H524" i="9"/>
  <c r="H521" i="9"/>
  <c r="H520" i="9"/>
  <c r="H519" i="9"/>
  <c r="H505" i="9"/>
  <c r="H504" i="9"/>
  <c r="H503" i="9"/>
  <c r="H502" i="9"/>
  <c r="H501" i="9"/>
  <c r="H500" i="9"/>
  <c r="H496" i="9"/>
  <c r="H495" i="9"/>
  <c r="H494" i="9"/>
  <c r="H493" i="9"/>
  <c r="H492" i="9"/>
  <c r="H491" i="9"/>
  <c r="H490" i="9"/>
  <c r="H489" i="9"/>
  <c r="H488" i="9"/>
  <c r="H487" i="9"/>
  <c r="H484" i="9"/>
  <c r="H483" i="9"/>
  <c r="H482" i="9"/>
  <c r="H481" i="9"/>
  <c r="H478" i="9"/>
  <c r="H477" i="9"/>
  <c r="H476" i="9"/>
  <c r="H475" i="9"/>
  <c r="H472" i="9"/>
  <c r="H471" i="9"/>
  <c r="H470" i="9"/>
  <c r="H469" i="9"/>
  <c r="H466" i="9"/>
  <c r="H465" i="9"/>
  <c r="H464" i="9"/>
  <c r="H463" i="9"/>
  <c r="H462" i="9"/>
  <c r="H461" i="9"/>
  <c r="H460" i="9"/>
  <c r="H459" i="9"/>
  <c r="H458" i="9"/>
  <c r="H455" i="9"/>
  <c r="H454" i="9"/>
  <c r="H451" i="9"/>
  <c r="H450" i="9"/>
  <c r="H449" i="9"/>
  <c r="H446" i="9"/>
  <c r="H445" i="9"/>
  <c r="H444" i="9"/>
  <c r="H443" i="9"/>
  <c r="H442" i="9"/>
  <c r="H441" i="9"/>
  <c r="H438" i="9"/>
  <c r="H437" i="9"/>
  <c r="H436" i="9"/>
  <c r="H435" i="9"/>
  <c r="H434" i="9"/>
  <c r="H433" i="9"/>
  <c r="H430" i="9"/>
  <c r="H429" i="9"/>
  <c r="H428" i="9"/>
  <c r="H425" i="9"/>
  <c r="H424" i="9"/>
  <c r="H423" i="9"/>
  <c r="H422" i="9"/>
  <c r="H421" i="9"/>
  <c r="H420" i="9"/>
  <c r="H419" i="9"/>
  <c r="H418" i="9"/>
  <c r="H417" i="9"/>
  <c r="H414" i="9"/>
  <c r="H413" i="9"/>
  <c r="H412" i="9"/>
  <c r="H411" i="9"/>
  <c r="H410" i="9"/>
  <c r="H409" i="9"/>
  <c r="H408" i="9"/>
  <c r="H405" i="9"/>
  <c r="H404" i="9"/>
  <c r="H403" i="9"/>
  <c r="H402" i="9"/>
  <c r="H401" i="9"/>
  <c r="H400" i="9"/>
  <c r="H397" i="9"/>
  <c r="H396" i="9"/>
  <c r="H395" i="9"/>
  <c r="H394" i="9"/>
  <c r="H393" i="9"/>
  <c r="H392" i="9"/>
  <c r="H389" i="9"/>
  <c r="H388" i="9"/>
  <c r="H387" i="9"/>
  <c r="H386" i="9"/>
  <c r="H385" i="9"/>
  <c r="H384" i="9"/>
  <c r="H381" i="9"/>
  <c r="H380" i="9"/>
  <c r="H379" i="9"/>
  <c r="H376" i="9"/>
  <c r="H375" i="9"/>
  <c r="H372" i="9"/>
  <c r="H371" i="9"/>
  <c r="H370" i="9"/>
  <c r="H369" i="9"/>
  <c r="H368" i="9"/>
  <c r="H367" i="9"/>
  <c r="H364" i="9"/>
  <c r="H363" i="9"/>
  <c r="H362" i="9"/>
  <c r="H361" i="9"/>
  <c r="H360" i="9"/>
  <c r="H359" i="9"/>
  <c r="H356" i="9"/>
  <c r="H355" i="9"/>
  <c r="H354" i="9"/>
  <c r="H353" i="9"/>
  <c r="H352" i="9"/>
  <c r="H351" i="9"/>
  <c r="H350" i="9"/>
  <c r="H349" i="9"/>
  <c r="H348" i="9"/>
  <c r="H347" i="9"/>
  <c r="H344" i="9"/>
  <c r="H343" i="9"/>
  <c r="H342" i="9"/>
  <c r="H339" i="9"/>
  <c r="H338" i="9"/>
  <c r="H337" i="9"/>
  <c r="H334" i="9"/>
  <c r="H333" i="9"/>
  <c r="H332" i="9"/>
  <c r="H331" i="9"/>
  <c r="H330" i="9"/>
  <c r="H329" i="9"/>
  <c r="H328" i="9"/>
  <c r="H327" i="9"/>
  <c r="H326" i="9"/>
  <c r="H325" i="9"/>
  <c r="H322" i="9"/>
  <c r="H321" i="9"/>
  <c r="H320" i="9"/>
  <c r="H319" i="9"/>
  <c r="H318" i="9"/>
  <c r="H317" i="9"/>
  <c r="H316" i="9"/>
  <c r="H315" i="9"/>
  <c r="H314" i="9"/>
  <c r="H313" i="9"/>
  <c r="H312" i="9"/>
  <c r="H311" i="9"/>
  <c r="H308" i="9"/>
  <c r="H307" i="9"/>
  <c r="H306" i="9"/>
  <c r="H303" i="9"/>
  <c r="H302" i="9"/>
  <c r="H301" i="9"/>
  <c r="H298" i="9"/>
  <c r="H297" i="9"/>
  <c r="H296" i="9"/>
  <c r="H295" i="9"/>
  <c r="H294" i="9"/>
  <c r="H293" i="9"/>
  <c r="H292" i="9"/>
  <c r="H291" i="9"/>
  <c r="H290" i="9"/>
  <c r="H289" i="9"/>
  <c r="H288" i="9"/>
  <c r="H287" i="9"/>
  <c r="H284" i="9"/>
  <c r="H283" i="9"/>
  <c r="H280" i="9"/>
  <c r="H279" i="9"/>
  <c r="H276" i="9"/>
  <c r="H275" i="9"/>
  <c r="H274" i="9"/>
  <c r="H273" i="9"/>
  <c r="H270" i="9"/>
  <c r="H269" i="9"/>
  <c r="H268" i="9"/>
  <c r="H267" i="9"/>
  <c r="H264" i="9"/>
  <c r="H263" i="9"/>
  <c r="H262" i="9"/>
  <c r="H261" i="9"/>
  <c r="H258" i="9"/>
  <c r="H257" i="9"/>
  <c r="H256" i="9"/>
  <c r="H255" i="9"/>
  <c r="H252" i="9"/>
  <c r="H251" i="9"/>
  <c r="H250" i="9"/>
  <c r="H249" i="9"/>
  <c r="H248" i="9"/>
  <c r="H247" i="9"/>
  <c r="H238" i="9"/>
  <c r="H237" i="9"/>
  <c r="H236" i="9"/>
  <c r="H235" i="9"/>
  <c r="H234" i="9"/>
  <c r="H233" i="9"/>
  <c r="H229" i="9"/>
  <c r="H228" i="9"/>
  <c r="H227" i="9"/>
  <c r="H226" i="9"/>
  <c r="H225" i="9"/>
  <c r="H224" i="9"/>
  <c r="H215" i="9"/>
  <c r="H214" i="9"/>
  <c r="H213" i="9"/>
  <c r="H212" i="9"/>
  <c r="H211" i="9"/>
  <c r="H210" i="9"/>
  <c r="H206" i="9"/>
  <c r="H205" i="9"/>
  <c r="H204" i="9"/>
  <c r="H203" i="9"/>
  <c r="H202" i="9"/>
  <c r="H194" i="9"/>
  <c r="H193" i="9"/>
  <c r="H192" i="9"/>
  <c r="H191" i="9"/>
  <c r="H190" i="9"/>
  <c r="H186" i="9"/>
  <c r="H185" i="9"/>
  <c r="H184" i="9"/>
  <c r="H183" i="9"/>
  <c r="H182" i="9"/>
  <c r="H181" i="9"/>
  <c r="H172" i="9"/>
  <c r="H171" i="9"/>
  <c r="H170" i="9"/>
  <c r="H169" i="9"/>
  <c r="H168" i="9"/>
  <c r="H167" i="9"/>
  <c r="H163" i="9"/>
  <c r="H162" i="9"/>
  <c r="H161" i="9"/>
  <c r="H160" i="9"/>
  <c r="H159" i="9"/>
  <c r="H158" i="9"/>
  <c r="H157" i="9"/>
  <c r="H147" i="9"/>
  <c r="H146" i="9"/>
  <c r="H145" i="9"/>
  <c r="H144" i="9"/>
  <c r="H143" i="9"/>
  <c r="H142" i="9"/>
  <c r="H141" i="9"/>
  <c r="H137" i="9"/>
  <c r="H136" i="9"/>
  <c r="H135" i="9"/>
  <c r="H134" i="9"/>
  <c r="H133" i="9"/>
  <c r="H132" i="9"/>
  <c r="H131" i="9"/>
  <c r="H121" i="9"/>
  <c r="H120" i="9"/>
  <c r="H119" i="9"/>
  <c r="H118" i="9"/>
  <c r="H117" i="9"/>
  <c r="H116" i="9"/>
  <c r="H115" i="9"/>
  <c r="H101" i="9"/>
  <c r="H100" i="9"/>
  <c r="H99" i="9"/>
  <c r="H98" i="9"/>
  <c r="H84" i="9"/>
  <c r="H83" i="9"/>
  <c r="H82" i="9"/>
  <c r="H81" i="9"/>
  <c r="H67" i="9"/>
  <c r="H66" i="9"/>
  <c r="H65" i="9"/>
  <c r="H64" i="9"/>
  <c r="H46" i="9"/>
  <c r="H45" i="9"/>
  <c r="H44" i="9"/>
  <c r="H43" i="9"/>
  <c r="H42" i="9"/>
  <c r="H41" i="9"/>
  <c r="H23" i="9"/>
  <c r="H22" i="9"/>
  <c r="H21" i="9"/>
  <c r="H20" i="9"/>
  <c r="H19" i="9"/>
  <c r="H18" i="9"/>
  <c r="H14" i="9"/>
  <c r="H13" i="9"/>
  <c r="H12" i="9"/>
  <c r="H11" i="9"/>
  <c r="H8" i="9"/>
  <c r="H7" i="9"/>
  <c r="H6" i="9"/>
  <c r="H5" i="9"/>
  <c r="Q1062" i="3" l="1"/>
  <c r="E980" i="3"/>
  <c r="Q1071" i="3"/>
  <c r="Q1072" i="3"/>
  <c r="E992" i="3"/>
  <c r="Q1084" i="3"/>
  <c r="Q1039" i="3"/>
  <c r="E984" i="3"/>
  <c r="Q1073" i="3"/>
  <c r="Q1087" i="3"/>
  <c r="Q988" i="3"/>
  <c r="Q1085" i="3"/>
  <c r="Q1086" i="3"/>
  <c r="Q1070" i="3"/>
  <c r="Q979" i="3"/>
  <c r="E979" i="3"/>
  <c r="Q1078" i="3"/>
  <c r="E1078" i="3"/>
  <c r="Q995" i="3"/>
  <c r="E995" i="3"/>
  <c r="Q1074" i="3"/>
  <c r="E1074" i="3"/>
  <c r="Q993" i="3"/>
  <c r="E993" i="3"/>
  <c r="Q1077" i="3"/>
  <c r="E1077" i="3"/>
  <c r="Q987" i="3"/>
  <c r="E987" i="3"/>
  <c r="Q1037" i="3"/>
  <c r="E1037" i="3"/>
  <c r="Q985" i="3"/>
  <c r="E985" i="3"/>
  <c r="Q1082" i="3"/>
  <c r="E1082" i="3"/>
  <c r="E167" i="3"/>
  <c r="O109" i="3" l="1"/>
  <c r="P109" i="3" s="1"/>
  <c r="Q109" i="3" s="1"/>
  <c r="F24" i="3"/>
  <c r="E24" i="3" s="1"/>
  <c r="O64" i="3"/>
  <c r="O45" i="3"/>
  <c r="O36" i="3"/>
  <c r="F36" i="3" s="1"/>
  <c r="O35" i="3"/>
  <c r="P35" i="3" s="1"/>
  <c r="Q35" i="3" s="1"/>
  <c r="O11" i="3"/>
  <c r="F11" i="3" s="1"/>
  <c r="O12" i="3"/>
  <c r="P12" i="3" l="1"/>
  <c r="F12" i="3"/>
  <c r="P45" i="3"/>
  <c r="F45" i="3"/>
  <c r="P64" i="3"/>
  <c r="F64" i="3"/>
  <c r="O37" i="3"/>
  <c r="O71" i="3"/>
  <c r="F71" i="3" s="1"/>
  <c r="P36" i="3"/>
  <c r="E36" i="3" s="1"/>
  <c r="P11" i="3"/>
  <c r="E11" i="3" s="1"/>
  <c r="Q12" i="3" l="1"/>
  <c r="E12" i="3"/>
  <c r="P37" i="3"/>
  <c r="F37" i="3"/>
  <c r="Q64" i="3"/>
  <c r="E64" i="3"/>
  <c r="Q45" i="3"/>
  <c r="E45" i="3"/>
  <c r="P71" i="3"/>
  <c r="E71" i="3" s="1"/>
  <c r="Q36" i="3"/>
  <c r="Q11" i="3"/>
  <c r="Q37" i="3" l="1"/>
  <c r="E37" i="3"/>
  <c r="Q71" i="3"/>
  <c r="F104" i="16" l="1"/>
  <c r="F96" i="16"/>
  <c r="F94" i="16"/>
  <c r="F93" i="16"/>
  <c r="F92" i="16"/>
  <c r="F79" i="16"/>
  <c r="F75" i="16"/>
  <c r="F72" i="16"/>
  <c r="F71" i="16"/>
  <c r="F69" i="16"/>
  <c r="F68" i="16"/>
  <c r="M3" i="16"/>
  <c r="N3" i="16" s="1"/>
  <c r="O3" i="16" s="1"/>
  <c r="P3" i="16" s="1"/>
  <c r="M2" i="16"/>
  <c r="N2" i="16" s="1"/>
  <c r="O2" i="16" s="1"/>
  <c r="P2" i="16" s="1"/>
  <c r="M5" i="15"/>
  <c r="E5" i="15" s="1"/>
  <c r="M4" i="15"/>
  <c r="E4" i="15" s="1"/>
  <c r="M3" i="15"/>
  <c r="N3" i="15" s="1"/>
  <c r="O3" i="15" s="1"/>
  <c r="L2" i="15"/>
  <c r="M2" i="15" s="1"/>
  <c r="N2" i="15" s="1"/>
  <c r="O2" i="15" s="1"/>
  <c r="D55" i="14"/>
  <c r="D40" i="14"/>
  <c r="D3" i="14"/>
  <c r="H36" i="13"/>
  <c r="O222" i="10"/>
  <c r="O221" i="10"/>
  <c r="O220" i="10"/>
  <c r="P220" i="10" s="1"/>
  <c r="Q220" i="10" s="1"/>
  <c r="O219" i="10"/>
  <c r="O218" i="10"/>
  <c r="P218" i="10" s="1"/>
  <c r="Q218" i="10" s="1"/>
  <c r="O217" i="10"/>
  <c r="O216" i="10"/>
  <c r="O215" i="10"/>
  <c r="P215" i="10" s="1"/>
  <c r="Q215" i="10" s="1"/>
  <c r="O214" i="10"/>
  <c r="P214" i="10" s="1"/>
  <c r="Q214" i="10" s="1"/>
  <c r="O213" i="10"/>
  <c r="P213" i="10" s="1"/>
  <c r="Q213" i="10" s="1"/>
  <c r="O212" i="10"/>
  <c r="P212" i="10" s="1"/>
  <c r="Q212" i="10" s="1"/>
  <c r="O211" i="10"/>
  <c r="O210" i="10"/>
  <c r="O209" i="10"/>
  <c r="O208" i="10"/>
  <c r="O207" i="10"/>
  <c r="P207" i="10" s="1"/>
  <c r="Q207" i="10" s="1"/>
  <c r="O206" i="10"/>
  <c r="O205" i="10"/>
  <c r="O204" i="10"/>
  <c r="P204" i="10" s="1"/>
  <c r="Q204" i="10" s="1"/>
  <c r="O203" i="10"/>
  <c r="O202" i="10"/>
  <c r="O201" i="10"/>
  <c r="O200" i="10"/>
  <c r="O199" i="10"/>
  <c r="O198" i="10"/>
  <c r="O197" i="10"/>
  <c r="P197" i="10" s="1"/>
  <c r="Q197" i="10" s="1"/>
  <c r="O196" i="10"/>
  <c r="O195" i="10"/>
  <c r="O194" i="10"/>
  <c r="O193" i="10"/>
  <c r="O192" i="10"/>
  <c r="P192" i="10" s="1"/>
  <c r="Q192" i="10" s="1"/>
  <c r="O191" i="10"/>
  <c r="P191" i="10" s="1"/>
  <c r="Q191" i="10" s="1"/>
  <c r="O190" i="10"/>
  <c r="O189" i="10"/>
  <c r="P189" i="10" s="1"/>
  <c r="Q189" i="10" s="1"/>
  <c r="O188" i="10"/>
  <c r="O187" i="10"/>
  <c r="P187" i="10" s="1"/>
  <c r="Q187" i="10" s="1"/>
  <c r="O186" i="10"/>
  <c r="P186" i="10" s="1"/>
  <c r="Q186" i="10" s="1"/>
  <c r="O185" i="10"/>
  <c r="P185" i="10" s="1"/>
  <c r="Q185" i="10" s="1"/>
  <c r="O184" i="10"/>
  <c r="O183" i="10"/>
  <c r="P183" i="10" s="1"/>
  <c r="Q183" i="10" s="1"/>
  <c r="O182" i="10"/>
  <c r="O181" i="10"/>
  <c r="P181" i="10" s="1"/>
  <c r="Q181" i="10" s="1"/>
  <c r="O180" i="10"/>
  <c r="O179" i="10"/>
  <c r="P179" i="10" s="1"/>
  <c r="Q179" i="10" s="1"/>
  <c r="O178" i="10"/>
  <c r="P178" i="10" s="1"/>
  <c r="Q178" i="10" s="1"/>
  <c r="O177" i="10"/>
  <c r="O176" i="10"/>
  <c r="O175" i="10"/>
  <c r="O174" i="10"/>
  <c r="O173" i="10"/>
  <c r="O172" i="10"/>
  <c r="O171" i="10"/>
  <c r="P171" i="10" s="1"/>
  <c r="Q171" i="10" s="1"/>
  <c r="O170" i="10"/>
  <c r="O169" i="10"/>
  <c r="O168" i="10"/>
  <c r="O167" i="10"/>
  <c r="O166" i="10"/>
  <c r="O165" i="10"/>
  <c r="O164" i="10"/>
  <c r="O163" i="10"/>
  <c r="O162" i="10"/>
  <c r="O161" i="10"/>
  <c r="O160" i="10"/>
  <c r="O159" i="10"/>
  <c r="O158" i="10"/>
  <c r="O157" i="10"/>
  <c r="O156" i="10"/>
  <c r="O155" i="10"/>
  <c r="O154" i="10"/>
  <c r="P154" i="10" s="1"/>
  <c r="Q154" i="10" s="1"/>
  <c r="O153" i="10"/>
  <c r="P153" i="10" s="1"/>
  <c r="Q153" i="10" s="1"/>
  <c r="O152" i="10"/>
  <c r="O151" i="10"/>
  <c r="P151" i="10" s="1"/>
  <c r="Q151" i="10" s="1"/>
  <c r="O150" i="10"/>
  <c r="O149" i="10"/>
  <c r="P149" i="10" s="1"/>
  <c r="Q149" i="10" s="1"/>
  <c r="O148" i="10"/>
  <c r="O147" i="10"/>
  <c r="P147" i="10" s="1"/>
  <c r="Q147" i="10" s="1"/>
  <c r="O146" i="10"/>
  <c r="O145" i="10"/>
  <c r="P145" i="10" s="1"/>
  <c r="Q145" i="10" s="1"/>
  <c r="O144" i="10"/>
  <c r="O143" i="10"/>
  <c r="P143" i="10" s="1"/>
  <c r="Q143" i="10" s="1"/>
  <c r="O142" i="10"/>
  <c r="O141" i="10"/>
  <c r="P141" i="10" s="1"/>
  <c r="Q141" i="10" s="1"/>
  <c r="O140" i="10"/>
  <c r="P140" i="10" s="1"/>
  <c r="Q140" i="10" s="1"/>
  <c r="O139" i="10"/>
  <c r="P139" i="10" s="1"/>
  <c r="Q139" i="10" s="1"/>
  <c r="O138" i="10"/>
  <c r="O137" i="10"/>
  <c r="P137" i="10" s="1"/>
  <c r="Q137" i="10" s="1"/>
  <c r="O136" i="10"/>
  <c r="O135" i="10"/>
  <c r="P135" i="10" s="1"/>
  <c r="Q135" i="10" s="1"/>
  <c r="O134" i="10"/>
  <c r="O133" i="10"/>
  <c r="P133" i="10" s="1"/>
  <c r="Q133" i="10" s="1"/>
  <c r="O132" i="10"/>
  <c r="O131" i="10"/>
  <c r="P131" i="10" s="1"/>
  <c r="Q131" i="10" s="1"/>
  <c r="O130" i="10"/>
  <c r="P130" i="10" s="1"/>
  <c r="Q130" i="10" s="1"/>
  <c r="O129" i="10"/>
  <c r="O128" i="10"/>
  <c r="O127" i="10"/>
  <c r="P127" i="10" s="1"/>
  <c r="Q127" i="10" s="1"/>
  <c r="O126" i="10"/>
  <c r="P126" i="10" s="1"/>
  <c r="Q126" i="10" s="1"/>
  <c r="O125" i="10"/>
  <c r="O124" i="10"/>
  <c r="O123" i="10"/>
  <c r="P123" i="10" s="1"/>
  <c r="Q123" i="10" s="1"/>
  <c r="O122" i="10"/>
  <c r="P122" i="10" s="1"/>
  <c r="Q122" i="10" s="1"/>
  <c r="O121" i="10"/>
  <c r="O120" i="10"/>
  <c r="O119" i="10"/>
  <c r="P119" i="10" s="1"/>
  <c r="Q119" i="10" s="1"/>
  <c r="O118" i="10"/>
  <c r="P118" i="10" s="1"/>
  <c r="Q118" i="10" s="1"/>
  <c r="O117" i="10"/>
  <c r="O116" i="10"/>
  <c r="O115" i="10"/>
  <c r="P115" i="10" s="1"/>
  <c r="Q115" i="10" s="1"/>
  <c r="O114" i="10"/>
  <c r="P114" i="10" s="1"/>
  <c r="Q114" i="10" s="1"/>
  <c r="O113" i="10"/>
  <c r="O112" i="10"/>
  <c r="O111" i="10"/>
  <c r="O110" i="10"/>
  <c r="O109" i="10"/>
  <c r="O108" i="10"/>
  <c r="O107" i="10"/>
  <c r="P107" i="10" s="1"/>
  <c r="Q107" i="10" s="1"/>
  <c r="O106" i="10"/>
  <c r="P106" i="10" s="1"/>
  <c r="Q106" i="10" s="1"/>
  <c r="O105" i="10"/>
  <c r="O104" i="10"/>
  <c r="O103" i="10"/>
  <c r="O102" i="10"/>
  <c r="O101" i="10"/>
  <c r="O100" i="10"/>
  <c r="O99" i="10"/>
  <c r="P99" i="10" s="1"/>
  <c r="Q99" i="10" s="1"/>
  <c r="O98" i="10"/>
  <c r="O97" i="10"/>
  <c r="O96" i="10"/>
  <c r="O95" i="10"/>
  <c r="O94" i="10"/>
  <c r="O93" i="10"/>
  <c r="O92" i="10"/>
  <c r="P92" i="10" s="1"/>
  <c r="Q92" i="10" s="1"/>
  <c r="O91" i="10"/>
  <c r="P91" i="10" s="1"/>
  <c r="Q91" i="10" s="1"/>
  <c r="O90" i="10"/>
  <c r="O89" i="10"/>
  <c r="P89" i="10" s="1"/>
  <c r="Q89" i="10" s="1"/>
  <c r="O88" i="10"/>
  <c r="P88" i="10" s="1"/>
  <c r="Q88" i="10" s="1"/>
  <c r="O87" i="10"/>
  <c r="P87" i="10" s="1"/>
  <c r="Q87" i="10" s="1"/>
  <c r="O86" i="10"/>
  <c r="O85" i="10"/>
  <c r="O84" i="10"/>
  <c r="O83" i="10"/>
  <c r="O82" i="10"/>
  <c r="O81" i="10"/>
  <c r="O80" i="10"/>
  <c r="P80" i="10" s="1"/>
  <c r="Q80" i="10" s="1"/>
  <c r="O79" i="10"/>
  <c r="P79" i="10" s="1"/>
  <c r="Q79" i="10" s="1"/>
  <c r="O78" i="10"/>
  <c r="O77" i="10"/>
  <c r="O76" i="10"/>
  <c r="P76" i="10" s="1"/>
  <c r="Q76" i="10" s="1"/>
  <c r="O75" i="10"/>
  <c r="P75" i="10" s="1"/>
  <c r="Q75" i="10" s="1"/>
  <c r="O74" i="10"/>
  <c r="O73" i="10"/>
  <c r="O72" i="10"/>
  <c r="O71" i="10"/>
  <c r="O70" i="10"/>
  <c r="O69" i="10"/>
  <c r="O68" i="10"/>
  <c r="O67" i="10"/>
  <c r="O66" i="10"/>
  <c r="O65" i="10"/>
  <c r="O64" i="10"/>
  <c r="O63" i="10"/>
  <c r="O62" i="10"/>
  <c r="O61" i="10"/>
  <c r="P61" i="10" s="1"/>
  <c r="Q61" i="10" s="1"/>
  <c r="O60" i="10"/>
  <c r="P60" i="10" s="1"/>
  <c r="Q60" i="10" s="1"/>
  <c r="O59" i="10"/>
  <c r="P59" i="10" s="1"/>
  <c r="Q59" i="10" s="1"/>
  <c r="O58" i="10"/>
  <c r="O57" i="10"/>
  <c r="O56" i="10"/>
  <c r="O55" i="10"/>
  <c r="P55" i="10" s="1"/>
  <c r="Q55" i="10" s="1"/>
  <c r="O54" i="10"/>
  <c r="O53" i="10"/>
  <c r="O52" i="10"/>
  <c r="O51" i="10"/>
  <c r="O50" i="10"/>
  <c r="O49" i="10"/>
  <c r="O48" i="10"/>
  <c r="O47" i="10"/>
  <c r="O46" i="10"/>
  <c r="O45" i="10"/>
  <c r="O44" i="10"/>
  <c r="O43" i="10"/>
  <c r="O42" i="10"/>
  <c r="O41" i="10"/>
  <c r="O40" i="10"/>
  <c r="O39" i="10"/>
  <c r="O38" i="10"/>
  <c r="O37" i="10"/>
  <c r="O36" i="10"/>
  <c r="P36" i="10" s="1"/>
  <c r="Q36" i="10" s="1"/>
  <c r="O35" i="10"/>
  <c r="O34" i="10"/>
  <c r="O33" i="10"/>
  <c r="O32" i="10"/>
  <c r="O31" i="10"/>
  <c r="O30" i="10"/>
  <c r="O29" i="10"/>
  <c r="P28" i="10"/>
  <c r="Q28" i="10" s="1"/>
  <c r="P27" i="10"/>
  <c r="Q27" i="10" s="1"/>
  <c r="P26" i="10"/>
  <c r="Q26" i="10" s="1"/>
  <c r="P25" i="10"/>
  <c r="Q25" i="10" s="1"/>
  <c r="P24" i="10"/>
  <c r="Q24" i="10" s="1"/>
  <c r="O23" i="10"/>
  <c r="P23" i="10" s="1"/>
  <c r="Q23" i="10" s="1"/>
  <c r="O22" i="10"/>
  <c r="O21" i="10"/>
  <c r="O20" i="10"/>
  <c r="O19" i="10"/>
  <c r="O18" i="10"/>
  <c r="O17" i="10"/>
  <c r="O16" i="10"/>
  <c r="O15" i="10"/>
  <c r="O14" i="10"/>
  <c r="O13" i="10"/>
  <c r="O12" i="10"/>
  <c r="P12" i="10" s="1"/>
  <c r="Q12" i="10" s="1"/>
  <c r="O11" i="10"/>
  <c r="O10" i="10"/>
  <c r="O9" i="10"/>
  <c r="P9" i="10" s="1"/>
  <c r="Q9" i="10" s="1"/>
  <c r="O8" i="10"/>
  <c r="O7" i="10"/>
  <c r="O6" i="10"/>
  <c r="O5" i="10"/>
  <c r="O4" i="10"/>
  <c r="O950" i="9"/>
  <c r="P950" i="9" s="1"/>
  <c r="Q950" i="9" s="1"/>
  <c r="O949" i="9"/>
  <c r="P949" i="9" s="1"/>
  <c r="Q949" i="9" s="1"/>
  <c r="O948" i="9"/>
  <c r="P948" i="9" s="1"/>
  <c r="Q948" i="9" s="1"/>
  <c r="O947" i="9"/>
  <c r="P947" i="9" s="1"/>
  <c r="Q947" i="9" s="1"/>
  <c r="O946" i="9"/>
  <c r="P946" i="9" s="1"/>
  <c r="Q946" i="9" s="1"/>
  <c r="O945" i="9"/>
  <c r="P945" i="9" s="1"/>
  <c r="Q945" i="9" s="1"/>
  <c r="O944" i="9"/>
  <c r="P944" i="9" s="1"/>
  <c r="Q944" i="9" s="1"/>
  <c r="O943" i="9"/>
  <c r="P943" i="9" s="1"/>
  <c r="Q943" i="9" s="1"/>
  <c r="O942" i="9"/>
  <c r="P942" i="9" s="1"/>
  <c r="Q942" i="9" s="1"/>
  <c r="O941" i="9"/>
  <c r="P941" i="9" s="1"/>
  <c r="Q941" i="9" s="1"/>
  <c r="O940" i="9"/>
  <c r="P940" i="9" s="1"/>
  <c r="Q940" i="9" s="1"/>
  <c r="O939" i="9"/>
  <c r="P939" i="9" s="1"/>
  <c r="Q939" i="9" s="1"/>
  <c r="O938" i="9"/>
  <c r="P938" i="9" s="1"/>
  <c r="Q938" i="9" s="1"/>
  <c r="O937" i="9"/>
  <c r="P937" i="9" s="1"/>
  <c r="Q937" i="9" s="1"/>
  <c r="O936" i="9"/>
  <c r="P936" i="9" s="1"/>
  <c r="Q936" i="9" s="1"/>
  <c r="O935" i="9"/>
  <c r="P935" i="9" s="1"/>
  <c r="Q935" i="9" s="1"/>
  <c r="O934" i="9"/>
  <c r="P934" i="9" s="1"/>
  <c r="Q934" i="9" s="1"/>
  <c r="O933" i="9"/>
  <c r="P933" i="9" s="1"/>
  <c r="Q933" i="9" s="1"/>
  <c r="O932" i="9"/>
  <c r="P932" i="9" s="1"/>
  <c r="Q932" i="9" s="1"/>
  <c r="O931" i="9"/>
  <c r="P931" i="9" s="1"/>
  <c r="Q931" i="9" s="1"/>
  <c r="O930" i="9"/>
  <c r="P930" i="9" s="1"/>
  <c r="Q930" i="9" s="1"/>
  <c r="O929" i="9"/>
  <c r="P929" i="9" s="1"/>
  <c r="Q929" i="9" s="1"/>
  <c r="O928" i="9"/>
  <c r="P928" i="9" s="1"/>
  <c r="Q928" i="9" s="1"/>
  <c r="O927" i="9"/>
  <c r="P927" i="9" s="1"/>
  <c r="Q927" i="9" s="1"/>
  <c r="O926" i="9"/>
  <c r="P926" i="9" s="1"/>
  <c r="Q926" i="9" s="1"/>
  <c r="O925" i="9"/>
  <c r="P925" i="9" s="1"/>
  <c r="Q925" i="9" s="1"/>
  <c r="O924" i="9"/>
  <c r="P924" i="9" s="1"/>
  <c r="Q924" i="9" s="1"/>
  <c r="O923" i="9"/>
  <c r="P923" i="9" s="1"/>
  <c r="Q923" i="9" s="1"/>
  <c r="O922" i="9"/>
  <c r="P922" i="9" s="1"/>
  <c r="Q922" i="9" s="1"/>
  <c r="O921" i="9"/>
  <c r="P921" i="9" s="1"/>
  <c r="Q921" i="9" s="1"/>
  <c r="O920" i="9"/>
  <c r="P920" i="9" s="1"/>
  <c r="Q920" i="9" s="1"/>
  <c r="O919" i="9"/>
  <c r="P919" i="9" s="1"/>
  <c r="Q919" i="9" s="1"/>
  <c r="O918" i="9"/>
  <c r="P918" i="9" s="1"/>
  <c r="Q918" i="9" s="1"/>
  <c r="O917" i="9"/>
  <c r="P917" i="9" s="1"/>
  <c r="Q917" i="9" s="1"/>
  <c r="O916" i="9"/>
  <c r="P916" i="9" s="1"/>
  <c r="Q916" i="9" s="1"/>
  <c r="O915" i="9"/>
  <c r="P915" i="9" s="1"/>
  <c r="Q915" i="9" s="1"/>
  <c r="O914" i="9"/>
  <c r="P914" i="9" s="1"/>
  <c r="Q914" i="9" s="1"/>
  <c r="O913" i="9"/>
  <c r="P913" i="9" s="1"/>
  <c r="Q913" i="9" s="1"/>
  <c r="O912" i="9"/>
  <c r="P912" i="9" s="1"/>
  <c r="Q912" i="9" s="1"/>
  <c r="O911" i="9"/>
  <c r="P911" i="9" s="1"/>
  <c r="Q911" i="9" s="1"/>
  <c r="O910" i="9"/>
  <c r="P910" i="9" s="1"/>
  <c r="Q910" i="9" s="1"/>
  <c r="O909" i="9"/>
  <c r="P909" i="9" s="1"/>
  <c r="Q909" i="9" s="1"/>
  <c r="O908" i="9"/>
  <c r="P908" i="9" s="1"/>
  <c r="Q908" i="9" s="1"/>
  <c r="O907" i="9"/>
  <c r="P907" i="9" s="1"/>
  <c r="Q907" i="9" s="1"/>
  <c r="O906" i="9"/>
  <c r="P906" i="9" s="1"/>
  <c r="Q906" i="9" s="1"/>
  <c r="O905" i="9"/>
  <c r="P905" i="9" s="1"/>
  <c r="Q905" i="9" s="1"/>
  <c r="O904" i="9"/>
  <c r="P904" i="9" s="1"/>
  <c r="Q904" i="9" s="1"/>
  <c r="O903" i="9"/>
  <c r="P903" i="9" s="1"/>
  <c r="Q903" i="9" s="1"/>
  <c r="O902" i="9"/>
  <c r="P902" i="9" s="1"/>
  <c r="Q902" i="9" s="1"/>
  <c r="O901" i="9"/>
  <c r="P901" i="9" s="1"/>
  <c r="Q901" i="9" s="1"/>
  <c r="O900" i="9"/>
  <c r="P900" i="9" s="1"/>
  <c r="Q900" i="9" s="1"/>
  <c r="O899" i="9"/>
  <c r="P899" i="9" s="1"/>
  <c r="Q899" i="9" s="1"/>
  <c r="O898" i="9"/>
  <c r="P898" i="9" s="1"/>
  <c r="Q898" i="9" s="1"/>
  <c r="O897" i="9"/>
  <c r="P897" i="9" s="1"/>
  <c r="Q897" i="9" s="1"/>
  <c r="O896" i="9"/>
  <c r="P896" i="9" s="1"/>
  <c r="Q896" i="9" s="1"/>
  <c r="O895" i="9"/>
  <c r="P895" i="9" s="1"/>
  <c r="Q895" i="9" s="1"/>
  <c r="O894" i="9"/>
  <c r="P894" i="9" s="1"/>
  <c r="Q894" i="9" s="1"/>
  <c r="O893" i="9"/>
  <c r="P893" i="9" s="1"/>
  <c r="Q893" i="9" s="1"/>
  <c r="O892" i="9"/>
  <c r="P892" i="9" s="1"/>
  <c r="Q892" i="9" s="1"/>
  <c r="O891" i="9"/>
  <c r="P891" i="9" s="1"/>
  <c r="Q891" i="9" s="1"/>
  <c r="O890" i="9"/>
  <c r="P890" i="9" s="1"/>
  <c r="Q890" i="9" s="1"/>
  <c r="O889" i="9"/>
  <c r="P889" i="9" s="1"/>
  <c r="Q889" i="9" s="1"/>
  <c r="O888" i="9"/>
  <c r="P888" i="9" s="1"/>
  <c r="Q888" i="9" s="1"/>
  <c r="O887" i="9"/>
  <c r="P887" i="9" s="1"/>
  <c r="Q887" i="9" s="1"/>
  <c r="O886" i="9"/>
  <c r="P886" i="9" s="1"/>
  <c r="Q886" i="9" s="1"/>
  <c r="O885" i="9"/>
  <c r="P885" i="9" s="1"/>
  <c r="Q885" i="9" s="1"/>
  <c r="O884" i="9"/>
  <c r="P884" i="9" s="1"/>
  <c r="Q884" i="9" s="1"/>
  <c r="O883" i="9"/>
  <c r="P883" i="9" s="1"/>
  <c r="Q883" i="9" s="1"/>
  <c r="O882" i="9"/>
  <c r="P882" i="9" s="1"/>
  <c r="Q882" i="9" s="1"/>
  <c r="O881" i="9"/>
  <c r="P881" i="9" s="1"/>
  <c r="Q881" i="9" s="1"/>
  <c r="O880" i="9"/>
  <c r="P880" i="9" s="1"/>
  <c r="Q880" i="9" s="1"/>
  <c r="O879" i="9"/>
  <c r="P879" i="9" s="1"/>
  <c r="Q879" i="9" s="1"/>
  <c r="O878" i="9"/>
  <c r="P878" i="9" s="1"/>
  <c r="Q878" i="9" s="1"/>
  <c r="O877" i="9"/>
  <c r="P877" i="9" s="1"/>
  <c r="Q877" i="9" s="1"/>
  <c r="O876" i="9"/>
  <c r="P876" i="9" s="1"/>
  <c r="Q876" i="9" s="1"/>
  <c r="O875" i="9"/>
  <c r="P875" i="9" s="1"/>
  <c r="Q875" i="9" s="1"/>
  <c r="O874" i="9"/>
  <c r="P874" i="9" s="1"/>
  <c r="Q874" i="9" s="1"/>
  <c r="O873" i="9"/>
  <c r="P873" i="9" s="1"/>
  <c r="Q873" i="9" s="1"/>
  <c r="O872" i="9"/>
  <c r="P872" i="9" s="1"/>
  <c r="Q872" i="9" s="1"/>
  <c r="O871" i="9"/>
  <c r="P871" i="9" s="1"/>
  <c r="Q871" i="9" s="1"/>
  <c r="O870" i="9"/>
  <c r="P870" i="9" s="1"/>
  <c r="Q870" i="9" s="1"/>
  <c r="O869" i="9"/>
  <c r="P869" i="9" s="1"/>
  <c r="Q869" i="9" s="1"/>
  <c r="O868" i="9"/>
  <c r="P868" i="9" s="1"/>
  <c r="Q868" i="9" s="1"/>
  <c r="O867" i="9"/>
  <c r="P867" i="9" s="1"/>
  <c r="Q867" i="9" s="1"/>
  <c r="O866" i="9"/>
  <c r="P866" i="9" s="1"/>
  <c r="Q866" i="9" s="1"/>
  <c r="O865" i="9"/>
  <c r="P865" i="9" s="1"/>
  <c r="Q865" i="9" s="1"/>
  <c r="O864" i="9"/>
  <c r="P864" i="9" s="1"/>
  <c r="Q864" i="9" s="1"/>
  <c r="O863" i="9"/>
  <c r="P863" i="9" s="1"/>
  <c r="Q863" i="9" s="1"/>
  <c r="O862" i="9"/>
  <c r="P862" i="9" s="1"/>
  <c r="Q862" i="9" s="1"/>
  <c r="O861" i="9"/>
  <c r="P861" i="9" s="1"/>
  <c r="Q861" i="9" s="1"/>
  <c r="O860" i="9"/>
  <c r="P860" i="9" s="1"/>
  <c r="Q860" i="9" s="1"/>
  <c r="O859" i="9"/>
  <c r="P859" i="9" s="1"/>
  <c r="Q859" i="9" s="1"/>
  <c r="O858" i="9"/>
  <c r="P858" i="9" s="1"/>
  <c r="Q858" i="9" s="1"/>
  <c r="O857" i="9"/>
  <c r="P857" i="9" s="1"/>
  <c r="Q857" i="9" s="1"/>
  <c r="O856" i="9"/>
  <c r="P856" i="9" s="1"/>
  <c r="Q856" i="9" s="1"/>
  <c r="O855" i="9"/>
  <c r="P855" i="9" s="1"/>
  <c r="Q855" i="9" s="1"/>
  <c r="O854" i="9"/>
  <c r="P854" i="9" s="1"/>
  <c r="Q854" i="9" s="1"/>
  <c r="O853" i="9"/>
  <c r="P853" i="9" s="1"/>
  <c r="Q853" i="9" s="1"/>
  <c r="O852" i="9"/>
  <c r="P852" i="9" s="1"/>
  <c r="Q852" i="9" s="1"/>
  <c r="O851" i="9"/>
  <c r="P851" i="9" s="1"/>
  <c r="Q851" i="9" s="1"/>
  <c r="O850" i="9"/>
  <c r="P850" i="9" s="1"/>
  <c r="Q850" i="9" s="1"/>
  <c r="O849" i="9"/>
  <c r="P849" i="9" s="1"/>
  <c r="Q849" i="9" s="1"/>
  <c r="O848" i="9"/>
  <c r="P848" i="9" s="1"/>
  <c r="Q848" i="9" s="1"/>
  <c r="O847" i="9"/>
  <c r="P847" i="9" s="1"/>
  <c r="Q847" i="9" s="1"/>
  <c r="O846" i="9"/>
  <c r="P846" i="9" s="1"/>
  <c r="Q846" i="9" s="1"/>
  <c r="O845" i="9"/>
  <c r="P845" i="9" s="1"/>
  <c r="Q845" i="9" s="1"/>
  <c r="O844" i="9"/>
  <c r="P844" i="9" s="1"/>
  <c r="Q844" i="9" s="1"/>
  <c r="O843" i="9"/>
  <c r="P843" i="9" s="1"/>
  <c r="Q843" i="9" s="1"/>
  <c r="O842" i="9"/>
  <c r="P842" i="9" s="1"/>
  <c r="Q842" i="9" s="1"/>
  <c r="O841" i="9"/>
  <c r="P841" i="9" s="1"/>
  <c r="Q841" i="9" s="1"/>
  <c r="O840" i="9"/>
  <c r="P840" i="9" s="1"/>
  <c r="Q840" i="9" s="1"/>
  <c r="O839" i="9"/>
  <c r="P839" i="9" s="1"/>
  <c r="Q839" i="9" s="1"/>
  <c r="O838" i="9"/>
  <c r="P838" i="9" s="1"/>
  <c r="Q838" i="9" s="1"/>
  <c r="O837" i="9"/>
  <c r="P837" i="9" s="1"/>
  <c r="Q837" i="9" s="1"/>
  <c r="O836" i="9"/>
  <c r="P836" i="9" s="1"/>
  <c r="Q836" i="9" s="1"/>
  <c r="O835" i="9"/>
  <c r="P835" i="9" s="1"/>
  <c r="Q835" i="9" s="1"/>
  <c r="O834" i="9"/>
  <c r="P834" i="9" s="1"/>
  <c r="Q834" i="9" s="1"/>
  <c r="O833" i="9"/>
  <c r="P833" i="9" s="1"/>
  <c r="Q833" i="9" s="1"/>
  <c r="O832" i="9"/>
  <c r="P832" i="9" s="1"/>
  <c r="Q832" i="9" s="1"/>
  <c r="O831" i="9"/>
  <c r="P831" i="9" s="1"/>
  <c r="Q831" i="9" s="1"/>
  <c r="O830" i="9"/>
  <c r="P830" i="9" s="1"/>
  <c r="Q830" i="9" s="1"/>
  <c r="O829" i="9"/>
  <c r="P829" i="9" s="1"/>
  <c r="Q829" i="9" s="1"/>
  <c r="O828" i="9"/>
  <c r="P828" i="9" s="1"/>
  <c r="Q828" i="9" s="1"/>
  <c r="O827" i="9"/>
  <c r="P827" i="9" s="1"/>
  <c r="Q827" i="9" s="1"/>
  <c r="O826" i="9"/>
  <c r="P826" i="9" s="1"/>
  <c r="Q826" i="9" s="1"/>
  <c r="O825" i="9"/>
  <c r="P825" i="9" s="1"/>
  <c r="Q825" i="9" s="1"/>
  <c r="O824" i="9"/>
  <c r="P824" i="9" s="1"/>
  <c r="Q824" i="9" s="1"/>
  <c r="O823" i="9"/>
  <c r="P823" i="9" s="1"/>
  <c r="Q823" i="9" s="1"/>
  <c r="O822" i="9"/>
  <c r="P822" i="9" s="1"/>
  <c r="Q822" i="9" s="1"/>
  <c r="O821" i="9"/>
  <c r="P821" i="9" s="1"/>
  <c r="Q821" i="9" s="1"/>
  <c r="O820" i="9"/>
  <c r="P820" i="9" s="1"/>
  <c r="Q820" i="9" s="1"/>
  <c r="O819" i="9"/>
  <c r="P819" i="9" s="1"/>
  <c r="Q819" i="9" s="1"/>
  <c r="O818" i="9"/>
  <c r="P818" i="9" s="1"/>
  <c r="Q818" i="9" s="1"/>
  <c r="O817" i="9"/>
  <c r="P817" i="9" s="1"/>
  <c r="Q817" i="9" s="1"/>
  <c r="O816" i="9"/>
  <c r="P816" i="9" s="1"/>
  <c r="Q816" i="9" s="1"/>
  <c r="O815" i="9"/>
  <c r="P815" i="9" s="1"/>
  <c r="Q815" i="9" s="1"/>
  <c r="O814" i="9"/>
  <c r="P814" i="9" s="1"/>
  <c r="Q814" i="9" s="1"/>
  <c r="O813" i="9"/>
  <c r="P813" i="9" s="1"/>
  <c r="Q813" i="9" s="1"/>
  <c r="O812" i="9"/>
  <c r="P812" i="9" s="1"/>
  <c r="Q812" i="9" s="1"/>
  <c r="O811" i="9"/>
  <c r="P811" i="9" s="1"/>
  <c r="Q811" i="9" s="1"/>
  <c r="O810" i="9"/>
  <c r="P810" i="9" s="1"/>
  <c r="Q810" i="9" s="1"/>
  <c r="O809" i="9"/>
  <c r="P809" i="9" s="1"/>
  <c r="Q809" i="9" s="1"/>
  <c r="O808" i="9"/>
  <c r="P808" i="9" s="1"/>
  <c r="Q808" i="9" s="1"/>
  <c r="O807" i="9"/>
  <c r="P807" i="9" s="1"/>
  <c r="Q807" i="9" s="1"/>
  <c r="O806" i="9"/>
  <c r="P806" i="9" s="1"/>
  <c r="Q806" i="9" s="1"/>
  <c r="O805" i="9"/>
  <c r="P805" i="9" s="1"/>
  <c r="Q805" i="9" s="1"/>
  <c r="O804" i="9"/>
  <c r="P804" i="9" s="1"/>
  <c r="Q804" i="9" s="1"/>
  <c r="O803" i="9"/>
  <c r="P803" i="9" s="1"/>
  <c r="Q803" i="9" s="1"/>
  <c r="O802" i="9"/>
  <c r="P802" i="9" s="1"/>
  <c r="Q802" i="9" s="1"/>
  <c r="O801" i="9"/>
  <c r="P801" i="9" s="1"/>
  <c r="Q801" i="9" s="1"/>
  <c r="O800" i="9"/>
  <c r="P800" i="9" s="1"/>
  <c r="Q800" i="9" s="1"/>
  <c r="O799" i="9"/>
  <c r="P799" i="9" s="1"/>
  <c r="Q799" i="9" s="1"/>
  <c r="O798" i="9"/>
  <c r="P798" i="9" s="1"/>
  <c r="Q798" i="9" s="1"/>
  <c r="O797" i="9"/>
  <c r="P797" i="9" s="1"/>
  <c r="Q797" i="9" s="1"/>
  <c r="O796" i="9"/>
  <c r="P796" i="9" s="1"/>
  <c r="Q796" i="9" s="1"/>
  <c r="O795" i="9"/>
  <c r="P795" i="9" s="1"/>
  <c r="Q795" i="9" s="1"/>
  <c r="O794" i="9"/>
  <c r="P794" i="9" s="1"/>
  <c r="Q794" i="9" s="1"/>
  <c r="O793" i="9"/>
  <c r="P793" i="9" s="1"/>
  <c r="Q793" i="9" s="1"/>
  <c r="O792" i="9"/>
  <c r="P792" i="9" s="1"/>
  <c r="Q792" i="9" s="1"/>
  <c r="O791" i="9"/>
  <c r="P791" i="9" s="1"/>
  <c r="Q791" i="9" s="1"/>
  <c r="O790" i="9"/>
  <c r="P790" i="9" s="1"/>
  <c r="Q790" i="9" s="1"/>
  <c r="O789" i="9"/>
  <c r="P789" i="9" s="1"/>
  <c r="Q789" i="9" s="1"/>
  <c r="O788" i="9"/>
  <c r="P788" i="9" s="1"/>
  <c r="Q788" i="9" s="1"/>
  <c r="O787" i="9"/>
  <c r="P787" i="9" s="1"/>
  <c r="Q787" i="9" s="1"/>
  <c r="O786" i="9"/>
  <c r="P786" i="9" s="1"/>
  <c r="Q786" i="9" s="1"/>
  <c r="O785" i="9"/>
  <c r="P785" i="9" s="1"/>
  <c r="Q785" i="9" s="1"/>
  <c r="O784" i="9"/>
  <c r="P784" i="9" s="1"/>
  <c r="Q784" i="9" s="1"/>
  <c r="O783" i="9"/>
  <c r="P783" i="9" s="1"/>
  <c r="Q783" i="9" s="1"/>
  <c r="O782" i="9"/>
  <c r="P782" i="9" s="1"/>
  <c r="Q782" i="9" s="1"/>
  <c r="O781" i="9"/>
  <c r="P781" i="9" s="1"/>
  <c r="Q781" i="9" s="1"/>
  <c r="O780" i="9"/>
  <c r="P780" i="9" s="1"/>
  <c r="Q780" i="9" s="1"/>
  <c r="O779" i="9"/>
  <c r="P779" i="9" s="1"/>
  <c r="Q779" i="9" s="1"/>
  <c r="O778" i="9"/>
  <c r="P778" i="9" s="1"/>
  <c r="Q778" i="9" s="1"/>
  <c r="O777" i="9"/>
  <c r="P777" i="9" s="1"/>
  <c r="Q777" i="9" s="1"/>
  <c r="O776" i="9"/>
  <c r="P776" i="9" s="1"/>
  <c r="Q776" i="9" s="1"/>
  <c r="O775" i="9"/>
  <c r="P775" i="9" s="1"/>
  <c r="Q775" i="9" s="1"/>
  <c r="O774" i="9"/>
  <c r="P774" i="9" s="1"/>
  <c r="Q774" i="9" s="1"/>
  <c r="O773" i="9"/>
  <c r="P773" i="9" s="1"/>
  <c r="Q773" i="9" s="1"/>
  <c r="O772" i="9"/>
  <c r="P772" i="9" s="1"/>
  <c r="Q772" i="9" s="1"/>
  <c r="O771" i="9"/>
  <c r="P771" i="9" s="1"/>
  <c r="Q771" i="9" s="1"/>
  <c r="O770" i="9"/>
  <c r="P770" i="9" s="1"/>
  <c r="Q770" i="9" s="1"/>
  <c r="O769" i="9"/>
  <c r="P769" i="9" s="1"/>
  <c r="Q769" i="9" s="1"/>
  <c r="O768" i="9"/>
  <c r="P768" i="9" s="1"/>
  <c r="Q768" i="9" s="1"/>
  <c r="O767" i="9"/>
  <c r="P767" i="9" s="1"/>
  <c r="Q767" i="9" s="1"/>
  <c r="O766" i="9"/>
  <c r="P766" i="9" s="1"/>
  <c r="Q766" i="9" s="1"/>
  <c r="O765" i="9"/>
  <c r="P765" i="9" s="1"/>
  <c r="Q765" i="9" s="1"/>
  <c r="O764" i="9"/>
  <c r="P764" i="9" s="1"/>
  <c r="Q764" i="9" s="1"/>
  <c r="O763" i="9"/>
  <c r="P763" i="9" s="1"/>
  <c r="Q763" i="9" s="1"/>
  <c r="O762" i="9"/>
  <c r="P762" i="9" s="1"/>
  <c r="Q762" i="9" s="1"/>
  <c r="O761" i="9"/>
  <c r="P761" i="9" s="1"/>
  <c r="Q761" i="9" s="1"/>
  <c r="O760" i="9"/>
  <c r="P760" i="9" s="1"/>
  <c r="Q760" i="9" s="1"/>
  <c r="O759" i="9"/>
  <c r="P759" i="9" s="1"/>
  <c r="Q759" i="9" s="1"/>
  <c r="O758" i="9"/>
  <c r="P758" i="9" s="1"/>
  <c r="Q758" i="9" s="1"/>
  <c r="O757" i="9"/>
  <c r="P757" i="9" s="1"/>
  <c r="Q757" i="9" s="1"/>
  <c r="O756" i="9"/>
  <c r="P756" i="9" s="1"/>
  <c r="Q756" i="9" s="1"/>
  <c r="O755" i="9"/>
  <c r="P755" i="9" s="1"/>
  <c r="Q755" i="9" s="1"/>
  <c r="O754" i="9"/>
  <c r="P754" i="9" s="1"/>
  <c r="Q754" i="9" s="1"/>
  <c r="O753" i="9"/>
  <c r="P753" i="9" s="1"/>
  <c r="Q753" i="9" s="1"/>
  <c r="O752" i="9"/>
  <c r="P752" i="9" s="1"/>
  <c r="Q752" i="9" s="1"/>
  <c r="O751" i="9"/>
  <c r="P751" i="9" s="1"/>
  <c r="Q751" i="9" s="1"/>
  <c r="O750" i="9"/>
  <c r="P750" i="9" s="1"/>
  <c r="Q750" i="9" s="1"/>
  <c r="O749" i="9"/>
  <c r="P749" i="9" s="1"/>
  <c r="Q749" i="9" s="1"/>
  <c r="O748" i="9"/>
  <c r="P748" i="9" s="1"/>
  <c r="Q748" i="9" s="1"/>
  <c r="O747" i="9"/>
  <c r="P747" i="9" s="1"/>
  <c r="Q747" i="9" s="1"/>
  <c r="O746" i="9"/>
  <c r="P746" i="9" s="1"/>
  <c r="Q746" i="9" s="1"/>
  <c r="O745" i="9"/>
  <c r="P745" i="9" s="1"/>
  <c r="Q745" i="9" s="1"/>
  <c r="O744" i="9"/>
  <c r="P744" i="9" s="1"/>
  <c r="Q744" i="9" s="1"/>
  <c r="O743" i="9"/>
  <c r="P743" i="9" s="1"/>
  <c r="Q743" i="9" s="1"/>
  <c r="O742" i="9"/>
  <c r="P742" i="9" s="1"/>
  <c r="Q742" i="9" s="1"/>
  <c r="O741" i="9"/>
  <c r="P741" i="9" s="1"/>
  <c r="Q741" i="9" s="1"/>
  <c r="O740" i="9"/>
  <c r="P740" i="9" s="1"/>
  <c r="Q740" i="9" s="1"/>
  <c r="O739" i="9"/>
  <c r="P739" i="9" s="1"/>
  <c r="Q739" i="9" s="1"/>
  <c r="O738" i="9"/>
  <c r="P738" i="9" s="1"/>
  <c r="Q738" i="9" s="1"/>
  <c r="O737" i="9"/>
  <c r="P737" i="9" s="1"/>
  <c r="Q737" i="9" s="1"/>
  <c r="O736" i="9"/>
  <c r="P736" i="9" s="1"/>
  <c r="Q736" i="9" s="1"/>
  <c r="O735" i="9"/>
  <c r="P735" i="9" s="1"/>
  <c r="Q735" i="9" s="1"/>
  <c r="O734" i="9"/>
  <c r="P734" i="9" s="1"/>
  <c r="Q734" i="9" s="1"/>
  <c r="O733" i="9"/>
  <c r="P733" i="9" s="1"/>
  <c r="Q733" i="9" s="1"/>
  <c r="O732" i="9"/>
  <c r="P732" i="9" s="1"/>
  <c r="Q732" i="9" s="1"/>
  <c r="O731" i="9"/>
  <c r="P731" i="9" s="1"/>
  <c r="Q731" i="9" s="1"/>
  <c r="O730" i="9"/>
  <c r="P730" i="9" s="1"/>
  <c r="Q730" i="9" s="1"/>
  <c r="O729" i="9"/>
  <c r="P729" i="9" s="1"/>
  <c r="Q729" i="9" s="1"/>
  <c r="O728" i="9"/>
  <c r="P728" i="9" s="1"/>
  <c r="Q728" i="9" s="1"/>
  <c r="O727" i="9"/>
  <c r="P727" i="9" s="1"/>
  <c r="Q727" i="9" s="1"/>
  <c r="O726" i="9"/>
  <c r="P726" i="9" s="1"/>
  <c r="Q726" i="9" s="1"/>
  <c r="O725" i="9"/>
  <c r="P725" i="9" s="1"/>
  <c r="Q725" i="9" s="1"/>
  <c r="O724" i="9"/>
  <c r="P724" i="9" s="1"/>
  <c r="Q724" i="9" s="1"/>
  <c r="O723" i="9"/>
  <c r="P723" i="9" s="1"/>
  <c r="Q723" i="9" s="1"/>
  <c r="O722" i="9"/>
  <c r="P722" i="9" s="1"/>
  <c r="Q722" i="9" s="1"/>
  <c r="O721" i="9"/>
  <c r="P721" i="9" s="1"/>
  <c r="Q721" i="9" s="1"/>
  <c r="O720" i="9"/>
  <c r="P720" i="9" s="1"/>
  <c r="Q720" i="9" s="1"/>
  <c r="O719" i="9"/>
  <c r="P719" i="9" s="1"/>
  <c r="Q719" i="9" s="1"/>
  <c r="O718" i="9"/>
  <c r="P718" i="9" s="1"/>
  <c r="Q718" i="9" s="1"/>
  <c r="O717" i="9"/>
  <c r="P717" i="9" s="1"/>
  <c r="Q717" i="9" s="1"/>
  <c r="O716" i="9"/>
  <c r="P716" i="9" s="1"/>
  <c r="Q716" i="9" s="1"/>
  <c r="O715" i="9"/>
  <c r="P715" i="9" s="1"/>
  <c r="Q715" i="9" s="1"/>
  <c r="O714" i="9"/>
  <c r="P714" i="9" s="1"/>
  <c r="Q714" i="9" s="1"/>
  <c r="O713" i="9"/>
  <c r="P713" i="9" s="1"/>
  <c r="Q713" i="9" s="1"/>
  <c r="O712" i="9"/>
  <c r="P712" i="9" s="1"/>
  <c r="Q712" i="9" s="1"/>
  <c r="O711" i="9"/>
  <c r="P711" i="9" s="1"/>
  <c r="Q711" i="9" s="1"/>
  <c r="O710" i="9"/>
  <c r="P710" i="9" s="1"/>
  <c r="Q710" i="9" s="1"/>
  <c r="O709" i="9"/>
  <c r="P709" i="9" s="1"/>
  <c r="Q709" i="9" s="1"/>
  <c r="O708" i="9"/>
  <c r="P708" i="9" s="1"/>
  <c r="Q708" i="9" s="1"/>
  <c r="O707" i="9"/>
  <c r="P707" i="9" s="1"/>
  <c r="Q707" i="9" s="1"/>
  <c r="O706" i="9"/>
  <c r="P706" i="9" s="1"/>
  <c r="Q706" i="9" s="1"/>
  <c r="O705" i="9"/>
  <c r="P705" i="9" s="1"/>
  <c r="Q705" i="9" s="1"/>
  <c r="O704" i="9"/>
  <c r="P704" i="9" s="1"/>
  <c r="Q704" i="9" s="1"/>
  <c r="O703" i="9"/>
  <c r="P703" i="9" s="1"/>
  <c r="Q703" i="9" s="1"/>
  <c r="O702" i="9"/>
  <c r="P702" i="9" s="1"/>
  <c r="Q702" i="9" s="1"/>
  <c r="O701" i="9"/>
  <c r="P701" i="9" s="1"/>
  <c r="Q701" i="9" s="1"/>
  <c r="O700" i="9"/>
  <c r="P700" i="9" s="1"/>
  <c r="Q700" i="9" s="1"/>
  <c r="O699" i="9"/>
  <c r="P699" i="9" s="1"/>
  <c r="Q699" i="9" s="1"/>
  <c r="O698" i="9"/>
  <c r="P698" i="9" s="1"/>
  <c r="Q698" i="9" s="1"/>
  <c r="O697" i="9"/>
  <c r="P697" i="9" s="1"/>
  <c r="Q697" i="9" s="1"/>
  <c r="O696" i="9"/>
  <c r="P696" i="9" s="1"/>
  <c r="Q696" i="9" s="1"/>
  <c r="O695" i="9"/>
  <c r="P695" i="9" s="1"/>
  <c r="Q695" i="9" s="1"/>
  <c r="O694" i="9"/>
  <c r="P694" i="9" s="1"/>
  <c r="Q694" i="9" s="1"/>
  <c r="O693" i="9"/>
  <c r="P693" i="9" s="1"/>
  <c r="Q693" i="9" s="1"/>
  <c r="O692" i="9"/>
  <c r="P692" i="9" s="1"/>
  <c r="Q692" i="9" s="1"/>
  <c r="O691" i="9"/>
  <c r="P691" i="9" s="1"/>
  <c r="Q691" i="9" s="1"/>
  <c r="O690" i="9"/>
  <c r="P690" i="9" s="1"/>
  <c r="Q690" i="9" s="1"/>
  <c r="O689" i="9"/>
  <c r="P689" i="9" s="1"/>
  <c r="Q689" i="9" s="1"/>
  <c r="O688" i="9"/>
  <c r="P688" i="9" s="1"/>
  <c r="Q688" i="9" s="1"/>
  <c r="O687" i="9"/>
  <c r="P687" i="9" s="1"/>
  <c r="Q687" i="9" s="1"/>
  <c r="O686" i="9"/>
  <c r="P686" i="9" s="1"/>
  <c r="Q686" i="9" s="1"/>
  <c r="O685" i="9"/>
  <c r="P685" i="9" s="1"/>
  <c r="Q685" i="9" s="1"/>
  <c r="O684" i="9"/>
  <c r="P684" i="9" s="1"/>
  <c r="Q684" i="9" s="1"/>
  <c r="O683" i="9"/>
  <c r="P683" i="9" s="1"/>
  <c r="Q683" i="9" s="1"/>
  <c r="O682" i="9"/>
  <c r="P682" i="9" s="1"/>
  <c r="Q682" i="9" s="1"/>
  <c r="O681" i="9"/>
  <c r="P681" i="9" s="1"/>
  <c r="Q681" i="9" s="1"/>
  <c r="O680" i="9"/>
  <c r="P680" i="9" s="1"/>
  <c r="Q680" i="9" s="1"/>
  <c r="O679" i="9"/>
  <c r="P679" i="9" s="1"/>
  <c r="Q679" i="9" s="1"/>
  <c r="O678" i="9"/>
  <c r="P678" i="9" s="1"/>
  <c r="Q678" i="9" s="1"/>
  <c r="O677" i="9"/>
  <c r="P677" i="9" s="1"/>
  <c r="Q677" i="9" s="1"/>
  <c r="O676" i="9"/>
  <c r="P676" i="9" s="1"/>
  <c r="Q676" i="9" s="1"/>
  <c r="O675" i="9"/>
  <c r="P675" i="9" s="1"/>
  <c r="Q675" i="9" s="1"/>
  <c r="O674" i="9"/>
  <c r="P674" i="9" s="1"/>
  <c r="Q674" i="9" s="1"/>
  <c r="O673" i="9"/>
  <c r="P673" i="9" s="1"/>
  <c r="Q673" i="9" s="1"/>
  <c r="O672" i="9"/>
  <c r="P672" i="9" s="1"/>
  <c r="Q672" i="9" s="1"/>
  <c r="O671" i="9"/>
  <c r="P671" i="9" s="1"/>
  <c r="Q671" i="9" s="1"/>
  <c r="O670" i="9"/>
  <c r="P670" i="9" s="1"/>
  <c r="Q670" i="9" s="1"/>
  <c r="O669" i="9"/>
  <c r="P669" i="9" s="1"/>
  <c r="Q669" i="9" s="1"/>
  <c r="O668" i="9"/>
  <c r="P668" i="9" s="1"/>
  <c r="Q668" i="9" s="1"/>
  <c r="O667" i="9"/>
  <c r="P667" i="9" s="1"/>
  <c r="Q667" i="9" s="1"/>
  <c r="O666" i="9"/>
  <c r="P666" i="9" s="1"/>
  <c r="Q666" i="9" s="1"/>
  <c r="O665" i="9"/>
  <c r="P665" i="9" s="1"/>
  <c r="Q665" i="9" s="1"/>
  <c r="O664" i="9"/>
  <c r="P664" i="9" s="1"/>
  <c r="Q664" i="9" s="1"/>
  <c r="O663" i="9"/>
  <c r="P663" i="9" s="1"/>
  <c r="Q663" i="9" s="1"/>
  <c r="O662" i="9"/>
  <c r="P662" i="9" s="1"/>
  <c r="Q662" i="9" s="1"/>
  <c r="O661" i="9"/>
  <c r="P661" i="9" s="1"/>
  <c r="Q661" i="9" s="1"/>
  <c r="O660" i="9"/>
  <c r="P660" i="9" s="1"/>
  <c r="Q660" i="9" s="1"/>
  <c r="O659" i="9"/>
  <c r="P659" i="9" s="1"/>
  <c r="Q659" i="9" s="1"/>
  <c r="O658" i="9"/>
  <c r="P658" i="9" s="1"/>
  <c r="Q658" i="9" s="1"/>
  <c r="O657" i="9"/>
  <c r="P657" i="9" s="1"/>
  <c r="Q657" i="9" s="1"/>
  <c r="O656" i="9"/>
  <c r="P656" i="9" s="1"/>
  <c r="Q656" i="9" s="1"/>
  <c r="O655" i="9"/>
  <c r="P655" i="9" s="1"/>
  <c r="Q655" i="9" s="1"/>
  <c r="O654" i="9"/>
  <c r="P654" i="9" s="1"/>
  <c r="Q654" i="9" s="1"/>
  <c r="O653" i="9"/>
  <c r="P653" i="9" s="1"/>
  <c r="Q653" i="9" s="1"/>
  <c r="O652" i="9"/>
  <c r="P652" i="9" s="1"/>
  <c r="Q652" i="9" s="1"/>
  <c r="O651" i="9"/>
  <c r="P651" i="9" s="1"/>
  <c r="Q651" i="9" s="1"/>
  <c r="O650" i="9"/>
  <c r="P650" i="9" s="1"/>
  <c r="Q650" i="9" s="1"/>
  <c r="O649" i="9"/>
  <c r="P649" i="9" s="1"/>
  <c r="Q649" i="9" s="1"/>
  <c r="O648" i="9"/>
  <c r="P648" i="9" s="1"/>
  <c r="Q648" i="9" s="1"/>
  <c r="O647" i="9"/>
  <c r="P647" i="9" s="1"/>
  <c r="Q647" i="9" s="1"/>
  <c r="O646" i="9"/>
  <c r="P646" i="9" s="1"/>
  <c r="Q646" i="9" s="1"/>
  <c r="O645" i="9"/>
  <c r="P645" i="9" s="1"/>
  <c r="Q645" i="9" s="1"/>
  <c r="O644" i="9"/>
  <c r="P644" i="9" s="1"/>
  <c r="Q644" i="9" s="1"/>
  <c r="O643" i="9"/>
  <c r="P643" i="9" s="1"/>
  <c r="Q643" i="9" s="1"/>
  <c r="O642" i="9"/>
  <c r="P642" i="9" s="1"/>
  <c r="Q642" i="9" s="1"/>
  <c r="O641" i="9"/>
  <c r="P641" i="9" s="1"/>
  <c r="Q641" i="9" s="1"/>
  <c r="O640" i="9"/>
  <c r="P640" i="9" s="1"/>
  <c r="Q640" i="9" s="1"/>
  <c r="O639" i="9"/>
  <c r="P639" i="9" s="1"/>
  <c r="Q639" i="9" s="1"/>
  <c r="O638" i="9"/>
  <c r="P638" i="9" s="1"/>
  <c r="Q638" i="9" s="1"/>
  <c r="O637" i="9"/>
  <c r="P637" i="9" s="1"/>
  <c r="Q637" i="9" s="1"/>
  <c r="O636" i="9"/>
  <c r="P636" i="9" s="1"/>
  <c r="Q636" i="9" s="1"/>
  <c r="O635" i="9"/>
  <c r="P635" i="9" s="1"/>
  <c r="Q635" i="9" s="1"/>
  <c r="O634" i="9"/>
  <c r="P634" i="9" s="1"/>
  <c r="Q634" i="9" s="1"/>
  <c r="O633" i="9"/>
  <c r="P633" i="9" s="1"/>
  <c r="Q633" i="9" s="1"/>
  <c r="O632" i="9"/>
  <c r="P632" i="9" s="1"/>
  <c r="Q632" i="9" s="1"/>
  <c r="O631" i="9"/>
  <c r="P631" i="9" s="1"/>
  <c r="Q631" i="9" s="1"/>
  <c r="O630" i="9"/>
  <c r="P630" i="9" s="1"/>
  <c r="Q630" i="9" s="1"/>
  <c r="O629" i="9"/>
  <c r="P629" i="9" s="1"/>
  <c r="Q629" i="9" s="1"/>
  <c r="O628" i="9"/>
  <c r="P628" i="9" s="1"/>
  <c r="Q628" i="9" s="1"/>
  <c r="O627" i="9"/>
  <c r="P627" i="9" s="1"/>
  <c r="Q627" i="9" s="1"/>
  <c r="O626" i="9"/>
  <c r="P626" i="9" s="1"/>
  <c r="Q626" i="9" s="1"/>
  <c r="O625" i="9"/>
  <c r="P625" i="9" s="1"/>
  <c r="Q625" i="9" s="1"/>
  <c r="O624" i="9"/>
  <c r="P624" i="9" s="1"/>
  <c r="Q624" i="9" s="1"/>
  <c r="O623" i="9"/>
  <c r="P623" i="9" s="1"/>
  <c r="Q623" i="9" s="1"/>
  <c r="O622" i="9"/>
  <c r="P622" i="9" s="1"/>
  <c r="Q622" i="9" s="1"/>
  <c r="O621" i="9"/>
  <c r="P621" i="9" s="1"/>
  <c r="Q621" i="9" s="1"/>
  <c r="O620" i="9"/>
  <c r="P620" i="9" s="1"/>
  <c r="Q620" i="9" s="1"/>
  <c r="O619" i="9"/>
  <c r="P619" i="9" s="1"/>
  <c r="Q619" i="9" s="1"/>
  <c r="O618" i="9"/>
  <c r="P618" i="9" s="1"/>
  <c r="Q618" i="9" s="1"/>
  <c r="O617" i="9"/>
  <c r="P617" i="9" s="1"/>
  <c r="Q617" i="9" s="1"/>
  <c r="O616" i="9"/>
  <c r="P616" i="9" s="1"/>
  <c r="Q616" i="9" s="1"/>
  <c r="O615" i="9"/>
  <c r="P615" i="9" s="1"/>
  <c r="Q615" i="9" s="1"/>
  <c r="O614" i="9"/>
  <c r="P614" i="9" s="1"/>
  <c r="Q614" i="9" s="1"/>
  <c r="O613" i="9"/>
  <c r="P613" i="9" s="1"/>
  <c r="Q613" i="9" s="1"/>
  <c r="O612" i="9"/>
  <c r="P612" i="9" s="1"/>
  <c r="Q612" i="9" s="1"/>
  <c r="O611" i="9"/>
  <c r="P611" i="9" s="1"/>
  <c r="Q611" i="9" s="1"/>
  <c r="O610" i="9"/>
  <c r="P610" i="9" s="1"/>
  <c r="Q610" i="9" s="1"/>
  <c r="O609" i="9"/>
  <c r="P609" i="9" s="1"/>
  <c r="Q609" i="9" s="1"/>
  <c r="O608" i="9"/>
  <c r="P608" i="9" s="1"/>
  <c r="Q608" i="9" s="1"/>
  <c r="O607" i="9"/>
  <c r="P607" i="9" s="1"/>
  <c r="Q607" i="9" s="1"/>
  <c r="O606" i="9"/>
  <c r="P606" i="9" s="1"/>
  <c r="Q606" i="9" s="1"/>
  <c r="O605" i="9"/>
  <c r="P605" i="9" s="1"/>
  <c r="Q605" i="9" s="1"/>
  <c r="O604" i="9"/>
  <c r="P604" i="9" s="1"/>
  <c r="Q604" i="9" s="1"/>
  <c r="O603" i="9"/>
  <c r="P603" i="9" s="1"/>
  <c r="Q603" i="9" s="1"/>
  <c r="O602" i="9"/>
  <c r="P602" i="9" s="1"/>
  <c r="Q602" i="9" s="1"/>
  <c r="O601" i="9"/>
  <c r="P601" i="9" s="1"/>
  <c r="Q601" i="9" s="1"/>
  <c r="O600" i="9"/>
  <c r="P600" i="9" s="1"/>
  <c r="Q600" i="9" s="1"/>
  <c r="O599" i="9"/>
  <c r="P599" i="9" s="1"/>
  <c r="Q599" i="9" s="1"/>
  <c r="O598" i="9"/>
  <c r="P598" i="9" s="1"/>
  <c r="Q598" i="9" s="1"/>
  <c r="O597" i="9"/>
  <c r="P597" i="9" s="1"/>
  <c r="Q597" i="9" s="1"/>
  <c r="O596" i="9"/>
  <c r="P596" i="9" s="1"/>
  <c r="Q596" i="9" s="1"/>
  <c r="O595" i="9"/>
  <c r="P595" i="9" s="1"/>
  <c r="Q595" i="9" s="1"/>
  <c r="O594" i="9"/>
  <c r="P594" i="9" s="1"/>
  <c r="Q594" i="9" s="1"/>
  <c r="O593" i="9"/>
  <c r="P593" i="9" s="1"/>
  <c r="Q593" i="9" s="1"/>
  <c r="O592" i="9"/>
  <c r="P592" i="9" s="1"/>
  <c r="Q592" i="9" s="1"/>
  <c r="O591" i="9"/>
  <c r="P591" i="9" s="1"/>
  <c r="Q591" i="9" s="1"/>
  <c r="O590" i="9"/>
  <c r="P590" i="9" s="1"/>
  <c r="Q590" i="9" s="1"/>
  <c r="O589" i="9"/>
  <c r="P589" i="9" s="1"/>
  <c r="Q589" i="9" s="1"/>
  <c r="O588" i="9"/>
  <c r="P588" i="9" s="1"/>
  <c r="Q588" i="9" s="1"/>
  <c r="O587" i="9"/>
  <c r="P587" i="9" s="1"/>
  <c r="Q587" i="9" s="1"/>
  <c r="O586" i="9"/>
  <c r="P586" i="9" s="1"/>
  <c r="Q586" i="9" s="1"/>
  <c r="O585" i="9"/>
  <c r="P585" i="9" s="1"/>
  <c r="Q585" i="9" s="1"/>
  <c r="O584" i="9"/>
  <c r="P584" i="9" s="1"/>
  <c r="Q584" i="9" s="1"/>
  <c r="O583" i="9"/>
  <c r="P583" i="9" s="1"/>
  <c r="Q583" i="9" s="1"/>
  <c r="O582" i="9"/>
  <c r="P582" i="9" s="1"/>
  <c r="Q582" i="9" s="1"/>
  <c r="O581" i="9"/>
  <c r="P581" i="9" s="1"/>
  <c r="Q581" i="9" s="1"/>
  <c r="O580" i="9"/>
  <c r="P580" i="9" s="1"/>
  <c r="Q580" i="9" s="1"/>
  <c r="O579" i="9"/>
  <c r="P579" i="9" s="1"/>
  <c r="Q579" i="9" s="1"/>
  <c r="O578" i="9"/>
  <c r="P578" i="9" s="1"/>
  <c r="Q578" i="9" s="1"/>
  <c r="O577" i="9"/>
  <c r="P577" i="9" s="1"/>
  <c r="Q577" i="9" s="1"/>
  <c r="O576" i="9"/>
  <c r="P576" i="9" s="1"/>
  <c r="Q576" i="9" s="1"/>
  <c r="O575" i="9"/>
  <c r="P575" i="9" s="1"/>
  <c r="Q575" i="9" s="1"/>
  <c r="O574" i="9"/>
  <c r="P574" i="9" s="1"/>
  <c r="Q574" i="9" s="1"/>
  <c r="O573" i="9"/>
  <c r="P573" i="9" s="1"/>
  <c r="Q573" i="9" s="1"/>
  <c r="O572" i="9"/>
  <c r="P572" i="9" s="1"/>
  <c r="Q572" i="9" s="1"/>
  <c r="O571" i="9"/>
  <c r="P571" i="9" s="1"/>
  <c r="Q571" i="9" s="1"/>
  <c r="O570" i="9"/>
  <c r="P570" i="9" s="1"/>
  <c r="Q570" i="9" s="1"/>
  <c r="O569" i="9"/>
  <c r="P569" i="9" s="1"/>
  <c r="Q569" i="9" s="1"/>
  <c r="O568" i="9"/>
  <c r="P568" i="9" s="1"/>
  <c r="Q568" i="9" s="1"/>
  <c r="O567" i="9"/>
  <c r="P567" i="9" s="1"/>
  <c r="Q567" i="9" s="1"/>
  <c r="O566" i="9"/>
  <c r="P566" i="9" s="1"/>
  <c r="Q566" i="9" s="1"/>
  <c r="O565" i="9"/>
  <c r="P565" i="9" s="1"/>
  <c r="Q565" i="9" s="1"/>
  <c r="O564" i="9"/>
  <c r="P564" i="9" s="1"/>
  <c r="Q564" i="9" s="1"/>
  <c r="O563" i="9"/>
  <c r="P563" i="9" s="1"/>
  <c r="Q563" i="9" s="1"/>
  <c r="O562" i="9"/>
  <c r="P562" i="9" s="1"/>
  <c r="Q562" i="9" s="1"/>
  <c r="O561" i="9"/>
  <c r="P561" i="9" s="1"/>
  <c r="Q561" i="9" s="1"/>
  <c r="O560" i="9"/>
  <c r="P560" i="9" s="1"/>
  <c r="Q560" i="9" s="1"/>
  <c r="O559" i="9"/>
  <c r="P559" i="9" s="1"/>
  <c r="Q559" i="9" s="1"/>
  <c r="O558" i="9"/>
  <c r="P558" i="9" s="1"/>
  <c r="Q558" i="9" s="1"/>
  <c r="O557" i="9"/>
  <c r="P557" i="9" s="1"/>
  <c r="Q557" i="9" s="1"/>
  <c r="O556" i="9"/>
  <c r="P556" i="9" s="1"/>
  <c r="Q556" i="9" s="1"/>
  <c r="O555" i="9"/>
  <c r="P555" i="9" s="1"/>
  <c r="Q555" i="9" s="1"/>
  <c r="O554" i="9"/>
  <c r="P554" i="9" s="1"/>
  <c r="Q554" i="9" s="1"/>
  <c r="O553" i="9"/>
  <c r="P553" i="9" s="1"/>
  <c r="Q553" i="9" s="1"/>
  <c r="O552" i="9"/>
  <c r="P552" i="9" s="1"/>
  <c r="Q552" i="9" s="1"/>
  <c r="O551" i="9"/>
  <c r="P551" i="9" s="1"/>
  <c r="Q551" i="9" s="1"/>
  <c r="O550" i="9"/>
  <c r="P550" i="9" s="1"/>
  <c r="Q550" i="9" s="1"/>
  <c r="O549" i="9"/>
  <c r="P549" i="9" s="1"/>
  <c r="Q549" i="9" s="1"/>
  <c r="O548" i="9"/>
  <c r="P548" i="9" s="1"/>
  <c r="Q548" i="9" s="1"/>
  <c r="O547" i="9"/>
  <c r="P547" i="9" s="1"/>
  <c r="Q547" i="9" s="1"/>
  <c r="O546" i="9"/>
  <c r="P546" i="9" s="1"/>
  <c r="Q546" i="9" s="1"/>
  <c r="O545" i="9"/>
  <c r="P545" i="9" s="1"/>
  <c r="Q545" i="9" s="1"/>
  <c r="O544" i="9"/>
  <c r="P544" i="9" s="1"/>
  <c r="Q544" i="9" s="1"/>
  <c r="O543" i="9"/>
  <c r="P543" i="9" s="1"/>
  <c r="Q543" i="9" s="1"/>
  <c r="O542" i="9"/>
  <c r="P542" i="9" s="1"/>
  <c r="Q542" i="9" s="1"/>
  <c r="O541" i="9"/>
  <c r="P541" i="9" s="1"/>
  <c r="Q541" i="9" s="1"/>
  <c r="O540" i="9"/>
  <c r="P540" i="9" s="1"/>
  <c r="Q540" i="9" s="1"/>
  <c r="O539" i="9"/>
  <c r="P539" i="9" s="1"/>
  <c r="Q539" i="9" s="1"/>
  <c r="O538" i="9"/>
  <c r="P538" i="9" s="1"/>
  <c r="Q538" i="9" s="1"/>
  <c r="O537" i="9"/>
  <c r="P537" i="9" s="1"/>
  <c r="Q537" i="9" s="1"/>
  <c r="O536" i="9"/>
  <c r="P536" i="9" s="1"/>
  <c r="Q536" i="9" s="1"/>
  <c r="O535" i="9"/>
  <c r="P535" i="9" s="1"/>
  <c r="Q535" i="9" s="1"/>
  <c r="O534" i="9"/>
  <c r="P534" i="9" s="1"/>
  <c r="Q534" i="9" s="1"/>
  <c r="O533" i="9"/>
  <c r="P533" i="9" s="1"/>
  <c r="Q533" i="9" s="1"/>
  <c r="O532" i="9"/>
  <c r="P532" i="9" s="1"/>
  <c r="Q532" i="9" s="1"/>
  <c r="O531" i="9"/>
  <c r="P531" i="9" s="1"/>
  <c r="Q531" i="9" s="1"/>
  <c r="O530" i="9"/>
  <c r="P530" i="9" s="1"/>
  <c r="Q530" i="9" s="1"/>
  <c r="O529" i="9"/>
  <c r="P529" i="9" s="1"/>
  <c r="Q529" i="9" s="1"/>
  <c r="O528" i="9"/>
  <c r="P528" i="9" s="1"/>
  <c r="Q528" i="9" s="1"/>
  <c r="O527" i="9"/>
  <c r="P527" i="9" s="1"/>
  <c r="Q527" i="9" s="1"/>
  <c r="O526" i="9"/>
  <c r="P526" i="9" s="1"/>
  <c r="Q526" i="9" s="1"/>
  <c r="O525" i="9"/>
  <c r="P525" i="9" s="1"/>
  <c r="Q525" i="9" s="1"/>
  <c r="O524" i="9"/>
  <c r="P524" i="9" s="1"/>
  <c r="Q524" i="9" s="1"/>
  <c r="O523" i="9"/>
  <c r="P523" i="9" s="1"/>
  <c r="Q523" i="9" s="1"/>
  <c r="O522" i="9"/>
  <c r="P522" i="9" s="1"/>
  <c r="Q522" i="9" s="1"/>
  <c r="O521" i="9"/>
  <c r="P521" i="9" s="1"/>
  <c r="Q521" i="9" s="1"/>
  <c r="O520" i="9"/>
  <c r="P520" i="9" s="1"/>
  <c r="Q520" i="9" s="1"/>
  <c r="O519" i="9"/>
  <c r="P519" i="9" s="1"/>
  <c r="Q519" i="9" s="1"/>
  <c r="O518" i="9"/>
  <c r="P518" i="9" s="1"/>
  <c r="Q518" i="9" s="1"/>
  <c r="O517" i="9"/>
  <c r="P517" i="9" s="1"/>
  <c r="Q517" i="9" s="1"/>
  <c r="O516" i="9"/>
  <c r="P516" i="9" s="1"/>
  <c r="Q516" i="9" s="1"/>
  <c r="O515" i="9"/>
  <c r="P515" i="9" s="1"/>
  <c r="Q515" i="9" s="1"/>
  <c r="O514" i="9"/>
  <c r="P514" i="9" s="1"/>
  <c r="Q514" i="9" s="1"/>
  <c r="O513" i="9"/>
  <c r="P513" i="9" s="1"/>
  <c r="Q513" i="9" s="1"/>
  <c r="O512" i="9"/>
  <c r="P512" i="9" s="1"/>
  <c r="Q512" i="9" s="1"/>
  <c r="O511" i="9"/>
  <c r="P511" i="9" s="1"/>
  <c r="Q511" i="9" s="1"/>
  <c r="O510" i="9"/>
  <c r="P510" i="9" s="1"/>
  <c r="Q510" i="9" s="1"/>
  <c r="O509" i="9"/>
  <c r="P509" i="9" s="1"/>
  <c r="Q509" i="9" s="1"/>
  <c r="O508" i="9"/>
  <c r="P508" i="9" s="1"/>
  <c r="Q508" i="9" s="1"/>
  <c r="O507" i="9"/>
  <c r="P507" i="9" s="1"/>
  <c r="Q507" i="9" s="1"/>
  <c r="O506" i="9"/>
  <c r="P506" i="9" s="1"/>
  <c r="Q506" i="9" s="1"/>
  <c r="O505" i="9"/>
  <c r="P505" i="9" s="1"/>
  <c r="Q505" i="9" s="1"/>
  <c r="O504" i="9"/>
  <c r="P504" i="9" s="1"/>
  <c r="Q504" i="9" s="1"/>
  <c r="O503" i="9"/>
  <c r="P503" i="9" s="1"/>
  <c r="Q503" i="9" s="1"/>
  <c r="O502" i="9"/>
  <c r="P502" i="9" s="1"/>
  <c r="Q502" i="9" s="1"/>
  <c r="O501" i="9"/>
  <c r="P501" i="9" s="1"/>
  <c r="Q501" i="9" s="1"/>
  <c r="O500" i="9"/>
  <c r="P500" i="9" s="1"/>
  <c r="Q500" i="9" s="1"/>
  <c r="O499" i="9"/>
  <c r="P499" i="9" s="1"/>
  <c r="Q499" i="9" s="1"/>
  <c r="O498" i="9"/>
  <c r="P498" i="9" s="1"/>
  <c r="Q498" i="9" s="1"/>
  <c r="O497" i="9"/>
  <c r="P497" i="9" s="1"/>
  <c r="Q497" i="9" s="1"/>
  <c r="O496" i="9"/>
  <c r="P496" i="9" s="1"/>
  <c r="Q496" i="9" s="1"/>
  <c r="O495" i="9"/>
  <c r="P495" i="9" s="1"/>
  <c r="Q495" i="9" s="1"/>
  <c r="O494" i="9"/>
  <c r="P494" i="9" s="1"/>
  <c r="Q494" i="9" s="1"/>
  <c r="O493" i="9"/>
  <c r="P493" i="9" s="1"/>
  <c r="Q493" i="9" s="1"/>
  <c r="O492" i="9"/>
  <c r="P492" i="9" s="1"/>
  <c r="Q492" i="9" s="1"/>
  <c r="O491" i="9"/>
  <c r="P491" i="9" s="1"/>
  <c r="Q491" i="9" s="1"/>
  <c r="O490" i="9"/>
  <c r="P490" i="9" s="1"/>
  <c r="Q490" i="9" s="1"/>
  <c r="O489" i="9"/>
  <c r="P489" i="9" s="1"/>
  <c r="Q489" i="9" s="1"/>
  <c r="O488" i="9"/>
  <c r="P488" i="9" s="1"/>
  <c r="Q488" i="9" s="1"/>
  <c r="O487" i="9"/>
  <c r="P487" i="9" s="1"/>
  <c r="Q487" i="9" s="1"/>
  <c r="O486" i="9"/>
  <c r="P486" i="9" s="1"/>
  <c r="Q486" i="9" s="1"/>
  <c r="O485" i="9"/>
  <c r="P485" i="9" s="1"/>
  <c r="Q485" i="9" s="1"/>
  <c r="O484" i="9"/>
  <c r="P484" i="9" s="1"/>
  <c r="Q484" i="9" s="1"/>
  <c r="O483" i="9"/>
  <c r="P483" i="9" s="1"/>
  <c r="Q483" i="9" s="1"/>
  <c r="O482" i="9"/>
  <c r="P482" i="9" s="1"/>
  <c r="Q482" i="9" s="1"/>
  <c r="O481" i="9"/>
  <c r="P481" i="9" s="1"/>
  <c r="Q481" i="9" s="1"/>
  <c r="O480" i="9"/>
  <c r="P480" i="9" s="1"/>
  <c r="Q480" i="9" s="1"/>
  <c r="O479" i="9"/>
  <c r="P479" i="9" s="1"/>
  <c r="Q479" i="9" s="1"/>
  <c r="O478" i="9"/>
  <c r="P478" i="9" s="1"/>
  <c r="Q478" i="9" s="1"/>
  <c r="O477" i="9"/>
  <c r="P477" i="9" s="1"/>
  <c r="Q477" i="9" s="1"/>
  <c r="O476" i="9"/>
  <c r="P476" i="9" s="1"/>
  <c r="Q476" i="9" s="1"/>
  <c r="O475" i="9"/>
  <c r="P475" i="9" s="1"/>
  <c r="Q475" i="9" s="1"/>
  <c r="O474" i="9"/>
  <c r="P474" i="9" s="1"/>
  <c r="Q474" i="9" s="1"/>
  <c r="O473" i="9"/>
  <c r="P473" i="9" s="1"/>
  <c r="Q473" i="9" s="1"/>
  <c r="O472" i="9"/>
  <c r="P472" i="9" s="1"/>
  <c r="Q472" i="9" s="1"/>
  <c r="O471" i="9"/>
  <c r="P471" i="9" s="1"/>
  <c r="Q471" i="9" s="1"/>
  <c r="O470" i="9"/>
  <c r="P470" i="9" s="1"/>
  <c r="Q470" i="9" s="1"/>
  <c r="O469" i="9"/>
  <c r="P469" i="9" s="1"/>
  <c r="Q469" i="9" s="1"/>
  <c r="O468" i="9"/>
  <c r="P468" i="9" s="1"/>
  <c r="Q468" i="9" s="1"/>
  <c r="O467" i="9"/>
  <c r="P467" i="9" s="1"/>
  <c r="Q467" i="9" s="1"/>
  <c r="O466" i="9"/>
  <c r="P466" i="9" s="1"/>
  <c r="Q466" i="9" s="1"/>
  <c r="O465" i="9"/>
  <c r="P465" i="9" s="1"/>
  <c r="Q465" i="9" s="1"/>
  <c r="O464" i="9"/>
  <c r="P464" i="9" s="1"/>
  <c r="Q464" i="9" s="1"/>
  <c r="O463" i="9"/>
  <c r="P463" i="9" s="1"/>
  <c r="Q463" i="9" s="1"/>
  <c r="O462" i="9"/>
  <c r="P462" i="9" s="1"/>
  <c r="Q462" i="9" s="1"/>
  <c r="O461" i="9"/>
  <c r="P461" i="9" s="1"/>
  <c r="Q461" i="9" s="1"/>
  <c r="O460" i="9"/>
  <c r="P460" i="9" s="1"/>
  <c r="Q460" i="9" s="1"/>
  <c r="O459" i="9"/>
  <c r="P459" i="9" s="1"/>
  <c r="Q459" i="9" s="1"/>
  <c r="O458" i="9"/>
  <c r="P458" i="9" s="1"/>
  <c r="Q458" i="9" s="1"/>
  <c r="O457" i="9"/>
  <c r="P457" i="9" s="1"/>
  <c r="Q457" i="9" s="1"/>
  <c r="O456" i="9"/>
  <c r="P456" i="9" s="1"/>
  <c r="Q456" i="9" s="1"/>
  <c r="O455" i="9"/>
  <c r="P455" i="9" s="1"/>
  <c r="Q455" i="9" s="1"/>
  <c r="O454" i="9"/>
  <c r="P454" i="9" s="1"/>
  <c r="Q454" i="9" s="1"/>
  <c r="O453" i="9"/>
  <c r="P453" i="9" s="1"/>
  <c r="Q453" i="9" s="1"/>
  <c r="O452" i="9"/>
  <c r="P452" i="9" s="1"/>
  <c r="Q452" i="9" s="1"/>
  <c r="O451" i="9"/>
  <c r="P451" i="9" s="1"/>
  <c r="Q451" i="9" s="1"/>
  <c r="O450" i="9"/>
  <c r="P450" i="9" s="1"/>
  <c r="Q450" i="9" s="1"/>
  <c r="O449" i="9"/>
  <c r="P449" i="9" s="1"/>
  <c r="Q449" i="9" s="1"/>
  <c r="O448" i="9"/>
  <c r="P448" i="9" s="1"/>
  <c r="Q448" i="9" s="1"/>
  <c r="O447" i="9"/>
  <c r="P447" i="9" s="1"/>
  <c r="Q447" i="9" s="1"/>
  <c r="O446" i="9"/>
  <c r="P446" i="9" s="1"/>
  <c r="Q446" i="9" s="1"/>
  <c r="O445" i="9"/>
  <c r="P445" i="9" s="1"/>
  <c r="Q445" i="9" s="1"/>
  <c r="O444" i="9"/>
  <c r="P444" i="9" s="1"/>
  <c r="Q444" i="9" s="1"/>
  <c r="O443" i="9"/>
  <c r="P443" i="9" s="1"/>
  <c r="Q443" i="9" s="1"/>
  <c r="O442" i="9"/>
  <c r="P442" i="9" s="1"/>
  <c r="Q442" i="9" s="1"/>
  <c r="O441" i="9"/>
  <c r="P441" i="9" s="1"/>
  <c r="Q441" i="9" s="1"/>
  <c r="O440" i="9"/>
  <c r="P440" i="9" s="1"/>
  <c r="Q440" i="9" s="1"/>
  <c r="O439" i="9"/>
  <c r="P439" i="9" s="1"/>
  <c r="Q439" i="9" s="1"/>
  <c r="O438" i="9"/>
  <c r="P438" i="9" s="1"/>
  <c r="Q438" i="9" s="1"/>
  <c r="O437" i="9"/>
  <c r="P437" i="9" s="1"/>
  <c r="Q437" i="9" s="1"/>
  <c r="O436" i="9"/>
  <c r="P436" i="9" s="1"/>
  <c r="Q436" i="9" s="1"/>
  <c r="O435" i="9"/>
  <c r="P435" i="9" s="1"/>
  <c r="Q435" i="9" s="1"/>
  <c r="O434" i="9"/>
  <c r="P434" i="9" s="1"/>
  <c r="Q434" i="9" s="1"/>
  <c r="O433" i="9"/>
  <c r="P433" i="9" s="1"/>
  <c r="Q433" i="9" s="1"/>
  <c r="O432" i="9"/>
  <c r="P432" i="9" s="1"/>
  <c r="Q432" i="9" s="1"/>
  <c r="O431" i="9"/>
  <c r="P431" i="9" s="1"/>
  <c r="Q431" i="9" s="1"/>
  <c r="O430" i="9"/>
  <c r="P430" i="9" s="1"/>
  <c r="Q430" i="9" s="1"/>
  <c r="O429" i="9"/>
  <c r="P429" i="9" s="1"/>
  <c r="Q429" i="9" s="1"/>
  <c r="O428" i="9"/>
  <c r="P428" i="9" s="1"/>
  <c r="Q428" i="9" s="1"/>
  <c r="O427" i="9"/>
  <c r="P427" i="9" s="1"/>
  <c r="Q427" i="9" s="1"/>
  <c r="O426" i="9"/>
  <c r="P426" i="9" s="1"/>
  <c r="Q426" i="9" s="1"/>
  <c r="O425" i="9"/>
  <c r="P425" i="9" s="1"/>
  <c r="Q425" i="9" s="1"/>
  <c r="O424" i="9"/>
  <c r="P424" i="9" s="1"/>
  <c r="Q424" i="9" s="1"/>
  <c r="O423" i="9"/>
  <c r="P423" i="9" s="1"/>
  <c r="Q423" i="9" s="1"/>
  <c r="O422" i="9"/>
  <c r="P422" i="9" s="1"/>
  <c r="Q422" i="9" s="1"/>
  <c r="O421" i="9"/>
  <c r="P421" i="9" s="1"/>
  <c r="Q421" i="9" s="1"/>
  <c r="O420" i="9"/>
  <c r="P420" i="9" s="1"/>
  <c r="Q420" i="9" s="1"/>
  <c r="O419" i="9"/>
  <c r="P419" i="9" s="1"/>
  <c r="Q419" i="9" s="1"/>
  <c r="O418" i="9"/>
  <c r="P418" i="9" s="1"/>
  <c r="Q418" i="9" s="1"/>
  <c r="O417" i="9"/>
  <c r="P417" i="9" s="1"/>
  <c r="Q417" i="9" s="1"/>
  <c r="O416" i="9"/>
  <c r="P416" i="9" s="1"/>
  <c r="Q416" i="9" s="1"/>
  <c r="O415" i="9"/>
  <c r="P415" i="9" s="1"/>
  <c r="Q415" i="9" s="1"/>
  <c r="O414" i="9"/>
  <c r="P414" i="9" s="1"/>
  <c r="Q414" i="9" s="1"/>
  <c r="O413" i="9"/>
  <c r="P413" i="9" s="1"/>
  <c r="Q413" i="9" s="1"/>
  <c r="O412" i="9"/>
  <c r="P412" i="9" s="1"/>
  <c r="Q412" i="9" s="1"/>
  <c r="O411" i="9"/>
  <c r="P411" i="9" s="1"/>
  <c r="Q411" i="9" s="1"/>
  <c r="O410" i="9"/>
  <c r="P410" i="9" s="1"/>
  <c r="Q410" i="9" s="1"/>
  <c r="O409" i="9"/>
  <c r="P409" i="9" s="1"/>
  <c r="Q409" i="9" s="1"/>
  <c r="O408" i="9"/>
  <c r="P408" i="9" s="1"/>
  <c r="Q408" i="9" s="1"/>
  <c r="O407" i="9"/>
  <c r="P407" i="9" s="1"/>
  <c r="Q407" i="9" s="1"/>
  <c r="O406" i="9"/>
  <c r="P406" i="9" s="1"/>
  <c r="Q406" i="9" s="1"/>
  <c r="O405" i="9"/>
  <c r="P405" i="9" s="1"/>
  <c r="Q405" i="9" s="1"/>
  <c r="O404" i="9"/>
  <c r="P404" i="9" s="1"/>
  <c r="Q404" i="9" s="1"/>
  <c r="O403" i="9"/>
  <c r="P403" i="9" s="1"/>
  <c r="Q403" i="9" s="1"/>
  <c r="O402" i="9"/>
  <c r="P402" i="9" s="1"/>
  <c r="Q402" i="9" s="1"/>
  <c r="O401" i="9"/>
  <c r="P401" i="9" s="1"/>
  <c r="Q401" i="9" s="1"/>
  <c r="O400" i="9"/>
  <c r="P400" i="9" s="1"/>
  <c r="Q400" i="9" s="1"/>
  <c r="O399" i="9"/>
  <c r="P399" i="9" s="1"/>
  <c r="Q399" i="9" s="1"/>
  <c r="O398" i="9"/>
  <c r="P398" i="9" s="1"/>
  <c r="Q398" i="9" s="1"/>
  <c r="O397" i="9"/>
  <c r="P397" i="9" s="1"/>
  <c r="Q397" i="9" s="1"/>
  <c r="O396" i="9"/>
  <c r="P396" i="9" s="1"/>
  <c r="Q396" i="9" s="1"/>
  <c r="O395" i="9"/>
  <c r="P395" i="9" s="1"/>
  <c r="Q395" i="9" s="1"/>
  <c r="O394" i="9"/>
  <c r="P394" i="9" s="1"/>
  <c r="Q394" i="9" s="1"/>
  <c r="O393" i="9"/>
  <c r="P393" i="9" s="1"/>
  <c r="Q393" i="9" s="1"/>
  <c r="O392" i="9"/>
  <c r="P392" i="9" s="1"/>
  <c r="Q392" i="9" s="1"/>
  <c r="O391" i="9"/>
  <c r="P391" i="9" s="1"/>
  <c r="Q391" i="9" s="1"/>
  <c r="O390" i="9"/>
  <c r="P390" i="9" s="1"/>
  <c r="Q390" i="9" s="1"/>
  <c r="O389" i="9"/>
  <c r="P389" i="9" s="1"/>
  <c r="Q389" i="9" s="1"/>
  <c r="O388" i="9"/>
  <c r="P388" i="9" s="1"/>
  <c r="Q388" i="9" s="1"/>
  <c r="O387" i="9"/>
  <c r="P387" i="9" s="1"/>
  <c r="Q387" i="9" s="1"/>
  <c r="O386" i="9"/>
  <c r="P386" i="9" s="1"/>
  <c r="Q386" i="9" s="1"/>
  <c r="O385" i="9"/>
  <c r="P385" i="9" s="1"/>
  <c r="Q385" i="9" s="1"/>
  <c r="O384" i="9"/>
  <c r="P384" i="9" s="1"/>
  <c r="Q384" i="9" s="1"/>
  <c r="O383" i="9"/>
  <c r="P383" i="9" s="1"/>
  <c r="Q383" i="9" s="1"/>
  <c r="O382" i="9"/>
  <c r="P382" i="9" s="1"/>
  <c r="Q382" i="9" s="1"/>
  <c r="O381" i="9"/>
  <c r="P381" i="9" s="1"/>
  <c r="Q381" i="9" s="1"/>
  <c r="O380" i="9"/>
  <c r="P380" i="9" s="1"/>
  <c r="Q380" i="9" s="1"/>
  <c r="O379" i="9"/>
  <c r="P379" i="9" s="1"/>
  <c r="Q379" i="9" s="1"/>
  <c r="O378" i="9"/>
  <c r="P378" i="9" s="1"/>
  <c r="Q378" i="9" s="1"/>
  <c r="O377" i="9"/>
  <c r="P377" i="9" s="1"/>
  <c r="Q377" i="9" s="1"/>
  <c r="O376" i="9"/>
  <c r="P376" i="9" s="1"/>
  <c r="Q376" i="9" s="1"/>
  <c r="O375" i="9"/>
  <c r="P375" i="9" s="1"/>
  <c r="Q375" i="9" s="1"/>
  <c r="O374" i="9"/>
  <c r="P374" i="9" s="1"/>
  <c r="Q374" i="9" s="1"/>
  <c r="O373" i="9"/>
  <c r="P373" i="9" s="1"/>
  <c r="Q373" i="9" s="1"/>
  <c r="O372" i="9"/>
  <c r="P372" i="9" s="1"/>
  <c r="Q372" i="9" s="1"/>
  <c r="O371" i="9"/>
  <c r="P371" i="9" s="1"/>
  <c r="Q371" i="9" s="1"/>
  <c r="O370" i="9"/>
  <c r="P370" i="9" s="1"/>
  <c r="Q370" i="9" s="1"/>
  <c r="O369" i="9"/>
  <c r="P369" i="9" s="1"/>
  <c r="Q369" i="9" s="1"/>
  <c r="O368" i="9"/>
  <c r="P368" i="9" s="1"/>
  <c r="Q368" i="9" s="1"/>
  <c r="O367" i="9"/>
  <c r="P367" i="9" s="1"/>
  <c r="Q367" i="9" s="1"/>
  <c r="O366" i="9"/>
  <c r="P366" i="9" s="1"/>
  <c r="Q366" i="9" s="1"/>
  <c r="O365" i="9"/>
  <c r="P365" i="9" s="1"/>
  <c r="Q365" i="9" s="1"/>
  <c r="O364" i="9"/>
  <c r="P364" i="9" s="1"/>
  <c r="Q364" i="9" s="1"/>
  <c r="O363" i="9"/>
  <c r="P363" i="9" s="1"/>
  <c r="Q363" i="9" s="1"/>
  <c r="O362" i="9"/>
  <c r="P362" i="9" s="1"/>
  <c r="Q362" i="9" s="1"/>
  <c r="O361" i="9"/>
  <c r="P361" i="9" s="1"/>
  <c r="Q361" i="9" s="1"/>
  <c r="O360" i="9"/>
  <c r="P360" i="9" s="1"/>
  <c r="Q360" i="9" s="1"/>
  <c r="O359" i="9"/>
  <c r="P359" i="9" s="1"/>
  <c r="Q359" i="9" s="1"/>
  <c r="O358" i="9"/>
  <c r="P358" i="9" s="1"/>
  <c r="Q358" i="9" s="1"/>
  <c r="O357" i="9"/>
  <c r="P357" i="9" s="1"/>
  <c r="Q357" i="9" s="1"/>
  <c r="O356" i="9"/>
  <c r="P356" i="9" s="1"/>
  <c r="Q356" i="9" s="1"/>
  <c r="O355" i="9"/>
  <c r="P355" i="9" s="1"/>
  <c r="Q355" i="9" s="1"/>
  <c r="O354" i="9"/>
  <c r="P354" i="9" s="1"/>
  <c r="Q354" i="9" s="1"/>
  <c r="O353" i="9"/>
  <c r="P353" i="9" s="1"/>
  <c r="Q353" i="9" s="1"/>
  <c r="O352" i="9"/>
  <c r="P352" i="9" s="1"/>
  <c r="Q352" i="9" s="1"/>
  <c r="O351" i="9"/>
  <c r="P351" i="9" s="1"/>
  <c r="Q351" i="9" s="1"/>
  <c r="O350" i="9"/>
  <c r="P350" i="9" s="1"/>
  <c r="Q350" i="9" s="1"/>
  <c r="O349" i="9"/>
  <c r="P349" i="9" s="1"/>
  <c r="Q349" i="9" s="1"/>
  <c r="O348" i="9"/>
  <c r="P348" i="9" s="1"/>
  <c r="Q348" i="9" s="1"/>
  <c r="O347" i="9"/>
  <c r="P347" i="9" s="1"/>
  <c r="Q347" i="9" s="1"/>
  <c r="O346" i="9"/>
  <c r="P346" i="9" s="1"/>
  <c r="Q346" i="9" s="1"/>
  <c r="O345" i="9"/>
  <c r="P345" i="9" s="1"/>
  <c r="Q345" i="9" s="1"/>
  <c r="O344" i="9"/>
  <c r="P344" i="9" s="1"/>
  <c r="Q344" i="9" s="1"/>
  <c r="O343" i="9"/>
  <c r="P343" i="9" s="1"/>
  <c r="Q343" i="9" s="1"/>
  <c r="O342" i="9"/>
  <c r="P342" i="9" s="1"/>
  <c r="Q342" i="9" s="1"/>
  <c r="O341" i="9"/>
  <c r="P341" i="9" s="1"/>
  <c r="Q341" i="9" s="1"/>
  <c r="O340" i="9"/>
  <c r="P340" i="9" s="1"/>
  <c r="Q340" i="9" s="1"/>
  <c r="O339" i="9"/>
  <c r="P339" i="9" s="1"/>
  <c r="Q339" i="9" s="1"/>
  <c r="O338" i="9"/>
  <c r="P338" i="9" s="1"/>
  <c r="Q338" i="9" s="1"/>
  <c r="O337" i="9"/>
  <c r="P337" i="9" s="1"/>
  <c r="Q337" i="9" s="1"/>
  <c r="O336" i="9"/>
  <c r="P336" i="9" s="1"/>
  <c r="Q336" i="9" s="1"/>
  <c r="O335" i="9"/>
  <c r="P335" i="9" s="1"/>
  <c r="Q335" i="9" s="1"/>
  <c r="O334" i="9"/>
  <c r="P334" i="9" s="1"/>
  <c r="Q334" i="9" s="1"/>
  <c r="O333" i="9"/>
  <c r="P333" i="9" s="1"/>
  <c r="Q333" i="9" s="1"/>
  <c r="O332" i="9"/>
  <c r="P332" i="9" s="1"/>
  <c r="Q332" i="9" s="1"/>
  <c r="O331" i="9"/>
  <c r="P331" i="9" s="1"/>
  <c r="Q331" i="9" s="1"/>
  <c r="O330" i="9"/>
  <c r="P330" i="9" s="1"/>
  <c r="Q330" i="9" s="1"/>
  <c r="O329" i="9"/>
  <c r="P329" i="9" s="1"/>
  <c r="Q329" i="9" s="1"/>
  <c r="O328" i="9"/>
  <c r="P328" i="9" s="1"/>
  <c r="Q328" i="9" s="1"/>
  <c r="O327" i="9"/>
  <c r="P327" i="9" s="1"/>
  <c r="Q327" i="9" s="1"/>
  <c r="O326" i="9"/>
  <c r="P326" i="9" s="1"/>
  <c r="Q326" i="9" s="1"/>
  <c r="O325" i="9"/>
  <c r="P325" i="9" s="1"/>
  <c r="Q325" i="9" s="1"/>
  <c r="O324" i="9"/>
  <c r="P324" i="9" s="1"/>
  <c r="Q324" i="9" s="1"/>
  <c r="O323" i="9"/>
  <c r="P323" i="9" s="1"/>
  <c r="Q323" i="9" s="1"/>
  <c r="O322" i="9"/>
  <c r="P322" i="9" s="1"/>
  <c r="Q322" i="9" s="1"/>
  <c r="O321" i="9"/>
  <c r="P321" i="9" s="1"/>
  <c r="Q321" i="9" s="1"/>
  <c r="O320" i="9"/>
  <c r="P320" i="9" s="1"/>
  <c r="Q320" i="9" s="1"/>
  <c r="O319" i="9"/>
  <c r="P319" i="9" s="1"/>
  <c r="Q319" i="9" s="1"/>
  <c r="O318" i="9"/>
  <c r="P318" i="9" s="1"/>
  <c r="Q318" i="9" s="1"/>
  <c r="O317" i="9"/>
  <c r="P317" i="9" s="1"/>
  <c r="Q317" i="9" s="1"/>
  <c r="O316" i="9"/>
  <c r="P316" i="9" s="1"/>
  <c r="Q316" i="9" s="1"/>
  <c r="O315" i="9"/>
  <c r="P315" i="9" s="1"/>
  <c r="Q315" i="9" s="1"/>
  <c r="O314" i="9"/>
  <c r="P314" i="9" s="1"/>
  <c r="Q314" i="9" s="1"/>
  <c r="O313" i="9"/>
  <c r="P313" i="9" s="1"/>
  <c r="Q313" i="9" s="1"/>
  <c r="O312" i="9"/>
  <c r="P312" i="9" s="1"/>
  <c r="Q312" i="9" s="1"/>
  <c r="O311" i="9"/>
  <c r="P311" i="9" s="1"/>
  <c r="Q311" i="9" s="1"/>
  <c r="O310" i="9"/>
  <c r="P310" i="9" s="1"/>
  <c r="Q310" i="9" s="1"/>
  <c r="O309" i="9"/>
  <c r="P309" i="9" s="1"/>
  <c r="Q309" i="9" s="1"/>
  <c r="O308" i="9"/>
  <c r="P308" i="9" s="1"/>
  <c r="Q308" i="9" s="1"/>
  <c r="O307" i="9"/>
  <c r="P307" i="9" s="1"/>
  <c r="Q307" i="9" s="1"/>
  <c r="O306" i="9"/>
  <c r="P306" i="9" s="1"/>
  <c r="Q306" i="9" s="1"/>
  <c r="O305" i="9"/>
  <c r="P305" i="9" s="1"/>
  <c r="Q305" i="9" s="1"/>
  <c r="O304" i="9"/>
  <c r="P304" i="9" s="1"/>
  <c r="Q304" i="9" s="1"/>
  <c r="O303" i="9"/>
  <c r="P303" i="9" s="1"/>
  <c r="Q303" i="9" s="1"/>
  <c r="O302" i="9"/>
  <c r="P302" i="9" s="1"/>
  <c r="Q302" i="9" s="1"/>
  <c r="O301" i="9"/>
  <c r="P301" i="9" s="1"/>
  <c r="Q301" i="9" s="1"/>
  <c r="O300" i="9"/>
  <c r="P300" i="9" s="1"/>
  <c r="Q300" i="9" s="1"/>
  <c r="O299" i="9"/>
  <c r="P299" i="9" s="1"/>
  <c r="Q299" i="9" s="1"/>
  <c r="O298" i="9"/>
  <c r="P298" i="9" s="1"/>
  <c r="Q298" i="9" s="1"/>
  <c r="O297" i="9"/>
  <c r="P297" i="9" s="1"/>
  <c r="Q297" i="9" s="1"/>
  <c r="O296" i="9"/>
  <c r="P296" i="9" s="1"/>
  <c r="Q296" i="9" s="1"/>
  <c r="O295" i="9"/>
  <c r="P295" i="9" s="1"/>
  <c r="Q295" i="9" s="1"/>
  <c r="O294" i="9"/>
  <c r="P294" i="9" s="1"/>
  <c r="Q294" i="9" s="1"/>
  <c r="O293" i="9"/>
  <c r="P293" i="9" s="1"/>
  <c r="Q293" i="9" s="1"/>
  <c r="O292" i="9"/>
  <c r="P292" i="9" s="1"/>
  <c r="Q292" i="9" s="1"/>
  <c r="O291" i="9"/>
  <c r="P291" i="9" s="1"/>
  <c r="Q291" i="9" s="1"/>
  <c r="O290" i="9"/>
  <c r="P290" i="9" s="1"/>
  <c r="Q290" i="9" s="1"/>
  <c r="O289" i="9"/>
  <c r="P289" i="9" s="1"/>
  <c r="Q289" i="9" s="1"/>
  <c r="O288" i="9"/>
  <c r="P288" i="9" s="1"/>
  <c r="Q288" i="9" s="1"/>
  <c r="O287" i="9"/>
  <c r="P287" i="9" s="1"/>
  <c r="Q287" i="9" s="1"/>
  <c r="O286" i="9"/>
  <c r="P286" i="9" s="1"/>
  <c r="Q286" i="9" s="1"/>
  <c r="O285" i="9"/>
  <c r="P285" i="9" s="1"/>
  <c r="Q285" i="9" s="1"/>
  <c r="O284" i="9"/>
  <c r="P284" i="9" s="1"/>
  <c r="Q284" i="9" s="1"/>
  <c r="O283" i="9"/>
  <c r="P283" i="9" s="1"/>
  <c r="Q283" i="9" s="1"/>
  <c r="O282" i="9"/>
  <c r="P282" i="9" s="1"/>
  <c r="Q282" i="9" s="1"/>
  <c r="O281" i="9"/>
  <c r="P281" i="9" s="1"/>
  <c r="Q281" i="9" s="1"/>
  <c r="O280" i="9"/>
  <c r="P280" i="9" s="1"/>
  <c r="Q280" i="9" s="1"/>
  <c r="O279" i="9"/>
  <c r="P279" i="9" s="1"/>
  <c r="Q279" i="9" s="1"/>
  <c r="O278" i="9"/>
  <c r="P278" i="9" s="1"/>
  <c r="Q278" i="9" s="1"/>
  <c r="O277" i="9"/>
  <c r="P277" i="9" s="1"/>
  <c r="Q277" i="9" s="1"/>
  <c r="O276" i="9"/>
  <c r="P276" i="9" s="1"/>
  <c r="Q276" i="9" s="1"/>
  <c r="O275" i="9"/>
  <c r="P275" i="9" s="1"/>
  <c r="Q275" i="9" s="1"/>
  <c r="O274" i="9"/>
  <c r="P274" i="9" s="1"/>
  <c r="Q274" i="9" s="1"/>
  <c r="O273" i="9"/>
  <c r="P273" i="9" s="1"/>
  <c r="Q273" i="9" s="1"/>
  <c r="O272" i="9"/>
  <c r="P272" i="9" s="1"/>
  <c r="Q272" i="9" s="1"/>
  <c r="O271" i="9"/>
  <c r="P271" i="9" s="1"/>
  <c r="Q271" i="9" s="1"/>
  <c r="O270" i="9"/>
  <c r="P270" i="9" s="1"/>
  <c r="Q270" i="9" s="1"/>
  <c r="O269" i="9"/>
  <c r="P269" i="9" s="1"/>
  <c r="Q269" i="9" s="1"/>
  <c r="O268" i="9"/>
  <c r="P268" i="9" s="1"/>
  <c r="Q268" i="9" s="1"/>
  <c r="O267" i="9"/>
  <c r="P267" i="9" s="1"/>
  <c r="Q267" i="9" s="1"/>
  <c r="O266" i="9"/>
  <c r="P266" i="9" s="1"/>
  <c r="Q266" i="9" s="1"/>
  <c r="O265" i="9"/>
  <c r="P265" i="9" s="1"/>
  <c r="Q265" i="9" s="1"/>
  <c r="O264" i="9"/>
  <c r="P264" i="9" s="1"/>
  <c r="Q264" i="9" s="1"/>
  <c r="O263" i="9"/>
  <c r="P263" i="9" s="1"/>
  <c r="Q263" i="9" s="1"/>
  <c r="O262" i="9"/>
  <c r="P262" i="9" s="1"/>
  <c r="Q262" i="9" s="1"/>
  <c r="O261" i="9"/>
  <c r="P261" i="9" s="1"/>
  <c r="Q261" i="9" s="1"/>
  <c r="O260" i="9"/>
  <c r="P260" i="9" s="1"/>
  <c r="Q260" i="9" s="1"/>
  <c r="O259" i="9"/>
  <c r="P259" i="9" s="1"/>
  <c r="Q259" i="9" s="1"/>
  <c r="O258" i="9"/>
  <c r="P258" i="9" s="1"/>
  <c r="Q258" i="9" s="1"/>
  <c r="O257" i="9"/>
  <c r="P257" i="9" s="1"/>
  <c r="Q257" i="9" s="1"/>
  <c r="O256" i="9"/>
  <c r="P256" i="9" s="1"/>
  <c r="Q256" i="9" s="1"/>
  <c r="O255" i="9"/>
  <c r="P255" i="9" s="1"/>
  <c r="Q255" i="9" s="1"/>
  <c r="O254" i="9"/>
  <c r="P254" i="9" s="1"/>
  <c r="Q254" i="9" s="1"/>
  <c r="O253" i="9"/>
  <c r="P253" i="9" s="1"/>
  <c r="Q253" i="9" s="1"/>
  <c r="O252" i="9"/>
  <c r="P252" i="9" s="1"/>
  <c r="Q252" i="9" s="1"/>
  <c r="O251" i="9"/>
  <c r="P251" i="9" s="1"/>
  <c r="Q251" i="9" s="1"/>
  <c r="O250" i="9"/>
  <c r="P250" i="9" s="1"/>
  <c r="Q250" i="9" s="1"/>
  <c r="O249" i="9"/>
  <c r="P249" i="9" s="1"/>
  <c r="Q249" i="9" s="1"/>
  <c r="O248" i="9"/>
  <c r="P248" i="9" s="1"/>
  <c r="Q248" i="9" s="1"/>
  <c r="O247" i="9"/>
  <c r="P247" i="9" s="1"/>
  <c r="Q247" i="9" s="1"/>
  <c r="O246" i="9"/>
  <c r="P246" i="9" s="1"/>
  <c r="Q246" i="9" s="1"/>
  <c r="O245" i="9"/>
  <c r="P245" i="9" s="1"/>
  <c r="Q245" i="9" s="1"/>
  <c r="O244" i="9"/>
  <c r="P244" i="9" s="1"/>
  <c r="Q244" i="9" s="1"/>
  <c r="O243" i="9"/>
  <c r="P243" i="9" s="1"/>
  <c r="Q243" i="9" s="1"/>
  <c r="O242" i="9"/>
  <c r="P242" i="9" s="1"/>
  <c r="Q242" i="9" s="1"/>
  <c r="O241" i="9"/>
  <c r="P241" i="9" s="1"/>
  <c r="Q241" i="9" s="1"/>
  <c r="O240" i="9"/>
  <c r="P240" i="9" s="1"/>
  <c r="Q240" i="9" s="1"/>
  <c r="O239" i="9"/>
  <c r="P239" i="9" s="1"/>
  <c r="Q239" i="9" s="1"/>
  <c r="O238" i="9"/>
  <c r="P238" i="9" s="1"/>
  <c r="Q238" i="9" s="1"/>
  <c r="O237" i="9"/>
  <c r="P237" i="9" s="1"/>
  <c r="Q237" i="9" s="1"/>
  <c r="O236" i="9"/>
  <c r="P236" i="9" s="1"/>
  <c r="Q236" i="9" s="1"/>
  <c r="O235" i="9"/>
  <c r="P235" i="9" s="1"/>
  <c r="Q235" i="9" s="1"/>
  <c r="O234" i="9"/>
  <c r="P234" i="9" s="1"/>
  <c r="Q234" i="9" s="1"/>
  <c r="O233" i="9"/>
  <c r="P233" i="9" s="1"/>
  <c r="Q233" i="9" s="1"/>
  <c r="O232" i="9"/>
  <c r="P232" i="9" s="1"/>
  <c r="Q232" i="9" s="1"/>
  <c r="O231" i="9"/>
  <c r="P231" i="9" s="1"/>
  <c r="Q231" i="9" s="1"/>
  <c r="O230" i="9"/>
  <c r="P230" i="9" s="1"/>
  <c r="Q230" i="9" s="1"/>
  <c r="O229" i="9"/>
  <c r="P229" i="9" s="1"/>
  <c r="Q229" i="9" s="1"/>
  <c r="O228" i="9"/>
  <c r="P228" i="9" s="1"/>
  <c r="Q228" i="9" s="1"/>
  <c r="O227" i="9"/>
  <c r="P227" i="9" s="1"/>
  <c r="Q227" i="9" s="1"/>
  <c r="O226" i="9"/>
  <c r="P226" i="9" s="1"/>
  <c r="Q226" i="9" s="1"/>
  <c r="O225" i="9"/>
  <c r="P225" i="9" s="1"/>
  <c r="Q225" i="9" s="1"/>
  <c r="O224" i="9"/>
  <c r="P224" i="9" s="1"/>
  <c r="Q224" i="9" s="1"/>
  <c r="O223" i="9"/>
  <c r="P223" i="9" s="1"/>
  <c r="Q223" i="9" s="1"/>
  <c r="O222" i="9"/>
  <c r="P222" i="9" s="1"/>
  <c r="Q222" i="9" s="1"/>
  <c r="O221" i="9"/>
  <c r="P221" i="9" s="1"/>
  <c r="Q221" i="9" s="1"/>
  <c r="O220" i="9"/>
  <c r="P220" i="9" s="1"/>
  <c r="Q220" i="9" s="1"/>
  <c r="O219" i="9"/>
  <c r="P219" i="9" s="1"/>
  <c r="Q219" i="9" s="1"/>
  <c r="O218" i="9"/>
  <c r="P218" i="9" s="1"/>
  <c r="Q218" i="9" s="1"/>
  <c r="O217" i="9"/>
  <c r="P217" i="9" s="1"/>
  <c r="Q217" i="9" s="1"/>
  <c r="O216" i="9"/>
  <c r="P216" i="9" s="1"/>
  <c r="Q216" i="9" s="1"/>
  <c r="O215" i="9"/>
  <c r="P215" i="9" s="1"/>
  <c r="Q215" i="9" s="1"/>
  <c r="O214" i="9"/>
  <c r="P214" i="9" s="1"/>
  <c r="Q214" i="9" s="1"/>
  <c r="O213" i="9"/>
  <c r="P213" i="9" s="1"/>
  <c r="Q213" i="9" s="1"/>
  <c r="O212" i="9"/>
  <c r="P212" i="9" s="1"/>
  <c r="Q212" i="9" s="1"/>
  <c r="O211" i="9"/>
  <c r="P211" i="9" s="1"/>
  <c r="Q211" i="9" s="1"/>
  <c r="O210" i="9"/>
  <c r="P210" i="9" s="1"/>
  <c r="Q210" i="9" s="1"/>
  <c r="O209" i="9"/>
  <c r="P209" i="9" s="1"/>
  <c r="Q209" i="9" s="1"/>
  <c r="O208" i="9"/>
  <c r="P208" i="9" s="1"/>
  <c r="Q208" i="9" s="1"/>
  <c r="O207" i="9"/>
  <c r="P207" i="9" s="1"/>
  <c r="Q207" i="9" s="1"/>
  <c r="O206" i="9"/>
  <c r="P206" i="9" s="1"/>
  <c r="Q206" i="9" s="1"/>
  <c r="O205" i="9"/>
  <c r="P205" i="9" s="1"/>
  <c r="Q205" i="9" s="1"/>
  <c r="O204" i="9"/>
  <c r="P204" i="9" s="1"/>
  <c r="Q204" i="9" s="1"/>
  <c r="O203" i="9"/>
  <c r="P203" i="9" s="1"/>
  <c r="Q203" i="9" s="1"/>
  <c r="O202" i="9"/>
  <c r="P202" i="9" s="1"/>
  <c r="Q202" i="9" s="1"/>
  <c r="O201" i="9"/>
  <c r="P201" i="9" s="1"/>
  <c r="Q201" i="9" s="1"/>
  <c r="O200" i="9"/>
  <c r="P200" i="9" s="1"/>
  <c r="Q200" i="9" s="1"/>
  <c r="O199" i="9"/>
  <c r="P199" i="9" s="1"/>
  <c r="Q199" i="9" s="1"/>
  <c r="O198" i="9"/>
  <c r="P198" i="9" s="1"/>
  <c r="Q198" i="9" s="1"/>
  <c r="O197" i="9"/>
  <c r="P197" i="9" s="1"/>
  <c r="Q197" i="9" s="1"/>
  <c r="O196" i="9"/>
  <c r="P196" i="9" s="1"/>
  <c r="Q196" i="9" s="1"/>
  <c r="O195" i="9"/>
  <c r="P195" i="9" s="1"/>
  <c r="Q195" i="9" s="1"/>
  <c r="O194" i="9"/>
  <c r="P194" i="9" s="1"/>
  <c r="Q194" i="9" s="1"/>
  <c r="O193" i="9"/>
  <c r="P193" i="9" s="1"/>
  <c r="Q193" i="9" s="1"/>
  <c r="O192" i="9"/>
  <c r="P192" i="9" s="1"/>
  <c r="Q192" i="9" s="1"/>
  <c r="O191" i="9"/>
  <c r="P191" i="9" s="1"/>
  <c r="Q191" i="9" s="1"/>
  <c r="O190" i="9"/>
  <c r="P190" i="9" s="1"/>
  <c r="Q190" i="9" s="1"/>
  <c r="O189" i="9"/>
  <c r="P189" i="9" s="1"/>
  <c r="Q189" i="9" s="1"/>
  <c r="O188" i="9"/>
  <c r="P188" i="9" s="1"/>
  <c r="Q188" i="9" s="1"/>
  <c r="O187" i="9"/>
  <c r="P187" i="9" s="1"/>
  <c r="Q187" i="9" s="1"/>
  <c r="O186" i="9"/>
  <c r="P186" i="9" s="1"/>
  <c r="Q186" i="9" s="1"/>
  <c r="O185" i="9"/>
  <c r="P185" i="9" s="1"/>
  <c r="Q185" i="9" s="1"/>
  <c r="O184" i="9"/>
  <c r="P184" i="9" s="1"/>
  <c r="Q184" i="9" s="1"/>
  <c r="O183" i="9"/>
  <c r="P183" i="9" s="1"/>
  <c r="Q183" i="9" s="1"/>
  <c r="O182" i="9"/>
  <c r="P182" i="9" s="1"/>
  <c r="Q182" i="9" s="1"/>
  <c r="O181" i="9"/>
  <c r="P181" i="9" s="1"/>
  <c r="Q181" i="9" s="1"/>
  <c r="O180" i="9"/>
  <c r="P180" i="9" s="1"/>
  <c r="Q180" i="9" s="1"/>
  <c r="O179" i="9"/>
  <c r="P179" i="9" s="1"/>
  <c r="Q179" i="9" s="1"/>
  <c r="O178" i="9"/>
  <c r="P178" i="9" s="1"/>
  <c r="Q178" i="9" s="1"/>
  <c r="O177" i="9"/>
  <c r="P177" i="9" s="1"/>
  <c r="Q177" i="9" s="1"/>
  <c r="O176" i="9"/>
  <c r="P176" i="9" s="1"/>
  <c r="Q176" i="9" s="1"/>
  <c r="O175" i="9"/>
  <c r="P175" i="9" s="1"/>
  <c r="Q175" i="9" s="1"/>
  <c r="O174" i="9"/>
  <c r="P174" i="9" s="1"/>
  <c r="Q174" i="9" s="1"/>
  <c r="O173" i="9"/>
  <c r="P173" i="9" s="1"/>
  <c r="Q173" i="9" s="1"/>
  <c r="O172" i="9"/>
  <c r="P172" i="9" s="1"/>
  <c r="Q172" i="9" s="1"/>
  <c r="O171" i="9"/>
  <c r="P171" i="9" s="1"/>
  <c r="Q171" i="9" s="1"/>
  <c r="O170" i="9"/>
  <c r="P170" i="9" s="1"/>
  <c r="Q170" i="9" s="1"/>
  <c r="O169" i="9"/>
  <c r="P169" i="9" s="1"/>
  <c r="Q169" i="9" s="1"/>
  <c r="O168" i="9"/>
  <c r="P168" i="9" s="1"/>
  <c r="Q168" i="9" s="1"/>
  <c r="O167" i="9"/>
  <c r="P167" i="9" s="1"/>
  <c r="Q167" i="9" s="1"/>
  <c r="O166" i="9"/>
  <c r="P166" i="9" s="1"/>
  <c r="Q166" i="9" s="1"/>
  <c r="O165" i="9"/>
  <c r="P165" i="9" s="1"/>
  <c r="Q165" i="9" s="1"/>
  <c r="O164" i="9"/>
  <c r="P164" i="9" s="1"/>
  <c r="Q164" i="9" s="1"/>
  <c r="O163" i="9"/>
  <c r="P163" i="9" s="1"/>
  <c r="Q163" i="9" s="1"/>
  <c r="O162" i="9"/>
  <c r="P162" i="9" s="1"/>
  <c r="Q162" i="9" s="1"/>
  <c r="O161" i="9"/>
  <c r="P161" i="9" s="1"/>
  <c r="Q161" i="9" s="1"/>
  <c r="O160" i="9"/>
  <c r="P160" i="9" s="1"/>
  <c r="Q160" i="9" s="1"/>
  <c r="O159" i="9"/>
  <c r="P159" i="9" s="1"/>
  <c r="Q159" i="9" s="1"/>
  <c r="O158" i="9"/>
  <c r="P158" i="9" s="1"/>
  <c r="Q158" i="9" s="1"/>
  <c r="O157" i="9"/>
  <c r="P157" i="9" s="1"/>
  <c r="Q157" i="9" s="1"/>
  <c r="O156" i="9"/>
  <c r="P156" i="9" s="1"/>
  <c r="Q156" i="9" s="1"/>
  <c r="O155" i="9"/>
  <c r="P155" i="9" s="1"/>
  <c r="Q155" i="9" s="1"/>
  <c r="O154" i="9"/>
  <c r="P154" i="9" s="1"/>
  <c r="Q154" i="9" s="1"/>
  <c r="O153" i="9"/>
  <c r="P153" i="9" s="1"/>
  <c r="Q153" i="9" s="1"/>
  <c r="O152" i="9"/>
  <c r="P152" i="9" s="1"/>
  <c r="Q152" i="9" s="1"/>
  <c r="O151" i="9"/>
  <c r="P151" i="9" s="1"/>
  <c r="Q151" i="9" s="1"/>
  <c r="O150" i="9"/>
  <c r="P150" i="9" s="1"/>
  <c r="Q150" i="9" s="1"/>
  <c r="O149" i="9"/>
  <c r="P149" i="9" s="1"/>
  <c r="Q149" i="9" s="1"/>
  <c r="O148" i="9"/>
  <c r="P148" i="9" s="1"/>
  <c r="Q148" i="9" s="1"/>
  <c r="O147" i="9"/>
  <c r="P147" i="9" s="1"/>
  <c r="Q147" i="9" s="1"/>
  <c r="O146" i="9"/>
  <c r="P146" i="9" s="1"/>
  <c r="Q146" i="9" s="1"/>
  <c r="O145" i="9"/>
  <c r="P145" i="9" s="1"/>
  <c r="Q145" i="9" s="1"/>
  <c r="O144" i="9"/>
  <c r="P144" i="9" s="1"/>
  <c r="Q144" i="9" s="1"/>
  <c r="O143" i="9"/>
  <c r="P143" i="9" s="1"/>
  <c r="Q143" i="9" s="1"/>
  <c r="O142" i="9"/>
  <c r="P142" i="9" s="1"/>
  <c r="Q142" i="9" s="1"/>
  <c r="O141" i="9"/>
  <c r="P141" i="9" s="1"/>
  <c r="Q141" i="9" s="1"/>
  <c r="O140" i="9"/>
  <c r="P140" i="9" s="1"/>
  <c r="Q140" i="9" s="1"/>
  <c r="O139" i="9"/>
  <c r="P139" i="9" s="1"/>
  <c r="Q139" i="9" s="1"/>
  <c r="O138" i="9"/>
  <c r="P138" i="9" s="1"/>
  <c r="Q138" i="9" s="1"/>
  <c r="O137" i="9"/>
  <c r="P137" i="9" s="1"/>
  <c r="Q137" i="9" s="1"/>
  <c r="O136" i="9"/>
  <c r="P136" i="9" s="1"/>
  <c r="Q136" i="9" s="1"/>
  <c r="O135" i="9"/>
  <c r="P135" i="9" s="1"/>
  <c r="Q135" i="9" s="1"/>
  <c r="O134" i="9"/>
  <c r="P134" i="9" s="1"/>
  <c r="Q134" i="9" s="1"/>
  <c r="O133" i="9"/>
  <c r="P133" i="9" s="1"/>
  <c r="Q133" i="9" s="1"/>
  <c r="O132" i="9"/>
  <c r="P132" i="9" s="1"/>
  <c r="Q132" i="9" s="1"/>
  <c r="O131" i="9"/>
  <c r="P131" i="9" s="1"/>
  <c r="Q131" i="9" s="1"/>
  <c r="O130" i="9"/>
  <c r="P130" i="9" s="1"/>
  <c r="Q130" i="9" s="1"/>
  <c r="O129" i="9"/>
  <c r="P129" i="9" s="1"/>
  <c r="Q129" i="9" s="1"/>
  <c r="O128" i="9"/>
  <c r="P128" i="9" s="1"/>
  <c r="Q128" i="9" s="1"/>
  <c r="O127" i="9"/>
  <c r="P127" i="9" s="1"/>
  <c r="Q127" i="9" s="1"/>
  <c r="O126" i="9"/>
  <c r="P126" i="9" s="1"/>
  <c r="Q126" i="9" s="1"/>
  <c r="O125" i="9"/>
  <c r="P125" i="9" s="1"/>
  <c r="Q125" i="9" s="1"/>
  <c r="O124" i="9"/>
  <c r="P124" i="9" s="1"/>
  <c r="Q124" i="9" s="1"/>
  <c r="O123" i="9"/>
  <c r="P123" i="9" s="1"/>
  <c r="Q123" i="9" s="1"/>
  <c r="O122" i="9"/>
  <c r="P122" i="9" s="1"/>
  <c r="Q122" i="9" s="1"/>
  <c r="O121" i="9"/>
  <c r="P121" i="9" s="1"/>
  <c r="Q121" i="9" s="1"/>
  <c r="O120" i="9"/>
  <c r="P120" i="9" s="1"/>
  <c r="Q120" i="9" s="1"/>
  <c r="O119" i="9"/>
  <c r="P119" i="9" s="1"/>
  <c r="Q119" i="9" s="1"/>
  <c r="O118" i="9"/>
  <c r="P118" i="9" s="1"/>
  <c r="Q118" i="9" s="1"/>
  <c r="O117" i="9"/>
  <c r="P117" i="9" s="1"/>
  <c r="Q117" i="9" s="1"/>
  <c r="O116" i="9"/>
  <c r="P116" i="9" s="1"/>
  <c r="Q116" i="9" s="1"/>
  <c r="O115" i="9"/>
  <c r="P115" i="9" s="1"/>
  <c r="Q115" i="9" s="1"/>
  <c r="O114" i="9"/>
  <c r="P114" i="9" s="1"/>
  <c r="Q114" i="9" s="1"/>
  <c r="O113" i="9"/>
  <c r="P113" i="9" s="1"/>
  <c r="Q113" i="9" s="1"/>
  <c r="O112" i="9"/>
  <c r="P112" i="9" s="1"/>
  <c r="Q112" i="9" s="1"/>
  <c r="O111" i="9"/>
  <c r="P111" i="9" s="1"/>
  <c r="Q111" i="9" s="1"/>
  <c r="O110" i="9"/>
  <c r="P110" i="9" s="1"/>
  <c r="Q110" i="9" s="1"/>
  <c r="O109" i="9"/>
  <c r="P109" i="9" s="1"/>
  <c r="Q109" i="9" s="1"/>
  <c r="O108" i="9"/>
  <c r="P108" i="9" s="1"/>
  <c r="Q108" i="9" s="1"/>
  <c r="O107" i="9"/>
  <c r="P107" i="9" s="1"/>
  <c r="Q107" i="9" s="1"/>
  <c r="O106" i="9"/>
  <c r="P106" i="9" s="1"/>
  <c r="Q106" i="9" s="1"/>
  <c r="O105" i="9"/>
  <c r="P105" i="9" s="1"/>
  <c r="Q105" i="9" s="1"/>
  <c r="O104" i="9"/>
  <c r="P104" i="9" s="1"/>
  <c r="Q104" i="9" s="1"/>
  <c r="O103" i="9"/>
  <c r="P103" i="9" s="1"/>
  <c r="Q103" i="9" s="1"/>
  <c r="O102" i="9"/>
  <c r="P102" i="9" s="1"/>
  <c r="Q102" i="9" s="1"/>
  <c r="O101" i="9"/>
  <c r="P101" i="9" s="1"/>
  <c r="Q101" i="9" s="1"/>
  <c r="O100" i="9"/>
  <c r="P100" i="9" s="1"/>
  <c r="Q100" i="9" s="1"/>
  <c r="O99" i="9"/>
  <c r="P99" i="9" s="1"/>
  <c r="Q99" i="9" s="1"/>
  <c r="O98" i="9"/>
  <c r="P98" i="9" s="1"/>
  <c r="Q98" i="9" s="1"/>
  <c r="O97" i="9"/>
  <c r="P97" i="9" s="1"/>
  <c r="Q97" i="9" s="1"/>
  <c r="O96" i="9"/>
  <c r="P96" i="9" s="1"/>
  <c r="Q96" i="9" s="1"/>
  <c r="O95" i="9"/>
  <c r="P95" i="9" s="1"/>
  <c r="Q95" i="9" s="1"/>
  <c r="O94" i="9"/>
  <c r="P94" i="9" s="1"/>
  <c r="Q94" i="9" s="1"/>
  <c r="O93" i="9"/>
  <c r="P93" i="9" s="1"/>
  <c r="Q93" i="9" s="1"/>
  <c r="O92" i="9"/>
  <c r="P92" i="9" s="1"/>
  <c r="Q92" i="9" s="1"/>
  <c r="O91" i="9"/>
  <c r="P91" i="9" s="1"/>
  <c r="Q91" i="9" s="1"/>
  <c r="O90" i="9"/>
  <c r="P90" i="9" s="1"/>
  <c r="Q90" i="9" s="1"/>
  <c r="O89" i="9"/>
  <c r="P89" i="9" s="1"/>
  <c r="Q89" i="9" s="1"/>
  <c r="O88" i="9"/>
  <c r="P88" i="9" s="1"/>
  <c r="Q88" i="9" s="1"/>
  <c r="O87" i="9"/>
  <c r="P87" i="9" s="1"/>
  <c r="Q87" i="9" s="1"/>
  <c r="O86" i="9"/>
  <c r="P86" i="9" s="1"/>
  <c r="Q86" i="9" s="1"/>
  <c r="O85" i="9"/>
  <c r="P85" i="9" s="1"/>
  <c r="Q85" i="9" s="1"/>
  <c r="O84" i="9"/>
  <c r="P84" i="9" s="1"/>
  <c r="Q84" i="9" s="1"/>
  <c r="O83" i="9"/>
  <c r="P83" i="9" s="1"/>
  <c r="Q83" i="9" s="1"/>
  <c r="O82" i="9"/>
  <c r="P82" i="9" s="1"/>
  <c r="Q82" i="9" s="1"/>
  <c r="O81" i="9"/>
  <c r="P81" i="9" s="1"/>
  <c r="Q81" i="9" s="1"/>
  <c r="O80" i="9"/>
  <c r="P80" i="9" s="1"/>
  <c r="Q80" i="9" s="1"/>
  <c r="O79" i="9"/>
  <c r="P79" i="9" s="1"/>
  <c r="Q79" i="9" s="1"/>
  <c r="O78" i="9"/>
  <c r="P78" i="9" s="1"/>
  <c r="Q78" i="9" s="1"/>
  <c r="O77" i="9"/>
  <c r="P77" i="9" s="1"/>
  <c r="Q77" i="9" s="1"/>
  <c r="O76" i="9"/>
  <c r="P76" i="9" s="1"/>
  <c r="Q76" i="9" s="1"/>
  <c r="O75" i="9"/>
  <c r="P75" i="9" s="1"/>
  <c r="Q75" i="9" s="1"/>
  <c r="O74" i="9"/>
  <c r="P74" i="9" s="1"/>
  <c r="Q74" i="9" s="1"/>
  <c r="O73" i="9"/>
  <c r="P73" i="9" s="1"/>
  <c r="Q73" i="9" s="1"/>
  <c r="O72" i="9"/>
  <c r="P72" i="9" s="1"/>
  <c r="Q72" i="9" s="1"/>
  <c r="O71" i="9"/>
  <c r="P71" i="9" s="1"/>
  <c r="Q71" i="9" s="1"/>
  <c r="O70" i="9"/>
  <c r="P70" i="9" s="1"/>
  <c r="Q70" i="9" s="1"/>
  <c r="O69" i="9"/>
  <c r="P69" i="9" s="1"/>
  <c r="Q69" i="9" s="1"/>
  <c r="O68" i="9"/>
  <c r="P68" i="9" s="1"/>
  <c r="Q68" i="9" s="1"/>
  <c r="O67" i="9"/>
  <c r="P67" i="9" s="1"/>
  <c r="Q67" i="9" s="1"/>
  <c r="O66" i="9"/>
  <c r="P66" i="9" s="1"/>
  <c r="Q66" i="9" s="1"/>
  <c r="O65" i="9"/>
  <c r="P65" i="9" s="1"/>
  <c r="Q65" i="9" s="1"/>
  <c r="O64" i="9"/>
  <c r="P64" i="9" s="1"/>
  <c r="Q64" i="9" s="1"/>
  <c r="O63" i="9"/>
  <c r="P63" i="9" s="1"/>
  <c r="Q63" i="9" s="1"/>
  <c r="O62" i="9"/>
  <c r="P62" i="9" s="1"/>
  <c r="Q62" i="9" s="1"/>
  <c r="O61" i="9"/>
  <c r="P61" i="9" s="1"/>
  <c r="Q61" i="9" s="1"/>
  <c r="O60" i="9"/>
  <c r="P60" i="9" s="1"/>
  <c r="Q60" i="9" s="1"/>
  <c r="O59" i="9"/>
  <c r="P59" i="9" s="1"/>
  <c r="Q59" i="9" s="1"/>
  <c r="O58" i="9"/>
  <c r="P58" i="9" s="1"/>
  <c r="Q58" i="9" s="1"/>
  <c r="O57" i="9"/>
  <c r="P57" i="9" s="1"/>
  <c r="Q57" i="9" s="1"/>
  <c r="O56" i="9"/>
  <c r="P56" i="9" s="1"/>
  <c r="Q56" i="9" s="1"/>
  <c r="O55" i="9"/>
  <c r="P55" i="9" s="1"/>
  <c r="Q55" i="9" s="1"/>
  <c r="O54" i="9"/>
  <c r="P54" i="9" s="1"/>
  <c r="Q54" i="9" s="1"/>
  <c r="O53" i="9"/>
  <c r="P53" i="9" s="1"/>
  <c r="Q53" i="9" s="1"/>
  <c r="O52" i="9"/>
  <c r="P52" i="9" s="1"/>
  <c r="Q52" i="9" s="1"/>
  <c r="O51" i="9"/>
  <c r="P51" i="9" s="1"/>
  <c r="Q51" i="9" s="1"/>
  <c r="O50" i="9"/>
  <c r="P50" i="9" s="1"/>
  <c r="Q50" i="9" s="1"/>
  <c r="O49" i="9"/>
  <c r="P49" i="9" s="1"/>
  <c r="Q49" i="9" s="1"/>
  <c r="O48" i="9"/>
  <c r="P48" i="9" s="1"/>
  <c r="Q48" i="9" s="1"/>
  <c r="O47" i="9"/>
  <c r="P47" i="9" s="1"/>
  <c r="Q47" i="9" s="1"/>
  <c r="O46" i="9"/>
  <c r="P46" i="9" s="1"/>
  <c r="Q46" i="9" s="1"/>
  <c r="O45" i="9"/>
  <c r="P45" i="9" s="1"/>
  <c r="Q45" i="9" s="1"/>
  <c r="O44" i="9"/>
  <c r="P44" i="9" s="1"/>
  <c r="Q44" i="9" s="1"/>
  <c r="O43" i="9"/>
  <c r="P43" i="9" s="1"/>
  <c r="Q43" i="9" s="1"/>
  <c r="O42" i="9"/>
  <c r="P42" i="9" s="1"/>
  <c r="Q42" i="9" s="1"/>
  <c r="O41" i="9"/>
  <c r="P41" i="9" s="1"/>
  <c r="Q41" i="9" s="1"/>
  <c r="O40" i="9"/>
  <c r="P40" i="9" s="1"/>
  <c r="Q40" i="9" s="1"/>
  <c r="O39" i="9"/>
  <c r="P39" i="9" s="1"/>
  <c r="Q39" i="9" s="1"/>
  <c r="O38" i="9"/>
  <c r="P38" i="9" s="1"/>
  <c r="Q38" i="9" s="1"/>
  <c r="O37" i="9"/>
  <c r="P37" i="9" s="1"/>
  <c r="Q37" i="9" s="1"/>
  <c r="O36" i="9"/>
  <c r="P36" i="9" s="1"/>
  <c r="Q36" i="9" s="1"/>
  <c r="O35" i="9"/>
  <c r="P35" i="9" s="1"/>
  <c r="Q35" i="9" s="1"/>
  <c r="O34" i="9"/>
  <c r="P34" i="9" s="1"/>
  <c r="Q34" i="9" s="1"/>
  <c r="O33" i="9"/>
  <c r="P33" i="9" s="1"/>
  <c r="Q33" i="9" s="1"/>
  <c r="O32" i="9"/>
  <c r="P32" i="9" s="1"/>
  <c r="Q32" i="9" s="1"/>
  <c r="O31" i="9"/>
  <c r="P31" i="9" s="1"/>
  <c r="Q31" i="9" s="1"/>
  <c r="O30" i="9"/>
  <c r="P30" i="9" s="1"/>
  <c r="Q30" i="9" s="1"/>
  <c r="O29" i="9"/>
  <c r="P29" i="9" s="1"/>
  <c r="Q29" i="9" s="1"/>
  <c r="O28" i="9"/>
  <c r="P28" i="9" s="1"/>
  <c r="Q28" i="9" s="1"/>
  <c r="O27" i="9"/>
  <c r="P27" i="9" s="1"/>
  <c r="Q27" i="9" s="1"/>
  <c r="O26" i="9"/>
  <c r="P26" i="9" s="1"/>
  <c r="Q26" i="9" s="1"/>
  <c r="O25" i="9"/>
  <c r="P25" i="9" s="1"/>
  <c r="Q25" i="9" s="1"/>
  <c r="O24" i="9"/>
  <c r="P24" i="9" s="1"/>
  <c r="Q24" i="9" s="1"/>
  <c r="O23" i="9"/>
  <c r="P23" i="9" s="1"/>
  <c r="Q23" i="9" s="1"/>
  <c r="O22" i="9"/>
  <c r="P22" i="9" s="1"/>
  <c r="Q22" i="9" s="1"/>
  <c r="O21" i="9"/>
  <c r="P21" i="9" s="1"/>
  <c r="Q21" i="9" s="1"/>
  <c r="O20" i="9"/>
  <c r="P20" i="9" s="1"/>
  <c r="Q20" i="9" s="1"/>
  <c r="O19" i="9"/>
  <c r="P19" i="9" s="1"/>
  <c r="Q19" i="9" s="1"/>
  <c r="O18" i="9"/>
  <c r="P18" i="9" s="1"/>
  <c r="Q18" i="9" s="1"/>
  <c r="O17" i="9"/>
  <c r="P17" i="9" s="1"/>
  <c r="Q17" i="9" s="1"/>
  <c r="O16" i="9"/>
  <c r="P16" i="9" s="1"/>
  <c r="Q16" i="9" s="1"/>
  <c r="O15" i="9"/>
  <c r="P15" i="9" s="1"/>
  <c r="Q15" i="9" s="1"/>
  <c r="O14" i="9"/>
  <c r="P14" i="9" s="1"/>
  <c r="Q14" i="9" s="1"/>
  <c r="O13" i="9"/>
  <c r="P13" i="9" s="1"/>
  <c r="Q13" i="9" s="1"/>
  <c r="O12" i="9"/>
  <c r="P12" i="9" s="1"/>
  <c r="Q12" i="9" s="1"/>
  <c r="O11" i="9"/>
  <c r="P11" i="9" s="1"/>
  <c r="Q11" i="9" s="1"/>
  <c r="O10" i="9"/>
  <c r="P10" i="9" s="1"/>
  <c r="Q10" i="9" s="1"/>
  <c r="O9" i="9"/>
  <c r="P9" i="9" s="1"/>
  <c r="Q9" i="9" s="1"/>
  <c r="O8" i="9"/>
  <c r="P8" i="9" s="1"/>
  <c r="Q8" i="9" s="1"/>
  <c r="O7" i="9"/>
  <c r="P7" i="9" s="1"/>
  <c r="Q7" i="9" s="1"/>
  <c r="O6" i="9"/>
  <c r="P6" i="9" s="1"/>
  <c r="Q6" i="9" s="1"/>
  <c r="O5" i="9"/>
  <c r="P5" i="9" s="1"/>
  <c r="Q5" i="9" s="1"/>
  <c r="O4" i="9"/>
  <c r="P4" i="9" s="1"/>
  <c r="Q4" i="9" s="1"/>
  <c r="O3" i="9"/>
  <c r="P3" i="9" s="1"/>
  <c r="Q3" i="9" s="1"/>
  <c r="O2" i="8"/>
  <c r="P2" i="8" s="1"/>
  <c r="Q2" i="8" s="1"/>
  <c r="P247" i="7"/>
  <c r="P246" i="7"/>
  <c r="P245" i="7"/>
  <c r="P244" i="7"/>
  <c r="P243" i="7"/>
  <c r="P242" i="7"/>
  <c r="P241" i="7"/>
  <c r="P240" i="7"/>
  <c r="P239" i="7"/>
  <c r="P238" i="7"/>
  <c r="P237" i="7"/>
  <c r="Q237" i="7" s="1"/>
  <c r="R237" i="7" s="1"/>
  <c r="P236" i="7"/>
  <c r="P235" i="7"/>
  <c r="P234" i="7"/>
  <c r="P233" i="7"/>
  <c r="P232" i="7"/>
  <c r="Q232" i="7" s="1"/>
  <c r="R232" i="7" s="1"/>
  <c r="P231" i="7"/>
  <c r="Q231" i="7" s="1"/>
  <c r="R231" i="7" s="1"/>
  <c r="P230" i="7"/>
  <c r="P229" i="7"/>
  <c r="P228" i="7"/>
  <c r="P227" i="7"/>
  <c r="P226" i="7"/>
  <c r="P225" i="7"/>
  <c r="P224" i="7"/>
  <c r="P223" i="7"/>
  <c r="P222" i="7"/>
  <c r="Q222" i="7" s="1"/>
  <c r="R222" i="7" s="1"/>
  <c r="P221" i="7"/>
  <c r="Q221" i="7" s="1"/>
  <c r="R221" i="7" s="1"/>
  <c r="P220" i="7"/>
  <c r="P219" i="7"/>
  <c r="P218" i="7"/>
  <c r="P217" i="7"/>
  <c r="P216" i="7"/>
  <c r="P215" i="7"/>
  <c r="P214" i="7"/>
  <c r="P213" i="7"/>
  <c r="P212" i="7"/>
  <c r="P211" i="7"/>
  <c r="P210" i="7"/>
  <c r="P209" i="7"/>
  <c r="P208" i="7"/>
  <c r="P207" i="7"/>
  <c r="P206" i="7"/>
  <c r="P205" i="7"/>
  <c r="P204" i="7"/>
  <c r="P203" i="7"/>
  <c r="P202" i="7"/>
  <c r="Q202" i="7" s="1"/>
  <c r="R202" i="7" s="1"/>
  <c r="P201" i="7"/>
  <c r="Q201" i="7" s="1"/>
  <c r="R201" i="7" s="1"/>
  <c r="P200" i="7"/>
  <c r="P199" i="7"/>
  <c r="P198" i="7"/>
  <c r="P197" i="7"/>
  <c r="Q197" i="7" s="1"/>
  <c r="R197" i="7" s="1"/>
  <c r="P196" i="7"/>
  <c r="P195" i="7"/>
  <c r="P194" i="7"/>
  <c r="P193" i="7"/>
  <c r="P192" i="7"/>
  <c r="P191" i="7"/>
  <c r="P190" i="7"/>
  <c r="P189" i="7"/>
  <c r="P188" i="7"/>
  <c r="P187" i="7"/>
  <c r="Q187" i="7" s="1"/>
  <c r="R187" i="7" s="1"/>
  <c r="P186" i="7"/>
  <c r="Q186" i="7" s="1"/>
  <c r="R186" i="7" s="1"/>
  <c r="P185" i="7"/>
  <c r="P184" i="7"/>
  <c r="P183" i="7"/>
  <c r="P182" i="7"/>
  <c r="P181" i="7"/>
  <c r="Q181" i="7" s="1"/>
  <c r="R181" i="7" s="1"/>
  <c r="P180" i="7"/>
  <c r="P179" i="7"/>
  <c r="P178" i="7"/>
  <c r="P177" i="7"/>
  <c r="P176" i="7"/>
  <c r="Q176" i="7" s="1"/>
  <c r="R176" i="7" s="1"/>
  <c r="P175" i="7"/>
  <c r="Q175" i="7" s="1"/>
  <c r="R175" i="7" s="1"/>
  <c r="P174" i="7"/>
  <c r="P173" i="7"/>
  <c r="P172" i="7"/>
  <c r="P171" i="7"/>
  <c r="P170" i="7"/>
  <c r="P169" i="7"/>
  <c r="P168" i="7"/>
  <c r="P167" i="7"/>
  <c r="Q167" i="7" s="1"/>
  <c r="R167" i="7" s="1"/>
  <c r="P166" i="7"/>
  <c r="Q166" i="7" s="1"/>
  <c r="R166" i="7" s="1"/>
  <c r="P165" i="7"/>
  <c r="P164" i="7"/>
  <c r="P163" i="7"/>
  <c r="P162" i="7"/>
  <c r="P161" i="7"/>
  <c r="P160" i="7"/>
  <c r="P159" i="7"/>
  <c r="Q159" i="7" s="1"/>
  <c r="R159" i="7" s="1"/>
  <c r="P158" i="7"/>
  <c r="Q158" i="7" s="1"/>
  <c r="R158" i="7" s="1"/>
  <c r="P157" i="7"/>
  <c r="Q157" i="7" s="1"/>
  <c r="R157" i="7" s="1"/>
  <c r="P156" i="7"/>
  <c r="P155" i="7"/>
  <c r="P154" i="7"/>
  <c r="P153" i="7"/>
  <c r="P152" i="7"/>
  <c r="P151" i="7"/>
  <c r="Q151" i="7" s="1"/>
  <c r="R151" i="7" s="1"/>
  <c r="P150" i="7"/>
  <c r="Q150" i="7" s="1"/>
  <c r="R150" i="7" s="1"/>
  <c r="P149" i="7"/>
  <c r="P148" i="7"/>
  <c r="P147" i="7"/>
  <c r="P146" i="7"/>
  <c r="P145" i="7"/>
  <c r="P144" i="7"/>
  <c r="P143" i="7"/>
  <c r="P142" i="7"/>
  <c r="P141" i="7"/>
  <c r="P140" i="7"/>
  <c r="P139" i="7"/>
  <c r="P138" i="7"/>
  <c r="P137" i="7"/>
  <c r="P136" i="7"/>
  <c r="Q136" i="7" s="1"/>
  <c r="R136" i="7" s="1"/>
  <c r="P135" i="7"/>
  <c r="Q135" i="7" s="1"/>
  <c r="R135" i="7" s="1"/>
  <c r="P134" i="7"/>
  <c r="Q134" i="7" s="1"/>
  <c r="R134" i="7" s="1"/>
  <c r="P133" i="7"/>
  <c r="Q133" i="7" s="1"/>
  <c r="R133" i="7" s="1"/>
  <c r="P132" i="7"/>
  <c r="Q132" i="7" s="1"/>
  <c r="R132" i="7" s="1"/>
  <c r="P131" i="7"/>
  <c r="P130" i="7"/>
  <c r="P129" i="7"/>
  <c r="P128" i="7"/>
  <c r="P127" i="7"/>
  <c r="P126" i="7"/>
  <c r="Q126" i="7" s="1"/>
  <c r="R126" i="7" s="1"/>
  <c r="P125" i="7"/>
  <c r="P124" i="7"/>
  <c r="Q124" i="7" s="1"/>
  <c r="R124" i="7" s="1"/>
  <c r="P123" i="7"/>
  <c r="Q123" i="7" s="1"/>
  <c r="R123" i="7" s="1"/>
  <c r="P122" i="7"/>
  <c r="P121" i="7"/>
  <c r="P120" i="7"/>
  <c r="P119" i="7"/>
  <c r="P118" i="7"/>
  <c r="P117" i="7"/>
  <c r="P116" i="7"/>
  <c r="P115" i="7"/>
  <c r="P114" i="7"/>
  <c r="P113" i="7"/>
  <c r="P112" i="7"/>
  <c r="Q112" i="7" s="1"/>
  <c r="R112" i="7" s="1"/>
  <c r="P111" i="7"/>
  <c r="Q111" i="7" s="1"/>
  <c r="R111" i="7" s="1"/>
  <c r="P110" i="7"/>
  <c r="P109" i="7"/>
  <c r="P108" i="7"/>
  <c r="P107" i="7"/>
  <c r="P106" i="7"/>
  <c r="P105" i="7"/>
  <c r="P104" i="7"/>
  <c r="P103" i="7"/>
  <c r="Q103" i="7" s="1"/>
  <c r="R103" i="7" s="1"/>
  <c r="P102" i="7"/>
  <c r="P101" i="7"/>
  <c r="P100" i="7"/>
  <c r="P98" i="7"/>
  <c r="P96" i="7"/>
  <c r="Q96" i="7" s="1"/>
  <c r="R96" i="7" s="1"/>
  <c r="P95" i="7"/>
  <c r="P94" i="7"/>
  <c r="P93" i="7"/>
  <c r="P92" i="7"/>
  <c r="Q92" i="7" s="1"/>
  <c r="R92" i="7" s="1"/>
  <c r="P91" i="7"/>
  <c r="P90" i="7"/>
  <c r="P89" i="7"/>
  <c r="P88" i="7"/>
  <c r="P87" i="7"/>
  <c r="Q87" i="7" s="1"/>
  <c r="R87" i="7" s="1"/>
  <c r="P86" i="7"/>
  <c r="Q86" i="7" s="1"/>
  <c r="R86" i="7" s="1"/>
  <c r="P85" i="7"/>
  <c r="P84" i="7"/>
  <c r="P83" i="7"/>
  <c r="Q83" i="7" s="1"/>
  <c r="R83" i="7" s="1"/>
  <c r="P82" i="7"/>
  <c r="P81" i="7"/>
  <c r="P80" i="7"/>
  <c r="P79" i="7"/>
  <c r="Q79" i="7" s="1"/>
  <c r="R79" i="7" s="1"/>
  <c r="P78" i="7"/>
  <c r="Q78" i="7" s="1"/>
  <c r="R78" i="7" s="1"/>
  <c r="P77" i="7"/>
  <c r="Q77" i="7" s="1"/>
  <c r="R77" i="7" s="1"/>
  <c r="P76" i="7"/>
  <c r="P75" i="7"/>
  <c r="P74" i="7"/>
  <c r="P73" i="7"/>
  <c r="P72" i="7"/>
  <c r="P71" i="7"/>
  <c r="P70" i="7"/>
  <c r="Q70" i="7" s="1"/>
  <c r="R70" i="7" s="1"/>
  <c r="P69" i="7"/>
  <c r="P68" i="7"/>
  <c r="P67" i="7"/>
  <c r="P66" i="7"/>
  <c r="P65" i="7"/>
  <c r="Q65" i="7" s="1"/>
  <c r="R65" i="7" s="1"/>
  <c r="P64" i="7"/>
  <c r="P63" i="7"/>
  <c r="P62" i="7"/>
  <c r="P61" i="7"/>
  <c r="P60" i="7"/>
  <c r="P59" i="7"/>
  <c r="P58" i="7"/>
  <c r="P57" i="7"/>
  <c r="P56" i="7"/>
  <c r="P55" i="7"/>
  <c r="P54" i="7"/>
  <c r="Q54" i="7" s="1"/>
  <c r="R54" i="7" s="1"/>
  <c r="P53" i="7"/>
  <c r="P52" i="7"/>
  <c r="P51" i="7"/>
  <c r="P50" i="7"/>
  <c r="P49" i="7"/>
  <c r="P48" i="7"/>
  <c r="P47" i="7"/>
  <c r="P46" i="7"/>
  <c r="P45" i="7"/>
  <c r="P44" i="7"/>
  <c r="Q44" i="7" s="1"/>
  <c r="R44" i="7" s="1"/>
  <c r="P43" i="7"/>
  <c r="Q43" i="7" s="1"/>
  <c r="R43" i="7" s="1"/>
  <c r="P42" i="7"/>
  <c r="P41" i="7"/>
  <c r="P40" i="7"/>
  <c r="P39" i="7"/>
  <c r="P38" i="7"/>
  <c r="P37" i="7"/>
  <c r="P36" i="7"/>
  <c r="Q36" i="7" s="1"/>
  <c r="R36" i="7" s="1"/>
  <c r="P35" i="7"/>
  <c r="P34" i="7"/>
  <c r="P33" i="7"/>
  <c r="Q33" i="7" s="1"/>
  <c r="R33" i="7" s="1"/>
  <c r="P32" i="7"/>
  <c r="P31" i="7"/>
  <c r="P30" i="7"/>
  <c r="Q30" i="7" s="1"/>
  <c r="R30" i="7" s="1"/>
  <c r="P29" i="7"/>
  <c r="Q29" i="7" s="1"/>
  <c r="R29" i="7" s="1"/>
  <c r="P28" i="7"/>
  <c r="P27" i="7"/>
  <c r="P26" i="7"/>
  <c r="Q26" i="7" s="1"/>
  <c r="R26" i="7" s="1"/>
  <c r="P25" i="7"/>
  <c r="P24" i="7"/>
  <c r="P23" i="7"/>
  <c r="P22" i="7"/>
  <c r="P21" i="7"/>
  <c r="P20" i="7"/>
  <c r="P19" i="7"/>
  <c r="P18" i="7"/>
  <c r="P17" i="7"/>
  <c r="Q17" i="7" s="1"/>
  <c r="R17" i="7" s="1"/>
  <c r="P16" i="7"/>
  <c r="P15" i="7"/>
  <c r="P14" i="7"/>
  <c r="P13" i="7"/>
  <c r="P12" i="7"/>
  <c r="P11" i="7"/>
  <c r="Q11" i="7" s="1"/>
  <c r="R11" i="7" s="1"/>
  <c r="P10" i="7"/>
  <c r="Q10" i="7" s="1"/>
  <c r="R10" i="7" s="1"/>
  <c r="P9" i="7"/>
  <c r="P8" i="7"/>
  <c r="P7" i="7"/>
  <c r="Q7" i="7" s="1"/>
  <c r="R7" i="7" s="1"/>
  <c r="P6" i="7"/>
  <c r="P5" i="7"/>
  <c r="P4" i="7"/>
  <c r="Q4" i="7" s="1"/>
  <c r="R4" i="7" s="1"/>
  <c r="P3" i="7"/>
  <c r="Q3" i="7" s="1"/>
  <c r="R3" i="7" s="1"/>
  <c r="P2" i="7"/>
  <c r="Q2" i="7" s="1"/>
  <c r="R2" i="7" s="1"/>
  <c r="N195" i="6"/>
  <c r="N194" i="6"/>
  <c r="N193" i="6"/>
  <c r="N192" i="6"/>
  <c r="N191" i="6"/>
  <c r="O191" i="6" s="1"/>
  <c r="P191" i="6" s="1"/>
  <c r="N190" i="6"/>
  <c r="O190" i="6" s="1"/>
  <c r="P190" i="6" s="1"/>
  <c r="N189" i="6"/>
  <c r="N188" i="6"/>
  <c r="N187" i="6"/>
  <c r="N186" i="6"/>
  <c r="N185" i="6"/>
  <c r="N184" i="6"/>
  <c r="N183" i="6"/>
  <c r="N182" i="6"/>
  <c r="N181" i="6"/>
  <c r="N180" i="6"/>
  <c r="N179" i="6"/>
  <c r="N178" i="6"/>
  <c r="N177" i="6"/>
  <c r="O177" i="6" s="1"/>
  <c r="P177" i="6" s="1"/>
  <c r="N176" i="6"/>
  <c r="N175" i="6"/>
  <c r="N174" i="6"/>
  <c r="N173" i="6"/>
  <c r="O173" i="6" s="1"/>
  <c r="P173" i="6" s="1"/>
  <c r="N172" i="6"/>
  <c r="O172" i="6" s="1"/>
  <c r="P172" i="6" s="1"/>
  <c r="N171" i="6"/>
  <c r="O171" i="6" s="1"/>
  <c r="P171" i="6" s="1"/>
  <c r="N170" i="6"/>
  <c r="N169" i="6"/>
  <c r="N168" i="6"/>
  <c r="N167" i="6"/>
  <c r="N166" i="6"/>
  <c r="N165" i="6"/>
  <c r="N164" i="6"/>
  <c r="N163" i="6"/>
  <c r="N162" i="6"/>
  <c r="N161" i="6"/>
  <c r="N160" i="6"/>
  <c r="N159" i="6"/>
  <c r="N158" i="6"/>
  <c r="N157" i="6"/>
  <c r="N156" i="6"/>
  <c r="N155" i="6"/>
  <c r="N153" i="6"/>
  <c r="N151" i="6"/>
  <c r="O149" i="6"/>
  <c r="N148" i="6"/>
  <c r="N146" i="6"/>
  <c r="N145" i="6"/>
  <c r="O145" i="6" s="1"/>
  <c r="P145" i="6" s="1"/>
  <c r="N144" i="6"/>
  <c r="O144" i="6" s="1"/>
  <c r="P144" i="6" s="1"/>
  <c r="O143" i="6"/>
  <c r="O141" i="6"/>
  <c r="E141" i="6" s="1"/>
  <c r="O139" i="6"/>
  <c r="E139" i="6" s="1"/>
  <c r="N138" i="6"/>
  <c r="O138" i="6" s="1"/>
  <c r="P138" i="6" s="1"/>
  <c r="N137" i="6"/>
  <c r="N135" i="6"/>
  <c r="N134" i="6"/>
  <c r="N133" i="6"/>
  <c r="N132" i="6"/>
  <c r="N131" i="6"/>
  <c r="N130" i="6"/>
  <c r="O130" i="6" s="1"/>
  <c r="P130" i="6" s="1"/>
  <c r="N129" i="6"/>
  <c r="N128" i="6"/>
  <c r="O128" i="6" s="1"/>
  <c r="P128" i="6" s="1"/>
  <c r="N127" i="6"/>
  <c r="O127" i="6" s="1"/>
  <c r="P127" i="6" s="1"/>
  <c r="N126" i="6"/>
  <c r="O126" i="6" s="1"/>
  <c r="P126" i="6" s="1"/>
  <c r="N124" i="6"/>
  <c r="F124" i="6" s="1"/>
  <c r="N123" i="6"/>
  <c r="O123" i="6" s="1"/>
  <c r="P123" i="6" s="1"/>
  <c r="N122" i="6"/>
  <c r="O122" i="6" s="1"/>
  <c r="P122" i="6" s="1"/>
  <c r="N121" i="6"/>
  <c r="N120" i="6"/>
  <c r="N119" i="6"/>
  <c r="N118" i="6"/>
  <c r="O118" i="6" s="1"/>
  <c r="P118" i="6" s="1"/>
  <c r="N117" i="6"/>
  <c r="N116" i="6"/>
  <c r="N115" i="6"/>
  <c r="N114" i="6"/>
  <c r="N113" i="6"/>
  <c r="N112" i="6"/>
  <c r="N110" i="6"/>
  <c r="F110" i="6" s="1"/>
  <c r="N109" i="6"/>
  <c r="O109" i="6" s="1"/>
  <c r="P109" i="6" s="1"/>
  <c r="N108" i="6"/>
  <c r="N107" i="6"/>
  <c r="O107" i="6" s="1"/>
  <c r="P107" i="6" s="1"/>
  <c r="N106" i="6"/>
  <c r="O106" i="6" s="1"/>
  <c r="P106" i="6" s="1"/>
  <c r="N105" i="6"/>
  <c r="O105" i="6" s="1"/>
  <c r="P105" i="6" s="1"/>
  <c r="N104" i="6"/>
  <c r="N103" i="6"/>
  <c r="N102" i="6"/>
  <c r="N101" i="6"/>
  <c r="N100" i="6"/>
  <c r="O100" i="6" s="1"/>
  <c r="P100" i="6" s="1"/>
  <c r="N99" i="6"/>
  <c r="O99" i="6" s="1"/>
  <c r="P99" i="6" s="1"/>
  <c r="N98" i="6"/>
  <c r="N97" i="6"/>
  <c r="N96" i="6"/>
  <c r="N95" i="6"/>
  <c r="N94" i="6"/>
  <c r="N93" i="6"/>
  <c r="N92" i="6"/>
  <c r="N91" i="6"/>
  <c r="O91" i="6" s="1"/>
  <c r="P91" i="6" s="1"/>
  <c r="N90" i="6"/>
  <c r="O90" i="6" s="1"/>
  <c r="P90" i="6" s="1"/>
  <c r="N89" i="6"/>
  <c r="F89" i="6" s="1"/>
  <c r="N88" i="6"/>
  <c r="F88" i="6" s="1"/>
  <c r="N87" i="6"/>
  <c r="N86" i="6"/>
  <c r="N85" i="6"/>
  <c r="O85" i="6" s="1"/>
  <c r="P85" i="6" s="1"/>
  <c r="N84" i="6"/>
  <c r="O84" i="6" s="1"/>
  <c r="P84" i="6" s="1"/>
  <c r="N71" i="6"/>
  <c r="O71" i="6" s="1"/>
  <c r="P71" i="6" s="1"/>
  <c r="N70" i="6"/>
  <c r="N69" i="6"/>
  <c r="N68" i="6"/>
  <c r="N67" i="6"/>
  <c r="N66" i="6"/>
  <c r="F66" i="6" s="1"/>
  <c r="N65" i="6"/>
  <c r="F65" i="6" s="1"/>
  <c r="N64" i="6"/>
  <c r="F64" i="6" s="1"/>
  <c r="N63" i="6"/>
  <c r="F63" i="6" s="1"/>
  <c r="N62" i="6"/>
  <c r="F62" i="6" s="1"/>
  <c r="N61" i="6"/>
  <c r="F61" i="6" s="1"/>
  <c r="N60" i="6"/>
  <c r="N59" i="6"/>
  <c r="N58" i="6"/>
  <c r="N57" i="6"/>
  <c r="N56" i="6"/>
  <c r="N55" i="6"/>
  <c r="N54" i="6"/>
  <c r="N53" i="6"/>
  <c r="N52" i="6"/>
  <c r="O52" i="6" s="1"/>
  <c r="P52" i="6" s="1"/>
  <c r="N51" i="6"/>
  <c r="F51" i="6" s="1"/>
  <c r="N50" i="6"/>
  <c r="N49" i="6"/>
  <c r="N48" i="6"/>
  <c r="N47" i="6"/>
  <c r="N46" i="6"/>
  <c r="N45" i="6"/>
  <c r="O45" i="6" s="1"/>
  <c r="P45" i="6" s="1"/>
  <c r="N43" i="6"/>
  <c r="N42" i="6"/>
  <c r="O42" i="6" s="1"/>
  <c r="P42" i="6" s="1"/>
  <c r="N41" i="6"/>
  <c r="O41" i="6" s="1"/>
  <c r="P41" i="6" s="1"/>
  <c r="N40" i="6"/>
  <c r="N39" i="6"/>
  <c r="O39" i="6" s="1"/>
  <c r="P39" i="6" s="1"/>
  <c r="N38" i="6"/>
  <c r="N37" i="6"/>
  <c r="N36" i="6"/>
  <c r="N35" i="6"/>
  <c r="N34" i="6"/>
  <c r="N33" i="6"/>
  <c r="O33" i="6" s="1"/>
  <c r="P33" i="6" s="1"/>
  <c r="N32" i="6"/>
  <c r="N31" i="6"/>
  <c r="N30" i="6"/>
  <c r="N29" i="6"/>
  <c r="O29" i="6" s="1"/>
  <c r="P29" i="6" s="1"/>
  <c r="N28" i="6"/>
  <c r="N27" i="6"/>
  <c r="N26" i="6"/>
  <c r="N25" i="6"/>
  <c r="N24" i="6"/>
  <c r="N23" i="6"/>
  <c r="N22" i="6"/>
  <c r="N21" i="6"/>
  <c r="N20" i="6"/>
  <c r="N19" i="6"/>
  <c r="O19" i="6" s="1"/>
  <c r="P19" i="6" s="1"/>
  <c r="N18" i="6"/>
  <c r="O18" i="6" s="1"/>
  <c r="P18" i="6" s="1"/>
  <c r="N17" i="6"/>
  <c r="N16" i="6"/>
  <c r="N15" i="6"/>
  <c r="O15" i="6" s="1"/>
  <c r="P15" i="6" s="1"/>
  <c r="N14" i="6"/>
  <c r="N13" i="6"/>
  <c r="N11" i="6"/>
  <c r="N10" i="6"/>
  <c r="N9" i="6"/>
  <c r="N8" i="6"/>
  <c r="N7" i="6"/>
  <c r="O7" i="6" s="1"/>
  <c r="P7" i="6" s="1"/>
  <c r="N5" i="6"/>
  <c r="N4" i="6"/>
  <c r="N3" i="6"/>
  <c r="O3" i="6" s="1"/>
  <c r="P3" i="6" s="1"/>
  <c r="N2" i="6"/>
  <c r="O2" i="6" s="1"/>
  <c r="P2" i="6" s="1"/>
  <c r="L49" i="5"/>
  <c r="F49" i="5" s="1"/>
  <c r="L48" i="5"/>
  <c r="F48" i="5" s="1"/>
  <c r="L47" i="5"/>
  <c r="L46" i="5"/>
  <c r="L45" i="5"/>
  <c r="F45" i="5" s="1"/>
  <c r="L44" i="5"/>
  <c r="F44" i="5" s="1"/>
  <c r="L43" i="5"/>
  <c r="L42" i="5"/>
  <c r="L41" i="5"/>
  <c r="F41" i="5" s="1"/>
  <c r="L40" i="5"/>
  <c r="F40" i="5" s="1"/>
  <c r="L39" i="5"/>
  <c r="L38" i="5"/>
  <c r="L37" i="5"/>
  <c r="F37" i="5" s="1"/>
  <c r="L36" i="5"/>
  <c r="F36" i="5" s="1"/>
  <c r="L35" i="5"/>
  <c r="L34" i="5"/>
  <c r="L33" i="5"/>
  <c r="F33" i="5" s="1"/>
  <c r="L32" i="5"/>
  <c r="F32" i="5" s="1"/>
  <c r="L31" i="5"/>
  <c r="L30" i="5"/>
  <c r="L29" i="5"/>
  <c r="F29" i="5" s="1"/>
  <c r="L28" i="5"/>
  <c r="F28" i="5" s="1"/>
  <c r="L27" i="5"/>
  <c r="L26" i="5"/>
  <c r="L25" i="5"/>
  <c r="F25" i="5" s="1"/>
  <c r="L24" i="5"/>
  <c r="F24" i="5" s="1"/>
  <c r="L23" i="5"/>
  <c r="L22" i="5"/>
  <c r="L21" i="5"/>
  <c r="F21" i="5" s="1"/>
  <c r="L20" i="5"/>
  <c r="F20" i="5" s="1"/>
  <c r="L19" i="5"/>
  <c r="L18" i="5"/>
  <c r="F18" i="5" s="1"/>
  <c r="L17" i="5"/>
  <c r="F17" i="5" s="1"/>
  <c r="L16" i="5"/>
  <c r="L15" i="5"/>
  <c r="L14" i="5"/>
  <c r="F14" i="5" s="1"/>
  <c r="L13" i="5"/>
  <c r="F13" i="5" s="1"/>
  <c r="L12" i="5"/>
  <c r="L11" i="5"/>
  <c r="L10" i="5"/>
  <c r="F10" i="5" s="1"/>
  <c r="L9" i="5"/>
  <c r="F9" i="5" s="1"/>
  <c r="L8" i="5"/>
  <c r="L7" i="5"/>
  <c r="F7" i="5" s="1"/>
  <c r="L6" i="5"/>
  <c r="L5" i="5"/>
  <c r="L3" i="5"/>
  <c r="M3" i="5" s="1"/>
  <c r="N3" i="5" s="1"/>
  <c r="O3" i="5" s="1"/>
  <c r="L2" i="5"/>
  <c r="M2" i="5" s="1"/>
  <c r="N2" i="5" s="1"/>
  <c r="O2" i="5" s="1"/>
  <c r="K169" i="4"/>
  <c r="M169" i="4" s="1"/>
  <c r="K168" i="4"/>
  <c r="M168" i="4" s="1"/>
  <c r="K167" i="4"/>
  <c r="M167" i="4" s="1"/>
  <c r="K166" i="4"/>
  <c r="M166" i="4" s="1"/>
  <c r="K165" i="4"/>
  <c r="M165" i="4" s="1"/>
  <c r="K164" i="4"/>
  <c r="M164" i="4" s="1"/>
  <c r="K163" i="4"/>
  <c r="M163" i="4" s="1"/>
  <c r="N163" i="4" s="1"/>
  <c r="O163" i="4" s="1"/>
  <c r="K162" i="4"/>
  <c r="M162" i="4" s="1"/>
  <c r="K161" i="4"/>
  <c r="M161" i="4" s="1"/>
  <c r="K160" i="4"/>
  <c r="M160" i="4" s="1"/>
  <c r="K159" i="4"/>
  <c r="M159" i="4" s="1"/>
  <c r="K158" i="4"/>
  <c r="M158" i="4" s="1"/>
  <c r="K157" i="4"/>
  <c r="M157" i="4" s="1"/>
  <c r="K156" i="4"/>
  <c r="M156" i="4" s="1"/>
  <c r="N156" i="4" s="1"/>
  <c r="O156" i="4" s="1"/>
  <c r="K155" i="4"/>
  <c r="M155" i="4" s="1"/>
  <c r="K154" i="4"/>
  <c r="M154" i="4" s="1"/>
  <c r="K153" i="4"/>
  <c r="M153" i="4" s="1"/>
  <c r="K152" i="4"/>
  <c r="M152" i="4" s="1"/>
  <c r="K151" i="4"/>
  <c r="M151" i="4" s="1"/>
  <c r="N151" i="4" s="1"/>
  <c r="O151" i="4" s="1"/>
  <c r="K150" i="4"/>
  <c r="M150" i="4" s="1"/>
  <c r="K149" i="4"/>
  <c r="M149" i="4" s="1"/>
  <c r="K148" i="4"/>
  <c r="M148" i="4" s="1"/>
  <c r="K147" i="4"/>
  <c r="M147" i="4" s="1"/>
  <c r="K146" i="4"/>
  <c r="M146" i="4" s="1"/>
  <c r="K145" i="4"/>
  <c r="M145" i="4" s="1"/>
  <c r="K144" i="4"/>
  <c r="M144" i="4" s="1"/>
  <c r="K143" i="4"/>
  <c r="M143" i="4" s="1"/>
  <c r="K142" i="4"/>
  <c r="M142" i="4" s="1"/>
  <c r="K141" i="4"/>
  <c r="M141" i="4" s="1"/>
  <c r="K140" i="4"/>
  <c r="M140" i="4" s="1"/>
  <c r="K139" i="4"/>
  <c r="M139" i="4" s="1"/>
  <c r="K138" i="4"/>
  <c r="M138" i="4" s="1"/>
  <c r="N138" i="4" s="1"/>
  <c r="O138" i="4" s="1"/>
  <c r="K137" i="4"/>
  <c r="M137" i="4" s="1"/>
  <c r="N137" i="4" s="1"/>
  <c r="O137" i="4" s="1"/>
  <c r="K136" i="4"/>
  <c r="K135" i="4"/>
  <c r="K134" i="4"/>
  <c r="K133" i="4"/>
  <c r="M133" i="4" s="1"/>
  <c r="K132" i="4"/>
  <c r="M132" i="4" s="1"/>
  <c r="K131" i="4"/>
  <c r="M131" i="4" s="1"/>
  <c r="K130" i="4"/>
  <c r="M130" i="4" s="1"/>
  <c r="K129" i="4"/>
  <c r="M129" i="4" s="1"/>
  <c r="K128" i="4"/>
  <c r="M128" i="4" s="1"/>
  <c r="K127" i="4"/>
  <c r="M127" i="4" s="1"/>
  <c r="K126" i="4"/>
  <c r="M126" i="4" s="1"/>
  <c r="K125" i="4"/>
  <c r="M125" i="4" s="1"/>
  <c r="K124" i="4"/>
  <c r="M124" i="4" s="1"/>
  <c r="K123" i="4"/>
  <c r="M123" i="4" s="1"/>
  <c r="K122" i="4"/>
  <c r="M122" i="4" s="1"/>
  <c r="K121" i="4"/>
  <c r="M121" i="4" s="1"/>
  <c r="K120" i="4"/>
  <c r="M120" i="4" s="1"/>
  <c r="K119" i="4"/>
  <c r="M119" i="4" s="1"/>
  <c r="K118" i="4"/>
  <c r="M118" i="4" s="1"/>
  <c r="K117" i="4"/>
  <c r="M117" i="4" s="1"/>
  <c r="N117" i="4" s="1"/>
  <c r="O117" i="4" s="1"/>
  <c r="K116" i="4"/>
  <c r="M116" i="4" s="1"/>
  <c r="K115" i="4"/>
  <c r="M115" i="4" s="1"/>
  <c r="K114" i="4"/>
  <c r="M114" i="4" s="1"/>
  <c r="K113" i="4"/>
  <c r="M113" i="4" s="1"/>
  <c r="K112" i="4"/>
  <c r="M112" i="4" s="1"/>
  <c r="K111" i="4"/>
  <c r="M111" i="4" s="1"/>
  <c r="K110" i="4"/>
  <c r="M110" i="4" s="1"/>
  <c r="K109" i="4"/>
  <c r="M109" i="4" s="1"/>
  <c r="K108" i="4"/>
  <c r="K107" i="4"/>
  <c r="K106" i="4"/>
  <c r="M106" i="4" s="1"/>
  <c r="K105" i="4"/>
  <c r="M105" i="4" s="1"/>
  <c r="K104" i="4"/>
  <c r="M104" i="4" s="1"/>
  <c r="N104" i="4" s="1"/>
  <c r="O104" i="4" s="1"/>
  <c r="D104" i="4"/>
  <c r="K103" i="4"/>
  <c r="M103" i="4" s="1"/>
  <c r="K102" i="4"/>
  <c r="M102" i="4" s="1"/>
  <c r="K101" i="4"/>
  <c r="M101" i="4" s="1"/>
  <c r="K100" i="4"/>
  <c r="M100" i="4" s="1"/>
  <c r="K99" i="4"/>
  <c r="M99" i="4" s="1"/>
  <c r="K98" i="4"/>
  <c r="M98" i="4" s="1"/>
  <c r="K97" i="4"/>
  <c r="M97" i="4" s="1"/>
  <c r="K96" i="4"/>
  <c r="M96" i="4" s="1"/>
  <c r="K95" i="4"/>
  <c r="M95" i="4" s="1"/>
  <c r="K94" i="4"/>
  <c r="M94" i="4" s="1"/>
  <c r="K93" i="4"/>
  <c r="M93" i="4" s="1"/>
  <c r="K92" i="4"/>
  <c r="M92" i="4" s="1"/>
  <c r="K91" i="4"/>
  <c r="M91" i="4" s="1"/>
  <c r="K90" i="4"/>
  <c r="M90" i="4" s="1"/>
  <c r="N90" i="4" s="1"/>
  <c r="O90" i="4" s="1"/>
  <c r="K89" i="4"/>
  <c r="M89" i="4" s="1"/>
  <c r="K88" i="4"/>
  <c r="M88" i="4" s="1"/>
  <c r="K87" i="4"/>
  <c r="M87" i="4" s="1"/>
  <c r="K86" i="4"/>
  <c r="M86" i="4" s="1"/>
  <c r="K85" i="4"/>
  <c r="M85" i="4" s="1"/>
  <c r="K84" i="4"/>
  <c r="M84" i="4" s="1"/>
  <c r="N84" i="4" s="1"/>
  <c r="O84" i="4" s="1"/>
  <c r="K83" i="4"/>
  <c r="M83" i="4" s="1"/>
  <c r="N83" i="4" s="1"/>
  <c r="O83" i="4" s="1"/>
  <c r="K82" i="4"/>
  <c r="M82" i="4" s="1"/>
  <c r="K81" i="4"/>
  <c r="M81" i="4" s="1"/>
  <c r="K80" i="4"/>
  <c r="M80" i="4" s="1"/>
  <c r="K79" i="4"/>
  <c r="M79" i="4" s="1"/>
  <c r="K78" i="4"/>
  <c r="M78" i="4" s="1"/>
  <c r="K77" i="4"/>
  <c r="M77" i="4" s="1"/>
  <c r="K76" i="4"/>
  <c r="M76" i="4" s="1"/>
  <c r="K75" i="4"/>
  <c r="M75" i="4" s="1"/>
  <c r="K74" i="4"/>
  <c r="M74" i="4" s="1"/>
  <c r="K73" i="4"/>
  <c r="M73" i="4" s="1"/>
  <c r="K72" i="4"/>
  <c r="M72" i="4" s="1"/>
  <c r="K71" i="4"/>
  <c r="M71" i="4" s="1"/>
  <c r="K70" i="4"/>
  <c r="M70" i="4" s="1"/>
  <c r="K69" i="4"/>
  <c r="M69" i="4" s="1"/>
  <c r="K68" i="4"/>
  <c r="M68" i="4" s="1"/>
  <c r="K67" i="4"/>
  <c r="M67" i="4" s="1"/>
  <c r="K66" i="4"/>
  <c r="M66" i="4" s="1"/>
  <c r="K65" i="4"/>
  <c r="M65" i="4" s="1"/>
  <c r="K64" i="4"/>
  <c r="M64" i="4" s="1"/>
  <c r="K63" i="4"/>
  <c r="M63" i="4" s="1"/>
  <c r="K62" i="4"/>
  <c r="M62" i="4" s="1"/>
  <c r="K61" i="4"/>
  <c r="M61" i="4" s="1"/>
  <c r="K60" i="4"/>
  <c r="M60" i="4" s="1"/>
  <c r="K59" i="4"/>
  <c r="M59" i="4" s="1"/>
  <c r="K58" i="4"/>
  <c r="M58" i="4" s="1"/>
  <c r="N58" i="4" s="1"/>
  <c r="O58" i="4" s="1"/>
  <c r="K57" i="4"/>
  <c r="M57" i="4" s="1"/>
  <c r="K56" i="4"/>
  <c r="M56" i="4" s="1"/>
  <c r="K55" i="4"/>
  <c r="M55" i="4" s="1"/>
  <c r="K54" i="4"/>
  <c r="M54" i="4" s="1"/>
  <c r="K53" i="4"/>
  <c r="K52" i="4"/>
  <c r="K51" i="4"/>
  <c r="L51" i="4" s="1"/>
  <c r="E51" i="4" s="1"/>
  <c r="K50" i="4"/>
  <c r="L50" i="4" s="1"/>
  <c r="E50" i="4" s="1"/>
  <c r="K49" i="4"/>
  <c r="L49" i="4" s="1"/>
  <c r="E49" i="4" s="1"/>
  <c r="K48" i="4"/>
  <c r="L48" i="4" s="1"/>
  <c r="E48" i="4" s="1"/>
  <c r="K47" i="4"/>
  <c r="L47" i="4" s="1"/>
  <c r="E47" i="4" s="1"/>
  <c r="K46" i="4"/>
  <c r="L46" i="4" s="1"/>
  <c r="E46" i="4" s="1"/>
  <c r="K45" i="4"/>
  <c r="L45" i="4" s="1"/>
  <c r="E45" i="4" s="1"/>
  <c r="M43" i="4"/>
  <c r="D43" i="4" s="1"/>
  <c r="M42" i="4"/>
  <c r="D42" i="4" s="1"/>
  <c r="M41" i="4"/>
  <c r="D41" i="4" s="1"/>
  <c r="M40" i="4"/>
  <c r="D40" i="4" s="1"/>
  <c r="M25" i="4"/>
  <c r="D25" i="4" s="1"/>
  <c r="M24" i="4"/>
  <c r="D24" i="4" s="1"/>
  <c r="M23" i="4"/>
  <c r="D23" i="4" s="1"/>
  <c r="M18" i="4"/>
  <c r="D18" i="4" s="1"/>
  <c r="M17" i="4"/>
  <c r="D17" i="4" s="1"/>
  <c r="M16" i="4"/>
  <c r="M8" i="4"/>
  <c r="D8" i="4" s="1"/>
  <c r="M7" i="4"/>
  <c r="D7" i="4" s="1"/>
  <c r="M6" i="4"/>
  <c r="D6" i="4" s="1"/>
  <c r="M5" i="4"/>
  <c r="D5" i="4" s="1"/>
  <c r="M4" i="4"/>
  <c r="M3" i="4"/>
  <c r="N3" i="4" s="1"/>
  <c r="O3" i="4" s="1"/>
  <c r="L2" i="4"/>
  <c r="M2" i="4" s="1"/>
  <c r="N2" i="4" s="1"/>
  <c r="O2" i="4" s="1"/>
  <c r="M547" i="3"/>
  <c r="N547" i="3" s="1"/>
  <c r="G547" i="3" s="1"/>
  <c r="M546" i="3"/>
  <c r="N546" i="3" s="1"/>
  <c r="G546" i="3" s="1"/>
  <c r="M545" i="3"/>
  <c r="M544" i="3"/>
  <c r="M543" i="3"/>
  <c r="N543" i="3" s="1"/>
  <c r="G543" i="3" s="1"/>
  <c r="M542" i="3"/>
  <c r="N542" i="3" s="1"/>
  <c r="G542" i="3" s="1"/>
  <c r="M541" i="3"/>
  <c r="N541" i="3" s="1"/>
  <c r="G541" i="3" s="1"/>
  <c r="M540" i="3"/>
  <c r="M539" i="3"/>
  <c r="N539" i="3" s="1"/>
  <c r="G539" i="3" s="1"/>
  <c r="M538" i="3"/>
  <c r="N538" i="3" s="1"/>
  <c r="G538" i="3" s="1"/>
  <c r="M537" i="3"/>
  <c r="N537" i="3" s="1"/>
  <c r="G537" i="3" s="1"/>
  <c r="M536" i="3"/>
  <c r="M535" i="3"/>
  <c r="N535" i="3" s="1"/>
  <c r="G535" i="3" s="1"/>
  <c r="M534" i="3"/>
  <c r="N534" i="3" s="1"/>
  <c r="G534" i="3" s="1"/>
  <c r="M533" i="3"/>
  <c r="N533" i="3" s="1"/>
  <c r="G533" i="3" s="1"/>
  <c r="M532" i="3"/>
  <c r="M531" i="3"/>
  <c r="N531" i="3" s="1"/>
  <c r="G531" i="3" s="1"/>
  <c r="M530" i="3"/>
  <c r="N530" i="3" s="1"/>
  <c r="G530" i="3" s="1"/>
  <c r="M529" i="3"/>
  <c r="M528" i="3"/>
  <c r="M527" i="3"/>
  <c r="M526" i="3"/>
  <c r="M525" i="3"/>
  <c r="M524" i="3"/>
  <c r="M523" i="3"/>
  <c r="M522" i="3"/>
  <c r="M521" i="3"/>
  <c r="M520" i="3"/>
  <c r="M519" i="3"/>
  <c r="M518" i="3"/>
  <c r="M517" i="3"/>
  <c r="N517" i="3" s="1"/>
  <c r="G517" i="3" s="1"/>
  <c r="M516" i="3"/>
  <c r="N516" i="3" s="1"/>
  <c r="G516" i="3" s="1"/>
  <c r="M515" i="3"/>
  <c r="M514" i="3"/>
  <c r="M513" i="3"/>
  <c r="N513" i="3" s="1"/>
  <c r="G513" i="3" s="1"/>
  <c r="M512" i="3"/>
  <c r="N512" i="3" s="1"/>
  <c r="G512" i="3" s="1"/>
  <c r="M511" i="3"/>
  <c r="N511" i="3" s="1"/>
  <c r="G511" i="3" s="1"/>
  <c r="M510" i="3"/>
  <c r="M509" i="3"/>
  <c r="N509" i="3" s="1"/>
  <c r="G509" i="3" s="1"/>
  <c r="M508" i="3"/>
  <c r="N508" i="3" s="1"/>
  <c r="G508" i="3" s="1"/>
  <c r="M507" i="3"/>
  <c r="N507" i="3" s="1"/>
  <c r="G507" i="3" s="1"/>
  <c r="M506" i="3"/>
  <c r="M505" i="3"/>
  <c r="N505" i="3" s="1"/>
  <c r="G505" i="3" s="1"/>
  <c r="M504" i="3"/>
  <c r="N504" i="3" s="1"/>
  <c r="G504" i="3" s="1"/>
  <c r="M503" i="3"/>
  <c r="N503" i="3" s="1"/>
  <c r="G503" i="3" s="1"/>
  <c r="M502" i="3"/>
  <c r="M501" i="3"/>
  <c r="N501" i="3" s="1"/>
  <c r="G501" i="3" s="1"/>
  <c r="M500" i="3"/>
  <c r="N500" i="3" s="1"/>
  <c r="G500" i="3" s="1"/>
  <c r="M499" i="3"/>
  <c r="M498" i="3"/>
  <c r="M497" i="3"/>
  <c r="N497" i="3" s="1"/>
  <c r="G497" i="3" s="1"/>
  <c r="M496" i="3"/>
  <c r="N496" i="3" s="1"/>
  <c r="G496" i="3" s="1"/>
  <c r="M495" i="3"/>
  <c r="N495" i="3" s="1"/>
  <c r="G495" i="3" s="1"/>
  <c r="M1108" i="3"/>
  <c r="M1051" i="3"/>
  <c r="N1051" i="3" s="1"/>
  <c r="M1050" i="3"/>
  <c r="N1050" i="3" s="1"/>
  <c r="M1049" i="3"/>
  <c r="M1048" i="3"/>
  <c r="N1048" i="3" s="1"/>
  <c r="G1048" i="3" s="1"/>
  <c r="M1047" i="3"/>
  <c r="N1047" i="3" s="1"/>
  <c r="M1045" i="3"/>
  <c r="M1044" i="3"/>
  <c r="N1044" i="3" s="1"/>
  <c r="G1044" i="3" s="1"/>
  <c r="M1042" i="3"/>
  <c r="N1042" i="3" s="1"/>
  <c r="G1042" i="3" s="1"/>
  <c r="M1041" i="3"/>
  <c r="M1040" i="3"/>
  <c r="M1036" i="3"/>
  <c r="N1036" i="3" s="1"/>
  <c r="G1036" i="3" s="1"/>
  <c r="M1035" i="3"/>
  <c r="N1035" i="3" s="1"/>
  <c r="G1035" i="3" s="1"/>
  <c r="M1034" i="3"/>
  <c r="N1034" i="3" s="1"/>
  <c r="G1034" i="3" s="1"/>
  <c r="M1033" i="3"/>
  <c r="M1032" i="3"/>
  <c r="N1032" i="3" s="1"/>
  <c r="G1032" i="3" s="1"/>
  <c r="M1031" i="3"/>
  <c r="N1031" i="3" s="1"/>
  <c r="G1031" i="3" s="1"/>
  <c r="M1030" i="3"/>
  <c r="N1030" i="3" s="1"/>
  <c r="G1030" i="3" s="1"/>
  <c r="M1029" i="3"/>
  <c r="M1028" i="3"/>
  <c r="N1028" i="3" s="1"/>
  <c r="G1028" i="3" s="1"/>
  <c r="M1027" i="3"/>
  <c r="N1027" i="3" s="1"/>
  <c r="G1027" i="3" s="1"/>
  <c r="M1026" i="3"/>
  <c r="M1025" i="3"/>
  <c r="N1025" i="3" s="1"/>
  <c r="G1025" i="3" s="1"/>
  <c r="M1024" i="3"/>
  <c r="N1024" i="3" s="1"/>
  <c r="G1024" i="3" s="1"/>
  <c r="M1023" i="3"/>
  <c r="N1023" i="3" s="1"/>
  <c r="G1023" i="3" s="1"/>
  <c r="M1022" i="3"/>
  <c r="M1021" i="3"/>
  <c r="M1020" i="3"/>
  <c r="N1020" i="3" s="1"/>
  <c r="G1020" i="3" s="1"/>
  <c r="M1018" i="3"/>
  <c r="N1018" i="3" s="1"/>
  <c r="G1018" i="3" s="1"/>
  <c r="M1017" i="3"/>
  <c r="M1016" i="3"/>
  <c r="N1016" i="3" s="1"/>
  <c r="G1016" i="3" s="1"/>
  <c r="M1015" i="3"/>
  <c r="N1015" i="3" s="1"/>
  <c r="G1015" i="3" s="1"/>
  <c r="M1014" i="3"/>
  <c r="N1014" i="3" s="1"/>
  <c r="G1014" i="3" s="1"/>
  <c r="M1013" i="3"/>
  <c r="M1012" i="3"/>
  <c r="M1011" i="3"/>
  <c r="N1011" i="3" s="1"/>
  <c r="G1011" i="3" s="1"/>
  <c r="M1010" i="3"/>
  <c r="N1010" i="3" s="1"/>
  <c r="G1010" i="3" s="1"/>
  <c r="M1009" i="3"/>
  <c r="N1009" i="3" s="1"/>
  <c r="G1009" i="3" s="1"/>
  <c r="M1008" i="3"/>
  <c r="N1008" i="3" s="1"/>
  <c r="G1008" i="3" s="1"/>
  <c r="M1007" i="3"/>
  <c r="M1006" i="3"/>
  <c r="M1005" i="3"/>
  <c r="M1004" i="3"/>
  <c r="N1004" i="3" s="1"/>
  <c r="G1004" i="3" s="1"/>
  <c r="M1003" i="3"/>
  <c r="M1002" i="3"/>
  <c r="N1002" i="3" s="1"/>
  <c r="G1002" i="3" s="1"/>
  <c r="M1001" i="3"/>
  <c r="M1000" i="3"/>
  <c r="M999" i="3"/>
  <c r="M998" i="3"/>
  <c r="N998" i="3" s="1"/>
  <c r="G998" i="3" s="1"/>
  <c r="M997" i="3"/>
  <c r="M996" i="3"/>
  <c r="N996" i="3" s="1"/>
  <c r="G996" i="3" s="1"/>
  <c r="G163" i="3"/>
  <c r="G162" i="3"/>
  <c r="M131" i="3"/>
  <c r="M130" i="3"/>
  <c r="M129" i="3"/>
  <c r="M128" i="3"/>
  <c r="M127" i="3"/>
  <c r="M126" i="3"/>
  <c r="M125" i="3"/>
  <c r="M123" i="3"/>
  <c r="O119" i="3"/>
  <c r="M118" i="3"/>
  <c r="M117" i="3"/>
  <c r="M116" i="3"/>
  <c r="M115" i="3"/>
  <c r="M114" i="3"/>
  <c r="M113" i="3"/>
  <c r="M112" i="3"/>
  <c r="M111" i="3"/>
  <c r="M106" i="3"/>
  <c r="M104" i="3"/>
  <c r="M103" i="3"/>
  <c r="M98" i="3"/>
  <c r="M95" i="3"/>
  <c r="M94" i="3"/>
  <c r="O92" i="3"/>
  <c r="F92" i="3" s="1"/>
  <c r="M91" i="3"/>
  <c r="O88" i="3"/>
  <c r="M86" i="3"/>
  <c r="M85" i="3"/>
  <c r="M82" i="3"/>
  <c r="M81" i="3"/>
  <c r="M79" i="3"/>
  <c r="M75" i="3"/>
  <c r="M66" i="3"/>
  <c r="M65" i="3"/>
  <c r="M59" i="3"/>
  <c r="M58" i="3"/>
  <c r="M57" i="3"/>
  <c r="M50" i="3"/>
  <c r="M49" i="3"/>
  <c r="M48" i="3"/>
  <c r="M47" i="3"/>
  <c r="M41" i="3"/>
  <c r="M34" i="3"/>
  <c r="M33" i="3"/>
  <c r="M28" i="3"/>
  <c r="M27" i="3"/>
  <c r="M67" i="3"/>
  <c r="M22" i="3"/>
  <c r="M15" i="3"/>
  <c r="M14" i="3"/>
  <c r="M5" i="3"/>
  <c r="M4" i="3"/>
  <c r="M3" i="3"/>
  <c r="M134" i="4" l="1"/>
  <c r="L134" i="4"/>
  <c r="E134" i="4" s="1"/>
  <c r="L135" i="4"/>
  <c r="E135" i="4" s="1"/>
  <c r="M136" i="4"/>
  <c r="N136" i="4" s="1"/>
  <c r="O136" i="4" s="1"/>
  <c r="L136" i="4"/>
  <c r="E136" i="4" s="1"/>
  <c r="O110" i="6"/>
  <c r="E110" i="6" s="1"/>
  <c r="O124" i="6"/>
  <c r="E124" i="6" s="1"/>
  <c r="N61" i="4"/>
  <c r="O61" i="4" s="1"/>
  <c r="D61" i="4"/>
  <c r="N77" i="4"/>
  <c r="O77" i="4" s="1"/>
  <c r="D77" i="4"/>
  <c r="N89" i="4"/>
  <c r="O89" i="4" s="1"/>
  <c r="D89" i="4"/>
  <c r="N97" i="4"/>
  <c r="O97" i="4" s="1"/>
  <c r="D97" i="4"/>
  <c r="N112" i="4"/>
  <c r="O112" i="4" s="1"/>
  <c r="D112" i="4"/>
  <c r="N124" i="4"/>
  <c r="O124" i="4" s="1"/>
  <c r="D124" i="4"/>
  <c r="N132" i="4"/>
  <c r="O132" i="4" s="1"/>
  <c r="D132" i="4"/>
  <c r="N144" i="4"/>
  <c r="O144" i="4" s="1"/>
  <c r="D144" i="4"/>
  <c r="N152" i="4"/>
  <c r="O152" i="4" s="1"/>
  <c r="D152" i="4"/>
  <c r="N164" i="4"/>
  <c r="O164" i="4" s="1"/>
  <c r="D164" i="4"/>
  <c r="O22" i="6"/>
  <c r="F22" i="6"/>
  <c r="O112" i="6"/>
  <c r="F112" i="6"/>
  <c r="O160" i="6"/>
  <c r="F160" i="6"/>
  <c r="O168" i="6"/>
  <c r="F168" i="6"/>
  <c r="O180" i="6"/>
  <c r="F180" i="6"/>
  <c r="O192" i="6"/>
  <c r="F192" i="6"/>
  <c r="Q6" i="7"/>
  <c r="R6" i="7" s="1"/>
  <c r="H6" i="7"/>
  <c r="Q18" i="7"/>
  <c r="R18" i="7" s="1"/>
  <c r="H18" i="7"/>
  <c r="Q22" i="7"/>
  <c r="R22" i="7" s="1"/>
  <c r="H22" i="7"/>
  <c r="Q34" i="7"/>
  <c r="R34" i="7" s="1"/>
  <c r="H34" i="7"/>
  <c r="Q58" i="7"/>
  <c r="R58" i="7" s="1"/>
  <c r="H58" i="7"/>
  <c r="Q66" i="7"/>
  <c r="R66" i="7" s="1"/>
  <c r="H66" i="7"/>
  <c r="Q74" i="7"/>
  <c r="R74" i="7" s="1"/>
  <c r="H74" i="7"/>
  <c r="Q82" i="7"/>
  <c r="R82" i="7" s="1"/>
  <c r="H82" i="7"/>
  <c r="Q94" i="7"/>
  <c r="R94" i="7" s="1"/>
  <c r="H94" i="7"/>
  <c r="Q104" i="7"/>
  <c r="R104" i="7" s="1"/>
  <c r="H104" i="7"/>
  <c r="Q120" i="7"/>
  <c r="R120" i="7" s="1"/>
  <c r="H120" i="7"/>
  <c r="N70" i="4"/>
  <c r="O70" i="4" s="1"/>
  <c r="D70" i="4"/>
  <c r="N82" i="4"/>
  <c r="O82" i="4" s="1"/>
  <c r="D82" i="4"/>
  <c r="N94" i="4"/>
  <c r="O94" i="4" s="1"/>
  <c r="D94" i="4"/>
  <c r="N105" i="4"/>
  <c r="O105" i="4" s="1"/>
  <c r="D105" i="4"/>
  <c r="N113" i="4"/>
  <c r="O113" i="4" s="1"/>
  <c r="D113" i="4"/>
  <c r="N121" i="4"/>
  <c r="O121" i="4" s="1"/>
  <c r="D121" i="4"/>
  <c r="N125" i="4"/>
  <c r="O125" i="4" s="1"/>
  <c r="D125" i="4"/>
  <c r="N129" i="4"/>
  <c r="O129" i="4" s="1"/>
  <c r="D129" i="4"/>
  <c r="N133" i="4"/>
  <c r="O133" i="4" s="1"/>
  <c r="D133" i="4"/>
  <c r="N145" i="4"/>
  <c r="O145" i="4" s="1"/>
  <c r="D145" i="4"/>
  <c r="N149" i="4"/>
  <c r="O149" i="4" s="1"/>
  <c r="D149" i="4"/>
  <c r="N153" i="4"/>
  <c r="O153" i="4" s="1"/>
  <c r="D153" i="4"/>
  <c r="N157" i="4"/>
  <c r="O157" i="4" s="1"/>
  <c r="D157" i="4"/>
  <c r="N161" i="4"/>
  <c r="O161" i="4" s="1"/>
  <c r="D161" i="4"/>
  <c r="N165" i="4"/>
  <c r="O165" i="4" s="1"/>
  <c r="D165" i="4"/>
  <c r="N169" i="4"/>
  <c r="O169" i="4" s="1"/>
  <c r="D169" i="4"/>
  <c r="M6" i="5"/>
  <c r="F6" i="5"/>
  <c r="M21" i="5"/>
  <c r="O23" i="6"/>
  <c r="F23" i="6"/>
  <c r="O113" i="6"/>
  <c r="F113" i="6"/>
  <c r="O117" i="6"/>
  <c r="F117" i="6"/>
  <c r="O134" i="6"/>
  <c r="F134" i="6"/>
  <c r="O157" i="6"/>
  <c r="F157" i="6"/>
  <c r="O161" i="6"/>
  <c r="F161" i="6"/>
  <c r="O169" i="6"/>
  <c r="F169" i="6"/>
  <c r="O181" i="6"/>
  <c r="F181" i="6"/>
  <c r="O193" i="6"/>
  <c r="F193" i="6"/>
  <c r="Q15" i="7"/>
  <c r="R15" i="7" s="1"/>
  <c r="H15" i="7"/>
  <c r="Q19" i="7"/>
  <c r="R19" i="7" s="1"/>
  <c r="H19" i="7"/>
  <c r="Q23" i="7"/>
  <c r="R23" i="7" s="1"/>
  <c r="H23" i="7"/>
  <c r="Q27" i="7"/>
  <c r="R27" i="7" s="1"/>
  <c r="H27" i="7"/>
  <c r="Q31" i="7"/>
  <c r="R31" i="7" s="1"/>
  <c r="H31" i="7"/>
  <c r="Q35" i="7"/>
  <c r="R35" i="7" s="1"/>
  <c r="H35" i="7"/>
  <c r="Q39" i="7"/>
  <c r="R39" i="7" s="1"/>
  <c r="H39" i="7"/>
  <c r="Q47" i="7"/>
  <c r="R47" i="7" s="1"/>
  <c r="H47" i="7"/>
  <c r="Q51" i="7"/>
  <c r="R51" i="7" s="1"/>
  <c r="H51" i="7"/>
  <c r="Q55" i="7"/>
  <c r="R55" i="7" s="1"/>
  <c r="H55" i="7"/>
  <c r="Q59" i="7"/>
  <c r="R59" i="7" s="1"/>
  <c r="H59" i="7"/>
  <c r="Q63" i="7"/>
  <c r="R63" i="7" s="1"/>
  <c r="H63" i="7"/>
  <c r="Q67" i="7"/>
  <c r="R67" i="7" s="1"/>
  <c r="H67" i="7"/>
  <c r="Q71" i="7"/>
  <c r="R71" i="7" s="1"/>
  <c r="H71" i="7"/>
  <c r="Q75" i="7"/>
  <c r="R75" i="7" s="1"/>
  <c r="H75" i="7"/>
  <c r="Q91" i="7"/>
  <c r="R91" i="7" s="1"/>
  <c r="H91" i="7"/>
  <c r="Q95" i="7"/>
  <c r="R95" i="7" s="1"/>
  <c r="H95" i="7"/>
  <c r="Q101" i="7"/>
  <c r="R101" i="7" s="1"/>
  <c r="H101" i="7"/>
  <c r="Q105" i="7"/>
  <c r="R105" i="7" s="1"/>
  <c r="H105" i="7"/>
  <c r="Q109" i="7"/>
  <c r="R109" i="7" s="1"/>
  <c r="H109" i="7"/>
  <c r="Q113" i="7"/>
  <c r="R113" i="7" s="1"/>
  <c r="H113" i="7"/>
  <c r="Q117" i="7"/>
  <c r="R117" i="7" s="1"/>
  <c r="H117" i="7"/>
  <c r="Q121" i="7"/>
  <c r="R121" i="7" s="1"/>
  <c r="H121" i="7"/>
  <c r="Q125" i="7"/>
  <c r="R125" i="7" s="1"/>
  <c r="H125" i="7"/>
  <c r="Q129" i="7"/>
  <c r="R129" i="7" s="1"/>
  <c r="H129" i="7"/>
  <c r="Q137" i="7"/>
  <c r="R137" i="7" s="1"/>
  <c r="H137" i="7"/>
  <c r="Q141" i="7"/>
  <c r="R141" i="7" s="1"/>
  <c r="H141" i="7"/>
  <c r="Q145" i="7"/>
  <c r="R145" i="7" s="1"/>
  <c r="H145" i="7"/>
  <c r="Q149" i="7"/>
  <c r="R149" i="7" s="1"/>
  <c r="H149" i="7"/>
  <c r="Q153" i="7"/>
  <c r="R153" i="7" s="1"/>
  <c r="H153" i="7"/>
  <c r="Q161" i="7"/>
  <c r="R161" i="7" s="1"/>
  <c r="H161" i="7"/>
  <c r="Q165" i="7"/>
  <c r="R165" i="7" s="1"/>
  <c r="H165" i="7"/>
  <c r="Q169" i="7"/>
  <c r="R169" i="7" s="1"/>
  <c r="H169" i="7"/>
  <c r="Q173" i="7"/>
  <c r="R173" i="7" s="1"/>
  <c r="H173" i="7"/>
  <c r="Q177" i="7"/>
  <c r="R177" i="7" s="1"/>
  <c r="H177" i="7"/>
  <c r="Q185" i="7"/>
  <c r="R185" i="7" s="1"/>
  <c r="H185" i="7"/>
  <c r="Q225" i="7"/>
  <c r="R225" i="7" s="1"/>
  <c r="H225" i="7"/>
  <c r="Q229" i="7"/>
  <c r="R229" i="7" s="1"/>
  <c r="H229" i="7"/>
  <c r="Q233" i="7"/>
  <c r="R233" i="7" s="1"/>
  <c r="H233" i="7"/>
  <c r="Q241" i="7"/>
  <c r="R241" i="7" s="1"/>
  <c r="H241" i="7"/>
  <c r="Q245" i="7"/>
  <c r="R245" i="7" s="1"/>
  <c r="H245" i="7"/>
  <c r="P4" i="10"/>
  <c r="Q4" i="10" s="1"/>
  <c r="G4" i="10"/>
  <c r="P8" i="10"/>
  <c r="Q8" i="10" s="1"/>
  <c r="G8" i="10"/>
  <c r="P16" i="10"/>
  <c r="Q16" i="10" s="1"/>
  <c r="G16" i="10"/>
  <c r="P20" i="10"/>
  <c r="Q20" i="10" s="1"/>
  <c r="G20" i="10"/>
  <c r="P32" i="10"/>
  <c r="Q32" i="10" s="1"/>
  <c r="G32" i="10"/>
  <c r="P40" i="10"/>
  <c r="Q40" i="10" s="1"/>
  <c r="G40" i="10"/>
  <c r="P44" i="10"/>
  <c r="Q44" i="10" s="1"/>
  <c r="G44" i="10"/>
  <c r="P48" i="10"/>
  <c r="Q48" i="10" s="1"/>
  <c r="G48" i="10"/>
  <c r="P52" i="10"/>
  <c r="Q52" i="10" s="1"/>
  <c r="G52" i="10"/>
  <c r="P56" i="10"/>
  <c r="Q56" i="10" s="1"/>
  <c r="G56" i="10"/>
  <c r="P64" i="10"/>
  <c r="Q64" i="10" s="1"/>
  <c r="G64" i="10"/>
  <c r="P68" i="10"/>
  <c r="Q68" i="10" s="1"/>
  <c r="G68" i="10"/>
  <c r="P72" i="10"/>
  <c r="Q72" i="10" s="1"/>
  <c r="G72" i="10"/>
  <c r="P84" i="10"/>
  <c r="Q84" i="10" s="1"/>
  <c r="G84" i="10"/>
  <c r="P96" i="10"/>
  <c r="Q96" i="10" s="1"/>
  <c r="G96" i="10"/>
  <c r="P100" i="10"/>
  <c r="Q100" i="10" s="1"/>
  <c r="G100" i="10"/>
  <c r="P104" i="10"/>
  <c r="Q104" i="10" s="1"/>
  <c r="G104" i="10"/>
  <c r="P108" i="10"/>
  <c r="Q108" i="10" s="1"/>
  <c r="G108" i="10"/>
  <c r="P112" i="10"/>
  <c r="Q112" i="10" s="1"/>
  <c r="G112" i="10"/>
  <c r="P116" i="10"/>
  <c r="Q116" i="10" s="1"/>
  <c r="G116" i="10"/>
  <c r="P120" i="10"/>
  <c r="Q120" i="10" s="1"/>
  <c r="G120" i="10"/>
  <c r="P124" i="10"/>
  <c r="Q124" i="10" s="1"/>
  <c r="G124" i="10"/>
  <c r="P128" i="10"/>
  <c r="Q128" i="10" s="1"/>
  <c r="G128" i="10"/>
  <c r="P132" i="10"/>
  <c r="Q132" i="10" s="1"/>
  <c r="G132" i="10"/>
  <c r="P136" i="10"/>
  <c r="Q136" i="10" s="1"/>
  <c r="G136" i="10"/>
  <c r="P144" i="10"/>
  <c r="Q144" i="10" s="1"/>
  <c r="G144" i="10"/>
  <c r="P148" i="10"/>
  <c r="Q148" i="10" s="1"/>
  <c r="G148" i="10"/>
  <c r="P152" i="10"/>
  <c r="Q152" i="10" s="1"/>
  <c r="G152" i="10"/>
  <c r="P156" i="10"/>
  <c r="Q156" i="10" s="1"/>
  <c r="G156" i="10"/>
  <c r="P160" i="10"/>
  <c r="Q160" i="10" s="1"/>
  <c r="G160" i="10"/>
  <c r="P164" i="10"/>
  <c r="Q164" i="10" s="1"/>
  <c r="G164" i="10"/>
  <c r="P168" i="10"/>
  <c r="Q168" i="10" s="1"/>
  <c r="G168" i="10"/>
  <c r="P172" i="10"/>
  <c r="Q172" i="10" s="1"/>
  <c r="G172" i="10"/>
  <c r="P176" i="10"/>
  <c r="Q176" i="10" s="1"/>
  <c r="G176" i="10"/>
  <c r="P180" i="10"/>
  <c r="Q180" i="10" s="1"/>
  <c r="G180" i="10"/>
  <c r="P184" i="10"/>
  <c r="Q184" i="10" s="1"/>
  <c r="G184" i="10"/>
  <c r="P188" i="10"/>
  <c r="Q188" i="10" s="1"/>
  <c r="G188" i="10"/>
  <c r="P196" i="10"/>
  <c r="Q196" i="10" s="1"/>
  <c r="G196" i="10"/>
  <c r="P200" i="10"/>
  <c r="Q200" i="10" s="1"/>
  <c r="G200" i="10"/>
  <c r="P208" i="10"/>
  <c r="Q208" i="10" s="1"/>
  <c r="G208" i="10"/>
  <c r="P216" i="10"/>
  <c r="Q216" i="10" s="1"/>
  <c r="G216" i="10"/>
  <c r="N57" i="4"/>
  <c r="O57" i="4" s="1"/>
  <c r="D57" i="4"/>
  <c r="N69" i="4"/>
  <c r="O69" i="4" s="1"/>
  <c r="D69" i="4"/>
  <c r="N81" i="4"/>
  <c r="O81" i="4" s="1"/>
  <c r="D81" i="4"/>
  <c r="N93" i="4"/>
  <c r="O93" i="4" s="1"/>
  <c r="D93" i="4"/>
  <c r="N101" i="4"/>
  <c r="O101" i="4" s="1"/>
  <c r="D101" i="4"/>
  <c r="L108" i="4"/>
  <c r="E108" i="4" s="1"/>
  <c r="N120" i="4"/>
  <c r="O120" i="4" s="1"/>
  <c r="D120" i="4"/>
  <c r="N128" i="4"/>
  <c r="O128" i="4" s="1"/>
  <c r="D128" i="4"/>
  <c r="N140" i="4"/>
  <c r="O140" i="4" s="1"/>
  <c r="D140" i="4"/>
  <c r="N148" i="4"/>
  <c r="O148" i="4" s="1"/>
  <c r="D148" i="4"/>
  <c r="N160" i="4"/>
  <c r="O160" i="4" s="1"/>
  <c r="D160" i="4"/>
  <c r="M5" i="5"/>
  <c r="F5" i="5"/>
  <c r="O116" i="6"/>
  <c r="F116" i="6"/>
  <c r="O156" i="6"/>
  <c r="F156" i="6"/>
  <c r="O188" i="6"/>
  <c r="F188" i="6"/>
  <c r="Q42" i="7"/>
  <c r="R42" i="7" s="1"/>
  <c r="H42" i="7"/>
  <c r="Q50" i="7"/>
  <c r="R50" i="7" s="1"/>
  <c r="H50" i="7"/>
  <c r="Q62" i="7"/>
  <c r="R62" i="7" s="1"/>
  <c r="H62" i="7"/>
  <c r="Q90" i="7"/>
  <c r="R90" i="7" s="1"/>
  <c r="H90" i="7"/>
  <c r="Q100" i="7"/>
  <c r="R100" i="7" s="1"/>
  <c r="H100" i="7"/>
  <c r="Q108" i="7"/>
  <c r="R108" i="7" s="1"/>
  <c r="H108" i="7"/>
  <c r="N8" i="4"/>
  <c r="O8" i="4" s="1"/>
  <c r="N54" i="4"/>
  <c r="O54" i="4" s="1"/>
  <c r="D54" i="4"/>
  <c r="N62" i="4"/>
  <c r="O62" i="4" s="1"/>
  <c r="D62" i="4"/>
  <c r="N74" i="4"/>
  <c r="O74" i="4" s="1"/>
  <c r="D74" i="4"/>
  <c r="N102" i="4"/>
  <c r="O102" i="4" s="1"/>
  <c r="D102" i="4"/>
  <c r="N141" i="4"/>
  <c r="O141" i="4" s="1"/>
  <c r="D141" i="4"/>
  <c r="N55" i="4"/>
  <c r="O55" i="4" s="1"/>
  <c r="D55" i="4"/>
  <c r="N59" i="4"/>
  <c r="O59" i="4" s="1"/>
  <c r="D59" i="4"/>
  <c r="N63" i="4"/>
  <c r="O63" i="4" s="1"/>
  <c r="D63" i="4"/>
  <c r="N67" i="4"/>
  <c r="O67" i="4" s="1"/>
  <c r="D67" i="4"/>
  <c r="N71" i="4"/>
  <c r="O71" i="4" s="1"/>
  <c r="D71" i="4"/>
  <c r="N75" i="4"/>
  <c r="O75" i="4" s="1"/>
  <c r="D75" i="4"/>
  <c r="N79" i="4"/>
  <c r="O79" i="4" s="1"/>
  <c r="D79" i="4"/>
  <c r="N87" i="4"/>
  <c r="O87" i="4" s="1"/>
  <c r="D87" i="4"/>
  <c r="N91" i="4"/>
  <c r="O91" i="4" s="1"/>
  <c r="D91" i="4"/>
  <c r="N95" i="4"/>
  <c r="O95" i="4" s="1"/>
  <c r="D95" i="4"/>
  <c r="N99" i="4"/>
  <c r="O99" i="4" s="1"/>
  <c r="D99" i="4"/>
  <c r="N103" i="4"/>
  <c r="O103" i="4" s="1"/>
  <c r="D103" i="4"/>
  <c r="N106" i="4"/>
  <c r="O106" i="4" s="1"/>
  <c r="D106" i="4"/>
  <c r="N110" i="4"/>
  <c r="O110" i="4" s="1"/>
  <c r="D110" i="4"/>
  <c r="N114" i="4"/>
  <c r="O114" i="4" s="1"/>
  <c r="D114" i="4"/>
  <c r="N118" i="4"/>
  <c r="O118" i="4" s="1"/>
  <c r="D118" i="4"/>
  <c r="N122" i="4"/>
  <c r="O122" i="4" s="1"/>
  <c r="D122" i="4"/>
  <c r="N126" i="4"/>
  <c r="O126" i="4" s="1"/>
  <c r="D126" i="4"/>
  <c r="N130" i="4"/>
  <c r="O130" i="4" s="1"/>
  <c r="D130" i="4"/>
  <c r="N142" i="4"/>
  <c r="O142" i="4" s="1"/>
  <c r="D142" i="4"/>
  <c r="N146" i="4"/>
  <c r="O146" i="4" s="1"/>
  <c r="D146" i="4"/>
  <c r="N150" i="4"/>
  <c r="O150" i="4" s="1"/>
  <c r="D150" i="4"/>
  <c r="N154" i="4"/>
  <c r="O154" i="4" s="1"/>
  <c r="D154" i="4"/>
  <c r="N158" i="4"/>
  <c r="O158" i="4" s="1"/>
  <c r="D158" i="4"/>
  <c r="N162" i="4"/>
  <c r="O162" i="4" s="1"/>
  <c r="D162" i="4"/>
  <c r="N166" i="4"/>
  <c r="O166" i="4" s="1"/>
  <c r="D166" i="4"/>
  <c r="M11" i="5"/>
  <c r="F11" i="5"/>
  <c r="M15" i="5"/>
  <c r="F15" i="5"/>
  <c r="M19" i="5"/>
  <c r="F19" i="5"/>
  <c r="M22" i="5"/>
  <c r="F22" i="5"/>
  <c r="M26" i="5"/>
  <c r="F26" i="5"/>
  <c r="M30" i="5"/>
  <c r="F30" i="5"/>
  <c r="M34" i="5"/>
  <c r="F34" i="5"/>
  <c r="M38" i="5"/>
  <c r="F38" i="5"/>
  <c r="M42" i="5"/>
  <c r="F42" i="5"/>
  <c r="M46" i="5"/>
  <c r="F46" i="5"/>
  <c r="O20" i="6"/>
  <c r="F20" i="6"/>
  <c r="O40" i="6"/>
  <c r="F40" i="6"/>
  <c r="O114" i="6"/>
  <c r="F114" i="6"/>
  <c r="O158" i="6"/>
  <c r="F158" i="6"/>
  <c r="O162" i="6"/>
  <c r="F162" i="6"/>
  <c r="O166" i="6"/>
  <c r="F166" i="6"/>
  <c r="O170" i="6"/>
  <c r="F170" i="6"/>
  <c r="O174" i="6"/>
  <c r="F174" i="6"/>
  <c r="O178" i="6"/>
  <c r="F178" i="6"/>
  <c r="O182" i="6"/>
  <c r="F182" i="6"/>
  <c r="O194" i="6"/>
  <c r="F194" i="6"/>
  <c r="Q8" i="7"/>
  <c r="R8" i="7" s="1"/>
  <c r="H8" i="7"/>
  <c r="Q12" i="7"/>
  <c r="R12" i="7" s="1"/>
  <c r="H12" i="7"/>
  <c r="Q16" i="7"/>
  <c r="R16" i="7" s="1"/>
  <c r="H16" i="7"/>
  <c r="Q20" i="7"/>
  <c r="R20" i="7" s="1"/>
  <c r="H20" i="7"/>
  <c r="Q24" i="7"/>
  <c r="R24" i="7" s="1"/>
  <c r="H24" i="7"/>
  <c r="Q28" i="7"/>
  <c r="R28" i="7" s="1"/>
  <c r="H28" i="7"/>
  <c r="Q32" i="7"/>
  <c r="R32" i="7" s="1"/>
  <c r="H32" i="7"/>
  <c r="Q40" i="7"/>
  <c r="R40" i="7" s="1"/>
  <c r="H40" i="7"/>
  <c r="Q48" i="7"/>
  <c r="R48" i="7" s="1"/>
  <c r="H48" i="7"/>
  <c r="Q52" i="7"/>
  <c r="R52" i="7" s="1"/>
  <c r="H52" i="7"/>
  <c r="Q56" i="7"/>
  <c r="R56" i="7" s="1"/>
  <c r="H56" i="7"/>
  <c r="Q60" i="7"/>
  <c r="R60" i="7" s="1"/>
  <c r="H60" i="7"/>
  <c r="Q64" i="7"/>
  <c r="R64" i="7" s="1"/>
  <c r="H64" i="7"/>
  <c r="Q68" i="7"/>
  <c r="R68" i="7" s="1"/>
  <c r="H68" i="7"/>
  <c r="Q72" i="7"/>
  <c r="R72" i="7" s="1"/>
  <c r="H72" i="7"/>
  <c r="Q76" i="7"/>
  <c r="R76" i="7" s="1"/>
  <c r="H76" i="7"/>
  <c r="Q80" i="7"/>
  <c r="R80" i="7" s="1"/>
  <c r="H80" i="7"/>
  <c r="Q84" i="7"/>
  <c r="R84" i="7" s="1"/>
  <c r="H84" i="7"/>
  <c r="Q88" i="7"/>
  <c r="R88" i="7" s="1"/>
  <c r="H88" i="7"/>
  <c r="Q102" i="7"/>
  <c r="R102" i="7" s="1"/>
  <c r="H102" i="7"/>
  <c r="Q106" i="7"/>
  <c r="R106" i="7" s="1"/>
  <c r="H106" i="7"/>
  <c r="Q110" i="7"/>
  <c r="R110" i="7" s="1"/>
  <c r="H110" i="7"/>
  <c r="Q114" i="7"/>
  <c r="R114" i="7" s="1"/>
  <c r="H114" i="7"/>
  <c r="Q118" i="7"/>
  <c r="R118" i="7" s="1"/>
  <c r="H118" i="7"/>
  <c r="Q122" i="7"/>
  <c r="R122" i="7" s="1"/>
  <c r="H122" i="7"/>
  <c r="Q130" i="7"/>
  <c r="R130" i="7" s="1"/>
  <c r="H130" i="7"/>
  <c r="Q138" i="7"/>
  <c r="R138" i="7" s="1"/>
  <c r="H138" i="7"/>
  <c r="Q142" i="7"/>
  <c r="R142" i="7" s="1"/>
  <c r="H142" i="7"/>
  <c r="Q146" i="7"/>
  <c r="R146" i="7" s="1"/>
  <c r="H146" i="7"/>
  <c r="Q154" i="7"/>
  <c r="R154" i="7" s="1"/>
  <c r="H154" i="7"/>
  <c r="Q162" i="7"/>
  <c r="R162" i="7" s="1"/>
  <c r="H162" i="7"/>
  <c r="Q170" i="7"/>
  <c r="R170" i="7" s="1"/>
  <c r="H170" i="7"/>
  <c r="Q174" i="7"/>
  <c r="R174" i="7" s="1"/>
  <c r="H174" i="7"/>
  <c r="Q178" i="7"/>
  <c r="R178" i="7" s="1"/>
  <c r="H178" i="7"/>
  <c r="Q182" i="7"/>
  <c r="R182" i="7" s="1"/>
  <c r="H182" i="7"/>
  <c r="Q198" i="7"/>
  <c r="R198" i="7" s="1"/>
  <c r="H198" i="7"/>
  <c r="Q226" i="7"/>
  <c r="R226" i="7" s="1"/>
  <c r="H226" i="7"/>
  <c r="Q230" i="7"/>
  <c r="R230" i="7" s="1"/>
  <c r="H230" i="7"/>
  <c r="Q234" i="7"/>
  <c r="R234" i="7" s="1"/>
  <c r="H234" i="7"/>
  <c r="Q238" i="7"/>
  <c r="R238" i="7" s="1"/>
  <c r="H238" i="7"/>
  <c r="Q242" i="7"/>
  <c r="R242" i="7" s="1"/>
  <c r="H242" i="7"/>
  <c r="Q246" i="7"/>
  <c r="R246" i="7" s="1"/>
  <c r="H246" i="7"/>
  <c r="P5" i="10"/>
  <c r="Q5" i="10" s="1"/>
  <c r="G5" i="10"/>
  <c r="P13" i="10"/>
  <c r="Q13" i="10" s="1"/>
  <c r="G13" i="10"/>
  <c r="P17" i="10"/>
  <c r="Q17" i="10" s="1"/>
  <c r="G17" i="10"/>
  <c r="P21" i="10"/>
  <c r="Q21" i="10" s="1"/>
  <c r="G21" i="10"/>
  <c r="P29" i="10"/>
  <c r="Q29" i="10" s="1"/>
  <c r="G29" i="10"/>
  <c r="P33" i="10"/>
  <c r="Q33" i="10" s="1"/>
  <c r="G33" i="10"/>
  <c r="P37" i="10"/>
  <c r="Q37" i="10" s="1"/>
  <c r="G37" i="10"/>
  <c r="P41" i="10"/>
  <c r="Q41" i="10" s="1"/>
  <c r="G41" i="10"/>
  <c r="P45" i="10"/>
  <c r="Q45" i="10" s="1"/>
  <c r="G45" i="10"/>
  <c r="P49" i="10"/>
  <c r="Q49" i="10" s="1"/>
  <c r="G49" i="10"/>
  <c r="P53" i="10"/>
  <c r="Q53" i="10" s="1"/>
  <c r="G53" i="10"/>
  <c r="P57" i="10"/>
  <c r="Q57" i="10" s="1"/>
  <c r="G57" i="10"/>
  <c r="P65" i="10"/>
  <c r="Q65" i="10" s="1"/>
  <c r="G65" i="10"/>
  <c r="P69" i="10"/>
  <c r="Q69" i="10" s="1"/>
  <c r="G69" i="10"/>
  <c r="P73" i="10"/>
  <c r="Q73" i="10" s="1"/>
  <c r="G73" i="10"/>
  <c r="P77" i="10"/>
  <c r="Q77" i="10" s="1"/>
  <c r="G77" i="10"/>
  <c r="P81" i="10"/>
  <c r="Q81" i="10" s="1"/>
  <c r="G81" i="10"/>
  <c r="P85" i="10"/>
  <c r="Q85" i="10" s="1"/>
  <c r="G85" i="10"/>
  <c r="P93" i="10"/>
  <c r="Q93" i="10" s="1"/>
  <c r="G93" i="10"/>
  <c r="P97" i="10"/>
  <c r="Q97" i="10" s="1"/>
  <c r="G97" i="10"/>
  <c r="P101" i="10"/>
  <c r="Q101" i="10" s="1"/>
  <c r="G101" i="10"/>
  <c r="P105" i="10"/>
  <c r="Q105" i="10" s="1"/>
  <c r="G105" i="10"/>
  <c r="P109" i="10"/>
  <c r="Q109" i="10" s="1"/>
  <c r="G109" i="10"/>
  <c r="P113" i="10"/>
  <c r="Q113" i="10" s="1"/>
  <c r="G113" i="10"/>
  <c r="P117" i="10"/>
  <c r="Q117" i="10" s="1"/>
  <c r="G117" i="10"/>
  <c r="P121" i="10"/>
  <c r="Q121" i="10" s="1"/>
  <c r="G121" i="10"/>
  <c r="P125" i="10"/>
  <c r="Q125" i="10" s="1"/>
  <c r="G125" i="10"/>
  <c r="P129" i="10"/>
  <c r="Q129" i="10" s="1"/>
  <c r="G129" i="10"/>
  <c r="P157" i="10"/>
  <c r="Q157" i="10" s="1"/>
  <c r="G157" i="10"/>
  <c r="P161" i="10"/>
  <c r="Q161" i="10" s="1"/>
  <c r="G161" i="10"/>
  <c r="P165" i="10"/>
  <c r="Q165" i="10" s="1"/>
  <c r="G165" i="10"/>
  <c r="P169" i="10"/>
  <c r="Q169" i="10" s="1"/>
  <c r="G169" i="10"/>
  <c r="P173" i="10"/>
  <c r="Q173" i="10" s="1"/>
  <c r="G173" i="10"/>
  <c r="P177" i="10"/>
  <c r="Q177" i="10" s="1"/>
  <c r="G177" i="10"/>
  <c r="P193" i="10"/>
  <c r="Q193" i="10" s="1"/>
  <c r="G193" i="10"/>
  <c r="P201" i="10"/>
  <c r="Q201" i="10" s="1"/>
  <c r="G201" i="10"/>
  <c r="P205" i="10"/>
  <c r="Q205" i="10" s="1"/>
  <c r="G205" i="10"/>
  <c r="P209" i="10"/>
  <c r="Q209" i="10" s="1"/>
  <c r="G209" i="10"/>
  <c r="P217" i="10"/>
  <c r="Q217" i="10" s="1"/>
  <c r="G217" i="10"/>
  <c r="P221" i="10"/>
  <c r="Q221" i="10" s="1"/>
  <c r="G221" i="10"/>
  <c r="L53" i="4"/>
  <c r="M53" i="4" s="1"/>
  <c r="N53" i="4" s="1"/>
  <c r="O53" i="4" s="1"/>
  <c r="N65" i="4"/>
  <c r="O65" i="4" s="1"/>
  <c r="D65" i="4"/>
  <c r="N73" i="4"/>
  <c r="O73" i="4" s="1"/>
  <c r="D73" i="4"/>
  <c r="N85" i="4"/>
  <c r="O85" i="4" s="1"/>
  <c r="D85" i="4"/>
  <c r="N116" i="4"/>
  <c r="O116" i="4" s="1"/>
  <c r="D116" i="4"/>
  <c r="N168" i="4"/>
  <c r="O168" i="4" s="1"/>
  <c r="D168" i="4"/>
  <c r="Q14" i="7"/>
  <c r="R14" i="7" s="1"/>
  <c r="H14" i="7"/>
  <c r="Q38" i="7"/>
  <c r="R38" i="7" s="1"/>
  <c r="H38" i="7"/>
  <c r="Q46" i="7"/>
  <c r="R46" i="7" s="1"/>
  <c r="H46" i="7"/>
  <c r="Q116" i="7"/>
  <c r="R116" i="7" s="1"/>
  <c r="H116" i="7"/>
  <c r="Q128" i="7"/>
  <c r="R128" i="7" s="1"/>
  <c r="H128" i="7"/>
  <c r="N4" i="4"/>
  <c r="O4" i="4" s="1"/>
  <c r="D4" i="4"/>
  <c r="N66" i="4"/>
  <c r="O66" i="4" s="1"/>
  <c r="D66" i="4"/>
  <c r="N78" i="4"/>
  <c r="O78" i="4" s="1"/>
  <c r="D78" i="4"/>
  <c r="N86" i="4"/>
  <c r="O86" i="4" s="1"/>
  <c r="D86" i="4"/>
  <c r="N98" i="4"/>
  <c r="O98" i="4" s="1"/>
  <c r="D98" i="4"/>
  <c r="N109" i="4"/>
  <c r="O109" i="4" s="1"/>
  <c r="D109" i="4"/>
  <c r="L52" i="4"/>
  <c r="M52" i="4" s="1"/>
  <c r="N52" i="4" s="1"/>
  <c r="O52" i="4" s="1"/>
  <c r="N56" i="4"/>
  <c r="O56" i="4" s="1"/>
  <c r="D56" i="4"/>
  <c r="N60" i="4"/>
  <c r="O60" i="4" s="1"/>
  <c r="D60" i="4"/>
  <c r="N64" i="4"/>
  <c r="O64" i="4" s="1"/>
  <c r="D64" i="4"/>
  <c r="N68" i="4"/>
  <c r="O68" i="4" s="1"/>
  <c r="D68" i="4"/>
  <c r="N72" i="4"/>
  <c r="O72" i="4" s="1"/>
  <c r="D72" i="4"/>
  <c r="N76" i="4"/>
  <c r="O76" i="4" s="1"/>
  <c r="D76" i="4"/>
  <c r="N80" i="4"/>
  <c r="O80" i="4" s="1"/>
  <c r="D80" i="4"/>
  <c r="N88" i="4"/>
  <c r="O88" i="4" s="1"/>
  <c r="D88" i="4"/>
  <c r="N92" i="4"/>
  <c r="O92" i="4" s="1"/>
  <c r="D92" i="4"/>
  <c r="N96" i="4"/>
  <c r="O96" i="4" s="1"/>
  <c r="D96" i="4"/>
  <c r="N100" i="4"/>
  <c r="O100" i="4" s="1"/>
  <c r="D100" i="4"/>
  <c r="N111" i="4"/>
  <c r="O111" i="4" s="1"/>
  <c r="D111" i="4"/>
  <c r="N115" i="4"/>
  <c r="O115" i="4" s="1"/>
  <c r="D115" i="4"/>
  <c r="N119" i="4"/>
  <c r="O119" i="4" s="1"/>
  <c r="D119" i="4"/>
  <c r="N123" i="4"/>
  <c r="O123" i="4" s="1"/>
  <c r="D123" i="4"/>
  <c r="N127" i="4"/>
  <c r="O127" i="4" s="1"/>
  <c r="D127" i="4"/>
  <c r="N131" i="4"/>
  <c r="O131" i="4" s="1"/>
  <c r="D131" i="4"/>
  <c r="N139" i="4"/>
  <c r="O139" i="4" s="1"/>
  <c r="D139" i="4"/>
  <c r="N143" i="4"/>
  <c r="O143" i="4" s="1"/>
  <c r="D143" i="4"/>
  <c r="N147" i="4"/>
  <c r="O147" i="4" s="1"/>
  <c r="D147" i="4"/>
  <c r="N155" i="4"/>
  <c r="O155" i="4" s="1"/>
  <c r="D155" i="4"/>
  <c r="N159" i="4"/>
  <c r="O159" i="4" s="1"/>
  <c r="D159" i="4"/>
  <c r="N167" i="4"/>
  <c r="O167" i="4" s="1"/>
  <c r="D167" i="4"/>
  <c r="M8" i="5"/>
  <c r="F8" i="5"/>
  <c r="M12" i="5"/>
  <c r="F12" i="5"/>
  <c r="M16" i="5"/>
  <c r="F16" i="5"/>
  <c r="M23" i="5"/>
  <c r="F23" i="5"/>
  <c r="M27" i="5"/>
  <c r="F27" i="5"/>
  <c r="M31" i="5"/>
  <c r="F31" i="5"/>
  <c r="M35" i="5"/>
  <c r="F35" i="5"/>
  <c r="M39" i="5"/>
  <c r="F39" i="5"/>
  <c r="M43" i="5"/>
  <c r="F43" i="5"/>
  <c r="M47" i="5"/>
  <c r="F47" i="5"/>
  <c r="O21" i="6"/>
  <c r="F21" i="6"/>
  <c r="O115" i="6"/>
  <c r="F115" i="6"/>
  <c r="O155" i="6"/>
  <c r="F155" i="6"/>
  <c r="O159" i="6"/>
  <c r="F159" i="6"/>
  <c r="O163" i="6"/>
  <c r="F163" i="6"/>
  <c r="O167" i="6"/>
  <c r="F167" i="6"/>
  <c r="O179" i="6"/>
  <c r="F179" i="6"/>
  <c r="O195" i="6"/>
  <c r="F195" i="6"/>
  <c r="Q5" i="7"/>
  <c r="R5" i="7" s="1"/>
  <c r="H5" i="7"/>
  <c r="Q9" i="7"/>
  <c r="R9" i="7" s="1"/>
  <c r="H9" i="7"/>
  <c r="Q13" i="7"/>
  <c r="R13" i="7" s="1"/>
  <c r="H13" i="7"/>
  <c r="Q21" i="7"/>
  <c r="R21" i="7" s="1"/>
  <c r="H21" i="7"/>
  <c r="Q25" i="7"/>
  <c r="R25" i="7" s="1"/>
  <c r="H25" i="7"/>
  <c r="Q37" i="7"/>
  <c r="R37" i="7" s="1"/>
  <c r="H37" i="7"/>
  <c r="Q41" i="7"/>
  <c r="R41" i="7" s="1"/>
  <c r="H41" i="7"/>
  <c r="Q45" i="7"/>
  <c r="R45" i="7" s="1"/>
  <c r="H45" i="7"/>
  <c r="Q49" i="7"/>
  <c r="R49" i="7" s="1"/>
  <c r="H49" i="7"/>
  <c r="Q53" i="7"/>
  <c r="R53" i="7" s="1"/>
  <c r="H53" i="7"/>
  <c r="Q57" i="7"/>
  <c r="R57" i="7" s="1"/>
  <c r="H57" i="7"/>
  <c r="Q61" i="7"/>
  <c r="R61" i="7" s="1"/>
  <c r="H61" i="7"/>
  <c r="Q69" i="7"/>
  <c r="R69" i="7" s="1"/>
  <c r="H69" i="7"/>
  <c r="Q73" i="7"/>
  <c r="R73" i="7" s="1"/>
  <c r="H73" i="7"/>
  <c r="Q81" i="7"/>
  <c r="R81" i="7" s="1"/>
  <c r="H81" i="7"/>
  <c r="Q85" i="7"/>
  <c r="R85" i="7" s="1"/>
  <c r="H85" i="7"/>
  <c r="Q89" i="7"/>
  <c r="R89" i="7" s="1"/>
  <c r="H89" i="7"/>
  <c r="Q93" i="7"/>
  <c r="R93" i="7" s="1"/>
  <c r="H93" i="7"/>
  <c r="Q98" i="7"/>
  <c r="R98" i="7" s="1"/>
  <c r="H98" i="7"/>
  <c r="Q107" i="7"/>
  <c r="R107" i="7" s="1"/>
  <c r="H107" i="7"/>
  <c r="Q115" i="7"/>
  <c r="R115" i="7" s="1"/>
  <c r="H115" i="7"/>
  <c r="Q119" i="7"/>
  <c r="R119" i="7" s="1"/>
  <c r="H119" i="7"/>
  <c r="Q127" i="7"/>
  <c r="R127" i="7" s="1"/>
  <c r="H127" i="7"/>
  <c r="Q131" i="7"/>
  <c r="R131" i="7" s="1"/>
  <c r="H131" i="7"/>
  <c r="Q139" i="7"/>
  <c r="R139" i="7" s="1"/>
  <c r="H139" i="7"/>
  <c r="Q143" i="7"/>
  <c r="R143" i="7" s="1"/>
  <c r="H143" i="7"/>
  <c r="Q147" i="7"/>
  <c r="R147" i="7" s="1"/>
  <c r="H147" i="7"/>
  <c r="Q155" i="7"/>
  <c r="R155" i="7" s="1"/>
  <c r="H155" i="7"/>
  <c r="Q163" i="7"/>
  <c r="R163" i="7" s="1"/>
  <c r="H163" i="7"/>
  <c r="Q171" i="7"/>
  <c r="R171" i="7" s="1"/>
  <c r="H171" i="7"/>
  <c r="Q179" i="7"/>
  <c r="R179" i="7" s="1"/>
  <c r="H179" i="7"/>
  <c r="Q183" i="7"/>
  <c r="R183" i="7" s="1"/>
  <c r="H183" i="7"/>
  <c r="Q211" i="7"/>
  <c r="R211" i="7" s="1"/>
  <c r="H211" i="7"/>
  <c r="Q223" i="7"/>
  <c r="R223" i="7" s="1"/>
  <c r="H223" i="7"/>
  <c r="Q227" i="7"/>
  <c r="R227" i="7" s="1"/>
  <c r="H227" i="7"/>
  <c r="Q235" i="7"/>
  <c r="R235" i="7" s="1"/>
  <c r="H235" i="7"/>
  <c r="Q239" i="7"/>
  <c r="R239" i="7" s="1"/>
  <c r="H239" i="7"/>
  <c r="Q243" i="7"/>
  <c r="R243" i="7" s="1"/>
  <c r="H243" i="7"/>
  <c r="Q247" i="7"/>
  <c r="R247" i="7" s="1"/>
  <c r="H247" i="7"/>
  <c r="P6" i="10"/>
  <c r="Q6" i="10" s="1"/>
  <c r="G6" i="10"/>
  <c r="P10" i="10"/>
  <c r="Q10" i="10" s="1"/>
  <c r="G10" i="10"/>
  <c r="P14" i="10"/>
  <c r="Q14" i="10" s="1"/>
  <c r="G14" i="10"/>
  <c r="P18" i="10"/>
  <c r="Q18" i="10" s="1"/>
  <c r="G18" i="10"/>
  <c r="P22" i="10"/>
  <c r="Q22" i="10" s="1"/>
  <c r="G22" i="10"/>
  <c r="P30" i="10"/>
  <c r="Q30" i="10" s="1"/>
  <c r="G30" i="10"/>
  <c r="P34" i="10"/>
  <c r="Q34" i="10" s="1"/>
  <c r="G34" i="10"/>
  <c r="P38" i="10"/>
  <c r="Q38" i="10" s="1"/>
  <c r="G38" i="10"/>
  <c r="P42" i="10"/>
  <c r="Q42" i="10" s="1"/>
  <c r="G42" i="10"/>
  <c r="P46" i="10"/>
  <c r="Q46" i="10" s="1"/>
  <c r="G46" i="10"/>
  <c r="P50" i="10"/>
  <c r="Q50" i="10" s="1"/>
  <c r="G50" i="10"/>
  <c r="P54" i="10"/>
  <c r="Q54" i="10" s="1"/>
  <c r="G54" i="10"/>
  <c r="P58" i="10"/>
  <c r="Q58" i="10" s="1"/>
  <c r="G58" i="10"/>
  <c r="P62" i="10"/>
  <c r="Q62" i="10" s="1"/>
  <c r="G62" i="10"/>
  <c r="P66" i="10"/>
  <c r="Q66" i="10" s="1"/>
  <c r="G66" i="10"/>
  <c r="P70" i="10"/>
  <c r="Q70" i="10" s="1"/>
  <c r="G70" i="10"/>
  <c r="P74" i="10"/>
  <c r="Q74" i="10" s="1"/>
  <c r="G74" i="10"/>
  <c r="P78" i="10"/>
  <c r="Q78" i="10" s="1"/>
  <c r="G78" i="10"/>
  <c r="P82" i="10"/>
  <c r="Q82" i="10" s="1"/>
  <c r="G82" i="10"/>
  <c r="P86" i="10"/>
  <c r="Q86" i="10" s="1"/>
  <c r="G86" i="10"/>
  <c r="P90" i="10"/>
  <c r="Q90" i="10" s="1"/>
  <c r="G90" i="10"/>
  <c r="P94" i="10"/>
  <c r="Q94" i="10" s="1"/>
  <c r="G94" i="10"/>
  <c r="P98" i="10"/>
  <c r="Q98" i="10" s="1"/>
  <c r="G98" i="10"/>
  <c r="P102" i="10"/>
  <c r="Q102" i="10" s="1"/>
  <c r="G102" i="10"/>
  <c r="P110" i="10"/>
  <c r="Q110" i="10" s="1"/>
  <c r="G110" i="10"/>
  <c r="P134" i="10"/>
  <c r="Q134" i="10" s="1"/>
  <c r="G134" i="10"/>
  <c r="P138" i="10"/>
  <c r="Q138" i="10" s="1"/>
  <c r="G138" i="10"/>
  <c r="P142" i="10"/>
  <c r="Q142" i="10" s="1"/>
  <c r="G142" i="10"/>
  <c r="P146" i="10"/>
  <c r="Q146" i="10" s="1"/>
  <c r="G146" i="10"/>
  <c r="P150" i="10"/>
  <c r="Q150" i="10" s="1"/>
  <c r="G150" i="10"/>
  <c r="P158" i="10"/>
  <c r="Q158" i="10" s="1"/>
  <c r="G158" i="10"/>
  <c r="P162" i="10"/>
  <c r="Q162" i="10" s="1"/>
  <c r="G162" i="10"/>
  <c r="P166" i="10"/>
  <c r="Q166" i="10" s="1"/>
  <c r="G166" i="10"/>
  <c r="P170" i="10"/>
  <c r="Q170" i="10" s="1"/>
  <c r="G170" i="10"/>
  <c r="P174" i="10"/>
  <c r="Q174" i="10" s="1"/>
  <c r="G174" i="10"/>
  <c r="P182" i="10"/>
  <c r="Q182" i="10" s="1"/>
  <c r="G182" i="10"/>
  <c r="P190" i="10"/>
  <c r="Q190" i="10" s="1"/>
  <c r="G190" i="10"/>
  <c r="P194" i="10"/>
  <c r="Q194" i="10" s="1"/>
  <c r="G194" i="10"/>
  <c r="P198" i="10"/>
  <c r="Q198" i="10" s="1"/>
  <c r="G198" i="10"/>
  <c r="P202" i="10"/>
  <c r="Q202" i="10" s="1"/>
  <c r="G202" i="10"/>
  <c r="P206" i="10"/>
  <c r="Q206" i="10" s="1"/>
  <c r="G206" i="10"/>
  <c r="P210" i="10"/>
  <c r="Q210" i="10" s="1"/>
  <c r="G210" i="10"/>
  <c r="P222" i="10"/>
  <c r="Q222" i="10" s="1"/>
  <c r="G222" i="10"/>
  <c r="Q140" i="7"/>
  <c r="R140" i="7" s="1"/>
  <c r="H140" i="7"/>
  <c r="Q144" i="7"/>
  <c r="R144" i="7" s="1"/>
  <c r="H144" i="7"/>
  <c r="Q148" i="7"/>
  <c r="R148" i="7" s="1"/>
  <c r="H148" i="7"/>
  <c r="Q152" i="7"/>
  <c r="R152" i="7" s="1"/>
  <c r="H152" i="7"/>
  <c r="Q156" i="7"/>
  <c r="R156" i="7" s="1"/>
  <c r="H156" i="7"/>
  <c r="Q160" i="7"/>
  <c r="R160" i="7" s="1"/>
  <c r="H160" i="7"/>
  <c r="Q164" i="7"/>
  <c r="R164" i="7" s="1"/>
  <c r="H164" i="7"/>
  <c r="Q168" i="7"/>
  <c r="R168" i="7" s="1"/>
  <c r="H168" i="7"/>
  <c r="Q172" i="7"/>
  <c r="R172" i="7" s="1"/>
  <c r="H172" i="7"/>
  <c r="Q180" i="7"/>
  <c r="R180" i="7" s="1"/>
  <c r="H180" i="7"/>
  <c r="Q184" i="7"/>
  <c r="R184" i="7" s="1"/>
  <c r="H184" i="7"/>
  <c r="Q188" i="7"/>
  <c r="R188" i="7" s="1"/>
  <c r="H188" i="7"/>
  <c r="Q224" i="7"/>
  <c r="R224" i="7" s="1"/>
  <c r="H224" i="7"/>
  <c r="Q228" i="7"/>
  <c r="R228" i="7" s="1"/>
  <c r="H228" i="7"/>
  <c r="Q236" i="7"/>
  <c r="R236" i="7" s="1"/>
  <c r="H236" i="7"/>
  <c r="Q240" i="7"/>
  <c r="R240" i="7" s="1"/>
  <c r="H240" i="7"/>
  <c r="Q244" i="7"/>
  <c r="R244" i="7" s="1"/>
  <c r="H244" i="7"/>
  <c r="P7" i="10"/>
  <c r="Q7" i="10" s="1"/>
  <c r="G7" i="10"/>
  <c r="P15" i="10"/>
  <c r="Q15" i="10" s="1"/>
  <c r="G15" i="10"/>
  <c r="P19" i="10"/>
  <c r="Q19" i="10" s="1"/>
  <c r="G19" i="10"/>
  <c r="P31" i="10"/>
  <c r="Q31" i="10" s="1"/>
  <c r="G31" i="10"/>
  <c r="P35" i="10"/>
  <c r="Q35" i="10" s="1"/>
  <c r="G35" i="10"/>
  <c r="P39" i="10"/>
  <c r="Q39" i="10" s="1"/>
  <c r="G39" i="10"/>
  <c r="P43" i="10"/>
  <c r="Q43" i="10" s="1"/>
  <c r="G43" i="10"/>
  <c r="P47" i="10"/>
  <c r="Q47" i="10" s="1"/>
  <c r="G47" i="10"/>
  <c r="P51" i="10"/>
  <c r="Q51" i="10" s="1"/>
  <c r="G51" i="10"/>
  <c r="P63" i="10"/>
  <c r="Q63" i="10" s="1"/>
  <c r="G63" i="10"/>
  <c r="P67" i="10"/>
  <c r="Q67" i="10" s="1"/>
  <c r="G67" i="10"/>
  <c r="P71" i="10"/>
  <c r="Q71" i="10" s="1"/>
  <c r="G71" i="10"/>
  <c r="P83" i="10"/>
  <c r="Q83" i="10" s="1"/>
  <c r="G83" i="10"/>
  <c r="P95" i="10"/>
  <c r="Q95" i="10" s="1"/>
  <c r="G95" i="10"/>
  <c r="P103" i="10"/>
  <c r="Q103" i="10" s="1"/>
  <c r="G103" i="10"/>
  <c r="P111" i="10"/>
  <c r="Q111" i="10" s="1"/>
  <c r="G111" i="10"/>
  <c r="P155" i="10"/>
  <c r="Q155" i="10" s="1"/>
  <c r="G155" i="10"/>
  <c r="P159" i="10"/>
  <c r="Q159" i="10" s="1"/>
  <c r="G159" i="10"/>
  <c r="P163" i="10"/>
  <c r="Q163" i="10" s="1"/>
  <c r="G163" i="10"/>
  <c r="P167" i="10"/>
  <c r="Q167" i="10" s="1"/>
  <c r="G167" i="10"/>
  <c r="P175" i="10"/>
  <c r="Q175" i="10" s="1"/>
  <c r="G175" i="10"/>
  <c r="P195" i="10"/>
  <c r="Q195" i="10" s="1"/>
  <c r="G195" i="10"/>
  <c r="P199" i="10"/>
  <c r="Q199" i="10" s="1"/>
  <c r="G199" i="10"/>
  <c r="P203" i="10"/>
  <c r="Q203" i="10" s="1"/>
  <c r="G203" i="10"/>
  <c r="P211" i="10"/>
  <c r="Q211" i="10" s="1"/>
  <c r="G211" i="10"/>
  <c r="P219" i="10"/>
  <c r="Q219" i="10" s="1"/>
  <c r="G219" i="10"/>
  <c r="P119" i="3"/>
  <c r="F119" i="3"/>
  <c r="P88" i="3"/>
  <c r="F88" i="3"/>
  <c r="P11" i="10"/>
  <c r="Q11" i="10" s="1"/>
  <c r="G11" i="10"/>
  <c r="O189" i="6"/>
  <c r="F189" i="6"/>
  <c r="O187" i="6"/>
  <c r="F187" i="6"/>
  <c r="O186" i="6"/>
  <c r="F186" i="6"/>
  <c r="O185" i="6"/>
  <c r="F185" i="6"/>
  <c r="O184" i="6"/>
  <c r="F184" i="6"/>
  <c r="O183" i="6"/>
  <c r="F183" i="6"/>
  <c r="O176" i="6"/>
  <c r="F176" i="6"/>
  <c r="O175" i="6"/>
  <c r="F175" i="6"/>
  <c r="O165" i="6"/>
  <c r="F165" i="6"/>
  <c r="O164" i="6"/>
  <c r="F164" i="6"/>
  <c r="O153" i="6"/>
  <c r="F153" i="6"/>
  <c r="P149" i="6"/>
  <c r="E149" i="6"/>
  <c r="O151" i="6"/>
  <c r="F151" i="6"/>
  <c r="O146" i="6"/>
  <c r="F146" i="6"/>
  <c r="O148" i="6"/>
  <c r="F148" i="6"/>
  <c r="O32" i="6"/>
  <c r="F32" i="6"/>
  <c r="O49" i="6"/>
  <c r="F49" i="6"/>
  <c r="O97" i="6"/>
  <c r="F97" i="6"/>
  <c r="O135" i="6"/>
  <c r="F135" i="6"/>
  <c r="O8" i="6"/>
  <c r="F8" i="6"/>
  <c r="O13" i="6"/>
  <c r="F13" i="6"/>
  <c r="O17" i="6"/>
  <c r="F17" i="6"/>
  <c r="O25" i="6"/>
  <c r="F25" i="6"/>
  <c r="O37" i="6"/>
  <c r="F37" i="6"/>
  <c r="O50" i="6"/>
  <c r="F50" i="6"/>
  <c r="O58" i="6"/>
  <c r="F58" i="6"/>
  <c r="O70" i="6"/>
  <c r="F70" i="6"/>
  <c r="O86" i="6"/>
  <c r="F86" i="6"/>
  <c r="O94" i="6"/>
  <c r="F94" i="6"/>
  <c r="O119" i="6"/>
  <c r="F119" i="6"/>
  <c r="O137" i="6"/>
  <c r="F137" i="6"/>
  <c r="O4" i="6"/>
  <c r="F4" i="6"/>
  <c r="O9" i="6"/>
  <c r="F9" i="6"/>
  <c r="O14" i="6"/>
  <c r="F14" i="6"/>
  <c r="O26" i="6"/>
  <c r="F26" i="6"/>
  <c r="O30" i="6"/>
  <c r="F30" i="6"/>
  <c r="O34" i="6"/>
  <c r="F34" i="6"/>
  <c r="O38" i="6"/>
  <c r="F38" i="6"/>
  <c r="O47" i="6"/>
  <c r="F47" i="6"/>
  <c r="O55" i="6"/>
  <c r="F55" i="6"/>
  <c r="O59" i="6"/>
  <c r="F59" i="6"/>
  <c r="O67" i="6"/>
  <c r="F67" i="6"/>
  <c r="O87" i="6"/>
  <c r="F87" i="6"/>
  <c r="O95" i="6"/>
  <c r="F95" i="6"/>
  <c r="O103" i="6"/>
  <c r="F103" i="6"/>
  <c r="O120" i="6"/>
  <c r="F120" i="6"/>
  <c r="O129" i="6"/>
  <c r="F129" i="6"/>
  <c r="O133" i="6"/>
  <c r="F133" i="6"/>
  <c r="O11" i="6"/>
  <c r="F11" i="6"/>
  <c r="O16" i="6"/>
  <c r="F16" i="6"/>
  <c r="O24" i="6"/>
  <c r="F24" i="6"/>
  <c r="O28" i="6"/>
  <c r="F28" i="6"/>
  <c r="O36" i="6"/>
  <c r="F36" i="6"/>
  <c r="O53" i="6"/>
  <c r="F53" i="6"/>
  <c r="O57" i="6"/>
  <c r="F57" i="6"/>
  <c r="O69" i="6"/>
  <c r="F69" i="6"/>
  <c r="O93" i="6"/>
  <c r="F93" i="6"/>
  <c r="O101" i="6"/>
  <c r="F101" i="6"/>
  <c r="O131" i="6"/>
  <c r="F131" i="6"/>
  <c r="P141" i="6"/>
  <c r="O46" i="6"/>
  <c r="F46" i="6"/>
  <c r="O54" i="6"/>
  <c r="F54" i="6"/>
  <c r="O98" i="6"/>
  <c r="F98" i="6"/>
  <c r="O102" i="6"/>
  <c r="F102" i="6"/>
  <c r="O132" i="6"/>
  <c r="F132" i="6"/>
  <c r="P143" i="6"/>
  <c r="E143" i="6"/>
  <c r="O5" i="6"/>
  <c r="F5" i="6"/>
  <c r="O10" i="6"/>
  <c r="F10" i="6"/>
  <c r="O27" i="6"/>
  <c r="F27" i="6"/>
  <c r="O31" i="6"/>
  <c r="F31" i="6"/>
  <c r="O35" i="6"/>
  <c r="F35" i="6"/>
  <c r="O43" i="6"/>
  <c r="F43" i="6"/>
  <c r="O48" i="6"/>
  <c r="F48" i="6"/>
  <c r="O56" i="6"/>
  <c r="F56" i="6"/>
  <c r="O60" i="6"/>
  <c r="F60" i="6"/>
  <c r="O68" i="6"/>
  <c r="F68" i="6"/>
  <c r="O92" i="6"/>
  <c r="F92" i="6"/>
  <c r="O96" i="6"/>
  <c r="F96" i="6"/>
  <c r="O104" i="6"/>
  <c r="F104" i="6"/>
  <c r="O108" i="6"/>
  <c r="F108" i="6"/>
  <c r="O121" i="6"/>
  <c r="F121" i="6"/>
  <c r="P139" i="6"/>
  <c r="O89" i="6"/>
  <c r="E89" i="6" s="1"/>
  <c r="O88" i="6"/>
  <c r="E88" i="6" s="1"/>
  <c r="O61" i="6"/>
  <c r="E61" i="6" s="1"/>
  <c r="O62" i="6"/>
  <c r="E62" i="6" s="1"/>
  <c r="O63" i="6"/>
  <c r="E63" i="6" s="1"/>
  <c r="O64" i="6"/>
  <c r="E64" i="6" s="1"/>
  <c r="O65" i="6"/>
  <c r="E65" i="6" s="1"/>
  <c r="O66" i="6"/>
  <c r="E66" i="6" s="1"/>
  <c r="O51" i="6"/>
  <c r="E51" i="6" s="1"/>
  <c r="Q214" i="7"/>
  <c r="R214" i="7" s="1"/>
  <c r="H214" i="7"/>
  <c r="Q218" i="7"/>
  <c r="R218" i="7" s="1"/>
  <c r="H218" i="7"/>
  <c r="Q219" i="7"/>
  <c r="R219" i="7" s="1"/>
  <c r="H219" i="7"/>
  <c r="Q215" i="7"/>
  <c r="R215" i="7" s="1"/>
  <c r="H215" i="7"/>
  <c r="Q216" i="7"/>
  <c r="R216" i="7" s="1"/>
  <c r="H216" i="7"/>
  <c r="Q220" i="7"/>
  <c r="R220" i="7" s="1"/>
  <c r="H220" i="7"/>
  <c r="Q213" i="7"/>
  <c r="R213" i="7" s="1"/>
  <c r="H213" i="7"/>
  <c r="Q217" i="7"/>
  <c r="R217" i="7" s="1"/>
  <c r="H217" i="7"/>
  <c r="Q212" i="7"/>
  <c r="R212" i="7" s="1"/>
  <c r="H212" i="7"/>
  <c r="Q210" i="7"/>
  <c r="R210" i="7" s="1"/>
  <c r="H210" i="7"/>
  <c r="Q209" i="7"/>
  <c r="R209" i="7" s="1"/>
  <c r="H209" i="7"/>
  <c r="Q208" i="7"/>
  <c r="R208" i="7" s="1"/>
  <c r="H208" i="7"/>
  <c r="Q207" i="7"/>
  <c r="R207" i="7" s="1"/>
  <c r="H207" i="7"/>
  <c r="Q206" i="7"/>
  <c r="R206" i="7" s="1"/>
  <c r="H206" i="7"/>
  <c r="Q205" i="7"/>
  <c r="R205" i="7" s="1"/>
  <c r="H205" i="7"/>
  <c r="Q204" i="7"/>
  <c r="R204" i="7" s="1"/>
  <c r="H204" i="7"/>
  <c r="Q203" i="7"/>
  <c r="R203" i="7" s="1"/>
  <c r="H203" i="7"/>
  <c r="Q200" i="7"/>
  <c r="R200" i="7" s="1"/>
  <c r="H200" i="7"/>
  <c r="Q199" i="7"/>
  <c r="R199" i="7" s="1"/>
  <c r="H199" i="7"/>
  <c r="Q196" i="7"/>
  <c r="R196" i="7" s="1"/>
  <c r="H196" i="7"/>
  <c r="Q195" i="7"/>
  <c r="R195" i="7" s="1"/>
  <c r="H195" i="7"/>
  <c r="Q194" i="7"/>
  <c r="R194" i="7" s="1"/>
  <c r="H194" i="7"/>
  <c r="Q193" i="7"/>
  <c r="R193" i="7" s="1"/>
  <c r="H193" i="7"/>
  <c r="Q192" i="7"/>
  <c r="R192" i="7" s="1"/>
  <c r="H192" i="7"/>
  <c r="Q191" i="7"/>
  <c r="R191" i="7" s="1"/>
  <c r="H191" i="7"/>
  <c r="Q190" i="7"/>
  <c r="R190" i="7" s="1"/>
  <c r="H190" i="7"/>
  <c r="Q189" i="7"/>
  <c r="R189" i="7" s="1"/>
  <c r="H189" i="7"/>
  <c r="M107" i="4"/>
  <c r="N66" i="3"/>
  <c r="N104" i="3"/>
  <c r="O104" i="3" s="1"/>
  <c r="P104" i="3" s="1"/>
  <c r="Q104" i="3" s="1"/>
  <c r="O129" i="3"/>
  <c r="N1007" i="3"/>
  <c r="G1007" i="3" s="1"/>
  <c r="N515" i="3"/>
  <c r="O523" i="3"/>
  <c r="F523" i="3" s="1"/>
  <c r="N3" i="3"/>
  <c r="O3" i="3" s="1"/>
  <c r="P3" i="3" s="1"/>
  <c r="Q3" i="3" s="1"/>
  <c r="N67" i="3"/>
  <c r="O34" i="3"/>
  <c r="O59" i="3"/>
  <c r="O82" i="3"/>
  <c r="O91" i="3"/>
  <c r="O98" i="3"/>
  <c r="N111" i="3"/>
  <c r="O111" i="3" s="1"/>
  <c r="P111" i="3" s="1"/>
  <c r="Q111" i="3" s="1"/>
  <c r="O115" i="3"/>
  <c r="O127" i="3"/>
  <c r="O131" i="3"/>
  <c r="N997" i="3"/>
  <c r="G997" i="3" s="1"/>
  <c r="N1001" i="3"/>
  <c r="G1001" i="3" s="1"/>
  <c r="N1005" i="3"/>
  <c r="N1013" i="3"/>
  <c r="G1013" i="3" s="1"/>
  <c r="N1017" i="3"/>
  <c r="G1017" i="3" s="1"/>
  <c r="N1022" i="3"/>
  <c r="G1022" i="3" s="1"/>
  <c r="N1026" i="3"/>
  <c r="G1026" i="3" s="1"/>
  <c r="N1041" i="3"/>
  <c r="O521" i="3"/>
  <c r="F521" i="3" s="1"/>
  <c r="O525" i="3"/>
  <c r="F525" i="3" s="1"/>
  <c r="N529" i="3"/>
  <c r="O529" i="3" s="1"/>
  <c r="P529" i="3" s="1"/>
  <c r="Q529" i="3" s="1"/>
  <c r="N545" i="3"/>
  <c r="N28" i="3"/>
  <c r="O28" i="3" s="1"/>
  <c r="P28" i="3" s="1"/>
  <c r="Q28" i="3" s="1"/>
  <c r="N79" i="3"/>
  <c r="O79" i="3" s="1"/>
  <c r="P79" i="3" s="1"/>
  <c r="Q79" i="3" s="1"/>
  <c r="O113" i="3"/>
  <c r="O5" i="3"/>
  <c r="O14" i="3"/>
  <c r="O27" i="3"/>
  <c r="O41" i="3"/>
  <c r="N65" i="3"/>
  <c r="O65" i="3" s="1"/>
  <c r="P65" i="3" s="1"/>
  <c r="Q65" i="3" s="1"/>
  <c r="O85" i="3"/>
  <c r="N103" i="3"/>
  <c r="O103" i="3" s="1"/>
  <c r="P103" i="3" s="1"/>
  <c r="Q103" i="3" s="1"/>
  <c r="O112" i="3"/>
  <c r="O116" i="3"/>
  <c r="N123" i="3"/>
  <c r="O123" i="3" s="1"/>
  <c r="P123" i="3" s="1"/>
  <c r="Q123" i="3" s="1"/>
  <c r="O128" i="3"/>
  <c r="N1006" i="3"/>
  <c r="G1006" i="3" s="1"/>
  <c r="N1108" i="3"/>
  <c r="G1108" i="3" s="1"/>
  <c r="N498" i="3"/>
  <c r="G498" i="3" s="1"/>
  <c r="N502" i="3"/>
  <c r="G502" i="3" s="1"/>
  <c r="N506" i="3"/>
  <c r="G506" i="3" s="1"/>
  <c r="N510" i="3"/>
  <c r="G510" i="3" s="1"/>
  <c r="N514" i="3"/>
  <c r="G514" i="3" s="1"/>
  <c r="N518" i="3"/>
  <c r="G518" i="3" s="1"/>
  <c r="O522" i="3"/>
  <c r="F522" i="3" s="1"/>
  <c r="O526" i="3"/>
  <c r="F526" i="3" s="1"/>
  <c r="O15" i="3"/>
  <c r="O57" i="3"/>
  <c r="N94" i="3"/>
  <c r="O94" i="3" s="1"/>
  <c r="P94" i="3" s="1"/>
  <c r="Q94" i="3" s="1"/>
  <c r="O125" i="3"/>
  <c r="N1003" i="3"/>
  <c r="N499" i="3"/>
  <c r="O4" i="3"/>
  <c r="F4" i="3" s="1"/>
  <c r="O47" i="3"/>
  <c r="O86" i="3"/>
  <c r="O117" i="3"/>
  <c r="N999" i="3"/>
  <c r="G999" i="3" s="1"/>
  <c r="N1049" i="3"/>
  <c r="G1049" i="3" s="1"/>
  <c r="O519" i="3"/>
  <c r="F519" i="3" s="1"/>
  <c r="O527" i="3"/>
  <c r="F527" i="3" s="1"/>
  <c r="N22" i="3"/>
  <c r="O33" i="3"/>
  <c r="O48" i="3"/>
  <c r="O58" i="3"/>
  <c r="O75" i="3"/>
  <c r="O81" i="3"/>
  <c r="O95" i="3"/>
  <c r="N106" i="3"/>
  <c r="O106" i="3" s="1"/>
  <c r="P106" i="3" s="1"/>
  <c r="Q106" i="3" s="1"/>
  <c r="O114" i="3"/>
  <c r="O118" i="3"/>
  <c r="O126" i="3"/>
  <c r="O130" i="3"/>
  <c r="N1000" i="3"/>
  <c r="N1012" i="3"/>
  <c r="N1021" i="3"/>
  <c r="N1029" i="3"/>
  <c r="N1033" i="3"/>
  <c r="N1040" i="3"/>
  <c r="G1040" i="3" s="1"/>
  <c r="N1045" i="3"/>
  <c r="G1045" i="3" s="1"/>
  <c r="O520" i="3"/>
  <c r="F520" i="3" s="1"/>
  <c r="O524" i="3"/>
  <c r="F524" i="3" s="1"/>
  <c r="N528" i="3"/>
  <c r="O528" i="3" s="1"/>
  <c r="P528" i="3" s="1"/>
  <c r="Q528" i="3" s="1"/>
  <c r="N532" i="3"/>
  <c r="G532" i="3" s="1"/>
  <c r="N536" i="3"/>
  <c r="G536" i="3" s="1"/>
  <c r="N540" i="3"/>
  <c r="N544" i="3"/>
  <c r="G544" i="3" s="1"/>
  <c r="N5" i="15"/>
  <c r="O5" i="15" s="1"/>
  <c r="N4" i="15"/>
  <c r="O4" i="15" s="1"/>
  <c r="P92" i="3"/>
  <c r="E92" i="3" s="1"/>
  <c r="M7" i="5"/>
  <c r="M18" i="5"/>
  <c r="M41" i="5"/>
  <c r="M14" i="5"/>
  <c r="M37" i="5"/>
  <c r="M25" i="5"/>
  <c r="M10" i="5"/>
  <c r="M33" i="5"/>
  <c r="M49" i="5"/>
  <c r="M29" i="5"/>
  <c r="M45" i="5"/>
  <c r="O19" i="3"/>
  <c r="F19" i="3" s="1"/>
  <c r="O10" i="3"/>
  <c r="F10" i="3" s="1"/>
  <c r="O9" i="3"/>
  <c r="F9" i="3" s="1"/>
  <c r="O72" i="3"/>
  <c r="F72" i="3" s="1"/>
  <c r="O63" i="3"/>
  <c r="F63" i="3" s="1"/>
  <c r="O55" i="3"/>
  <c r="F55" i="3" s="1"/>
  <c r="O54" i="3"/>
  <c r="F54" i="3" s="1"/>
  <c r="O44" i="3"/>
  <c r="F44" i="3" s="1"/>
  <c r="O39" i="3"/>
  <c r="F39" i="3" s="1"/>
  <c r="O30" i="3"/>
  <c r="F30" i="3" s="1"/>
  <c r="O29" i="3"/>
  <c r="F29" i="3" s="1"/>
  <c r="O20" i="3"/>
  <c r="F20" i="3" s="1"/>
  <c r="M49" i="4"/>
  <c r="D49" i="4" s="1"/>
  <c r="M45" i="4"/>
  <c r="D45" i="4" s="1"/>
  <c r="N23" i="4"/>
  <c r="O23" i="4" s="1"/>
  <c r="M9" i="5"/>
  <c r="M13" i="5"/>
  <c r="M17" i="5"/>
  <c r="M20" i="5"/>
  <c r="M24" i="5"/>
  <c r="M28" i="5"/>
  <c r="M32" i="5"/>
  <c r="M36" i="5"/>
  <c r="M40" i="5"/>
  <c r="M44" i="5"/>
  <c r="M48" i="5"/>
  <c r="O1025" i="3"/>
  <c r="F1025" i="3" s="1"/>
  <c r="O1008" i="3"/>
  <c r="F1008" i="3" s="1"/>
  <c r="O1016" i="3"/>
  <c r="F1016" i="3" s="1"/>
  <c r="O996" i="3"/>
  <c r="F996" i="3" s="1"/>
  <c r="O998" i="3"/>
  <c r="F998" i="3" s="1"/>
  <c r="O1050" i="3"/>
  <c r="G1050" i="3"/>
  <c r="O533" i="3"/>
  <c r="F533" i="3" s="1"/>
  <c r="O1002" i="3"/>
  <c r="F1002" i="3" s="1"/>
  <c r="O1018" i="3"/>
  <c r="F1018" i="3" s="1"/>
  <c r="O1031" i="3"/>
  <c r="F1031" i="3" s="1"/>
  <c r="O507" i="3"/>
  <c r="F507" i="3" s="1"/>
  <c r="O511" i="3"/>
  <c r="F511" i="3" s="1"/>
  <c r="O1004" i="3"/>
  <c r="F1004" i="3" s="1"/>
  <c r="O1014" i="3"/>
  <c r="F1014" i="3" s="1"/>
  <c r="O1035" i="3"/>
  <c r="F1035" i="3" s="1"/>
  <c r="O503" i="3"/>
  <c r="F503" i="3" s="1"/>
  <c r="O1027" i="3"/>
  <c r="F1027" i="3" s="1"/>
  <c r="O495" i="3"/>
  <c r="F495" i="3" s="1"/>
  <c r="O1010" i="3"/>
  <c r="F1010" i="3" s="1"/>
  <c r="O1023" i="3"/>
  <c r="F1023" i="3" s="1"/>
  <c r="O537" i="3"/>
  <c r="F537" i="3" s="1"/>
  <c r="O541" i="3"/>
  <c r="F541" i="3" s="1"/>
  <c r="O1036" i="3"/>
  <c r="F1036" i="3" s="1"/>
  <c r="O496" i="3"/>
  <c r="F496" i="3" s="1"/>
  <c r="O509" i="3"/>
  <c r="F509" i="3" s="1"/>
  <c r="O512" i="3"/>
  <c r="F512" i="3" s="1"/>
  <c r="O539" i="3"/>
  <c r="F539" i="3" s="1"/>
  <c r="O542" i="3"/>
  <c r="F542" i="3" s="1"/>
  <c r="N6" i="4"/>
  <c r="O6" i="4" s="1"/>
  <c r="N43" i="4"/>
  <c r="O43" i="4" s="1"/>
  <c r="M46" i="4"/>
  <c r="D46" i="4" s="1"/>
  <c r="F163" i="3"/>
  <c r="O1047" i="3"/>
  <c r="O1048" i="3"/>
  <c r="F1048" i="3" s="1"/>
  <c r="G1051" i="3"/>
  <c r="O1051" i="3"/>
  <c r="O505" i="3"/>
  <c r="F505" i="3" s="1"/>
  <c r="O508" i="3"/>
  <c r="F508" i="3" s="1"/>
  <c r="O535" i="3"/>
  <c r="F535" i="3" s="1"/>
  <c r="O538" i="3"/>
  <c r="F538" i="3" s="1"/>
  <c r="N7" i="4"/>
  <c r="O7" i="4" s="1"/>
  <c r="N17" i="4"/>
  <c r="O17" i="4" s="1"/>
  <c r="O1044" i="3"/>
  <c r="F1044" i="3" s="1"/>
  <c r="O501" i="3"/>
  <c r="F501" i="3" s="1"/>
  <c r="O504" i="3"/>
  <c r="F504" i="3" s="1"/>
  <c r="O517" i="3"/>
  <c r="F517" i="3" s="1"/>
  <c r="O531" i="3"/>
  <c r="F531" i="3" s="1"/>
  <c r="O534" i="3"/>
  <c r="F534" i="3" s="1"/>
  <c r="O547" i="3"/>
  <c r="F547" i="3" s="1"/>
  <c r="N5" i="4"/>
  <c r="O5" i="4" s="1"/>
  <c r="N18" i="4"/>
  <c r="O18" i="4" s="1"/>
  <c r="N24" i="4"/>
  <c r="O24" i="4" s="1"/>
  <c r="M48" i="4"/>
  <c r="D48" i="4" s="1"/>
  <c r="M51" i="4"/>
  <c r="D51" i="4" s="1"/>
  <c r="O1009" i="3"/>
  <c r="F1009" i="3" s="1"/>
  <c r="O1011" i="3"/>
  <c r="F1011" i="3" s="1"/>
  <c r="O1015" i="3"/>
  <c r="F1015" i="3" s="1"/>
  <c r="O1020" i="3"/>
  <c r="F1020" i="3" s="1"/>
  <c r="O1024" i="3"/>
  <c r="F1024" i="3" s="1"/>
  <c r="O1028" i="3"/>
  <c r="F1028" i="3" s="1"/>
  <c r="O1030" i="3"/>
  <c r="F1030" i="3" s="1"/>
  <c r="O1032" i="3"/>
  <c r="F1032" i="3" s="1"/>
  <c r="O1034" i="3"/>
  <c r="F1034" i="3" s="1"/>
  <c r="O1042" i="3"/>
  <c r="F1042" i="3" s="1"/>
  <c r="O497" i="3"/>
  <c r="F497" i="3" s="1"/>
  <c r="O500" i="3"/>
  <c r="F500" i="3" s="1"/>
  <c r="O510" i="3"/>
  <c r="F510" i="3" s="1"/>
  <c r="O513" i="3"/>
  <c r="F513" i="3" s="1"/>
  <c r="O516" i="3"/>
  <c r="F516" i="3" s="1"/>
  <c r="O530" i="3"/>
  <c r="F530" i="3" s="1"/>
  <c r="O543" i="3"/>
  <c r="F543" i="3" s="1"/>
  <c r="O546" i="3"/>
  <c r="F546" i="3" s="1"/>
  <c r="N16" i="4"/>
  <c r="O16" i="4" s="1"/>
  <c r="N25" i="4"/>
  <c r="O25" i="4" s="1"/>
  <c r="M44" i="4"/>
  <c r="D44" i="4" s="1"/>
  <c r="M47" i="4"/>
  <c r="D47" i="4" s="1"/>
  <c r="M50" i="4"/>
  <c r="D50" i="4" s="1"/>
  <c r="N4" i="5"/>
  <c r="O4" i="5" s="1"/>
  <c r="M135" i="4" l="1"/>
  <c r="D136" i="4"/>
  <c r="N134" i="4"/>
  <c r="O134" i="4" s="1"/>
  <c r="D134" i="4"/>
  <c r="P124" i="6"/>
  <c r="P110" i="6"/>
  <c r="O545" i="3"/>
  <c r="F545" i="3" s="1"/>
  <c r="G545" i="3"/>
  <c r="O515" i="3"/>
  <c r="F515" i="3" s="1"/>
  <c r="G515" i="3"/>
  <c r="O540" i="3"/>
  <c r="F540" i="3" s="1"/>
  <c r="G540" i="3"/>
  <c r="O499" i="3"/>
  <c r="F499" i="3" s="1"/>
  <c r="G499" i="3"/>
  <c r="O1026" i="3"/>
  <c r="F1026" i="3" s="1"/>
  <c r="P115" i="6"/>
  <c r="E115" i="6"/>
  <c r="N23" i="5"/>
  <c r="O23" i="5" s="1"/>
  <c r="E23" i="5"/>
  <c r="N22" i="5"/>
  <c r="O22" i="5" s="1"/>
  <c r="E22" i="5"/>
  <c r="N24" i="5"/>
  <c r="O24" i="5" s="1"/>
  <c r="E24" i="5"/>
  <c r="N41" i="5"/>
  <c r="O41" i="5" s="1"/>
  <c r="E41" i="5"/>
  <c r="P195" i="6"/>
  <c r="E195" i="6"/>
  <c r="P159" i="6"/>
  <c r="E159" i="6"/>
  <c r="N31" i="5"/>
  <c r="O31" i="5" s="1"/>
  <c r="E31" i="5"/>
  <c r="P174" i="6"/>
  <c r="E174" i="6"/>
  <c r="P158" i="6"/>
  <c r="E158" i="6"/>
  <c r="N46" i="5"/>
  <c r="O46" i="5" s="1"/>
  <c r="E46" i="5"/>
  <c r="N38" i="5"/>
  <c r="O38" i="5" s="1"/>
  <c r="E38" i="5"/>
  <c r="N15" i="5"/>
  <c r="O15" i="5" s="1"/>
  <c r="E15" i="5"/>
  <c r="P116" i="6"/>
  <c r="E116" i="6"/>
  <c r="P181" i="6"/>
  <c r="E181" i="6"/>
  <c r="P134" i="6"/>
  <c r="E134" i="6"/>
  <c r="O1022" i="3"/>
  <c r="F1022" i="3" s="1"/>
  <c r="N36" i="5"/>
  <c r="O36" i="5" s="1"/>
  <c r="E36" i="5"/>
  <c r="N20" i="5"/>
  <c r="O20" i="5" s="1"/>
  <c r="E20" i="5"/>
  <c r="N29" i="5"/>
  <c r="O29" i="5" s="1"/>
  <c r="E29" i="5"/>
  <c r="N25" i="5"/>
  <c r="O25" i="5" s="1"/>
  <c r="E25" i="5"/>
  <c r="N18" i="5"/>
  <c r="O18" i="5" s="1"/>
  <c r="E18" i="5"/>
  <c r="N6" i="5"/>
  <c r="O6" i="5" s="1"/>
  <c r="E6" i="5"/>
  <c r="P192" i="6"/>
  <c r="E192" i="6"/>
  <c r="P168" i="6"/>
  <c r="E168" i="6"/>
  <c r="P112" i="6"/>
  <c r="E112" i="6"/>
  <c r="N40" i="5"/>
  <c r="O40" i="5" s="1"/>
  <c r="E40" i="5"/>
  <c r="N9" i="5"/>
  <c r="O9" i="5" s="1"/>
  <c r="E9" i="5"/>
  <c r="N45" i="5"/>
  <c r="O45" i="5" s="1"/>
  <c r="E45" i="5"/>
  <c r="P167" i="6"/>
  <c r="E167" i="6"/>
  <c r="N47" i="5"/>
  <c r="O47" i="5" s="1"/>
  <c r="E47" i="5"/>
  <c r="N39" i="5"/>
  <c r="O39" i="5" s="1"/>
  <c r="E39" i="5"/>
  <c r="N12" i="5"/>
  <c r="O12" i="5" s="1"/>
  <c r="E12" i="5"/>
  <c r="P182" i="6"/>
  <c r="E182" i="6"/>
  <c r="P166" i="6"/>
  <c r="E166" i="6"/>
  <c r="P40" i="6"/>
  <c r="E40" i="6"/>
  <c r="N30" i="5"/>
  <c r="O30" i="5" s="1"/>
  <c r="E30" i="5"/>
  <c r="P188" i="6"/>
  <c r="E188" i="6"/>
  <c r="P161" i="6"/>
  <c r="E161" i="6"/>
  <c r="P113" i="6"/>
  <c r="E113" i="6"/>
  <c r="N48" i="5"/>
  <c r="O48" i="5" s="1"/>
  <c r="E48" i="5"/>
  <c r="N32" i="5"/>
  <c r="O32" i="5" s="1"/>
  <c r="E32" i="5"/>
  <c r="N17" i="5"/>
  <c r="O17" i="5" s="1"/>
  <c r="E17" i="5"/>
  <c r="N49" i="5"/>
  <c r="O49" i="5" s="1"/>
  <c r="E49" i="5"/>
  <c r="N37" i="5"/>
  <c r="O37" i="5" s="1"/>
  <c r="E37" i="5"/>
  <c r="N7" i="5"/>
  <c r="O7" i="5" s="1"/>
  <c r="E7" i="5"/>
  <c r="P179" i="6"/>
  <c r="E179" i="6"/>
  <c r="P163" i="6"/>
  <c r="E163" i="6"/>
  <c r="P155" i="6"/>
  <c r="E155" i="6"/>
  <c r="P21" i="6"/>
  <c r="E21" i="6"/>
  <c r="N43" i="5"/>
  <c r="O43" i="5" s="1"/>
  <c r="E43" i="5"/>
  <c r="N35" i="5"/>
  <c r="O35" i="5" s="1"/>
  <c r="E35" i="5"/>
  <c r="N27" i="5"/>
  <c r="O27" i="5" s="1"/>
  <c r="E27" i="5"/>
  <c r="N16" i="5"/>
  <c r="O16" i="5" s="1"/>
  <c r="E16" i="5"/>
  <c r="N8" i="5"/>
  <c r="O8" i="5" s="1"/>
  <c r="E8" i="5"/>
  <c r="P194" i="6"/>
  <c r="E194" i="6"/>
  <c r="P178" i="6"/>
  <c r="E178" i="6"/>
  <c r="P170" i="6"/>
  <c r="E170" i="6"/>
  <c r="P162" i="6"/>
  <c r="E162" i="6"/>
  <c r="P114" i="6"/>
  <c r="E114" i="6"/>
  <c r="P20" i="6"/>
  <c r="E20" i="6"/>
  <c r="N42" i="5"/>
  <c r="O42" i="5" s="1"/>
  <c r="E42" i="5"/>
  <c r="N34" i="5"/>
  <c r="O34" i="5" s="1"/>
  <c r="E34" i="5"/>
  <c r="N26" i="5"/>
  <c r="O26" i="5" s="1"/>
  <c r="E26" i="5"/>
  <c r="N19" i="5"/>
  <c r="O19" i="5" s="1"/>
  <c r="E19" i="5"/>
  <c r="N11" i="5"/>
  <c r="O11" i="5" s="1"/>
  <c r="E11" i="5"/>
  <c r="P156" i="6"/>
  <c r="E156" i="6"/>
  <c r="N5" i="5"/>
  <c r="O5" i="5" s="1"/>
  <c r="E5" i="5"/>
  <c r="M108" i="4"/>
  <c r="P193" i="6"/>
  <c r="E193" i="6"/>
  <c r="P169" i="6"/>
  <c r="E169" i="6"/>
  <c r="P157" i="6"/>
  <c r="E157" i="6"/>
  <c r="P117" i="6"/>
  <c r="E117" i="6"/>
  <c r="P23" i="6"/>
  <c r="E23" i="6"/>
  <c r="N10" i="5"/>
  <c r="O10" i="5" s="1"/>
  <c r="E10" i="5"/>
  <c r="N44" i="5"/>
  <c r="O44" i="5" s="1"/>
  <c r="E44" i="5"/>
  <c r="N28" i="5"/>
  <c r="O28" i="5" s="1"/>
  <c r="E28" i="5"/>
  <c r="N13" i="5"/>
  <c r="O13" i="5" s="1"/>
  <c r="E13" i="5"/>
  <c r="N33" i="5"/>
  <c r="O33" i="5" s="1"/>
  <c r="E33" i="5"/>
  <c r="N14" i="5"/>
  <c r="O14" i="5" s="1"/>
  <c r="E14" i="5"/>
  <c r="N107" i="4"/>
  <c r="O107" i="4" s="1"/>
  <c r="D107" i="4"/>
  <c r="N21" i="5"/>
  <c r="O21" i="5" s="1"/>
  <c r="E21" i="5"/>
  <c r="P180" i="6"/>
  <c r="E180" i="6"/>
  <c r="P160" i="6"/>
  <c r="E160" i="6"/>
  <c r="P22" i="6"/>
  <c r="E22" i="6"/>
  <c r="P126" i="3"/>
  <c r="F126" i="3"/>
  <c r="P48" i="3"/>
  <c r="F48" i="3"/>
  <c r="P118" i="3"/>
  <c r="F118" i="3"/>
  <c r="P33" i="3"/>
  <c r="F33" i="3"/>
  <c r="P47" i="3"/>
  <c r="F47" i="3"/>
  <c r="P98" i="3"/>
  <c r="F98" i="3"/>
  <c r="P114" i="3"/>
  <c r="F114" i="3"/>
  <c r="P128" i="3"/>
  <c r="F128" i="3"/>
  <c r="P27" i="3"/>
  <c r="F27" i="3"/>
  <c r="P82" i="3"/>
  <c r="F82" i="3"/>
  <c r="P129" i="3"/>
  <c r="F129" i="3"/>
  <c r="P15" i="3"/>
  <c r="F15" i="3"/>
  <c r="P95" i="3"/>
  <c r="F95" i="3"/>
  <c r="P14" i="3"/>
  <c r="F14" i="3"/>
  <c r="P59" i="3"/>
  <c r="F59" i="3"/>
  <c r="P86" i="3"/>
  <c r="F86" i="3"/>
  <c r="P91" i="3"/>
  <c r="F91" i="3"/>
  <c r="P81" i="3"/>
  <c r="F81" i="3"/>
  <c r="P125" i="3"/>
  <c r="F125" i="3"/>
  <c r="P116" i="3"/>
  <c r="F116" i="3"/>
  <c r="P5" i="3"/>
  <c r="F5" i="3"/>
  <c r="P131" i="3"/>
  <c r="F131" i="3"/>
  <c r="P34" i="3"/>
  <c r="F34" i="3"/>
  <c r="Q88" i="3"/>
  <c r="E88" i="3"/>
  <c r="P85" i="3"/>
  <c r="F85" i="3"/>
  <c r="P4" i="3"/>
  <c r="P75" i="3"/>
  <c r="F75" i="3"/>
  <c r="P112" i="3"/>
  <c r="F112" i="3"/>
  <c r="P113" i="3"/>
  <c r="F113" i="3"/>
  <c r="P127" i="3"/>
  <c r="F127" i="3"/>
  <c r="P41" i="3"/>
  <c r="F41" i="3"/>
  <c r="P130" i="3"/>
  <c r="F130" i="3"/>
  <c r="P58" i="3"/>
  <c r="F58" i="3"/>
  <c r="P117" i="3"/>
  <c r="F117" i="3"/>
  <c r="P57" i="3"/>
  <c r="F57" i="3"/>
  <c r="P115" i="3"/>
  <c r="F115" i="3"/>
  <c r="Q119" i="3"/>
  <c r="E119" i="3"/>
  <c r="O22" i="3"/>
  <c r="G22" i="3"/>
  <c r="O67" i="3"/>
  <c r="G67" i="3"/>
  <c r="O66" i="3"/>
  <c r="G66" i="3"/>
  <c r="O514" i="3"/>
  <c r="F514" i="3" s="1"/>
  <c r="O1001" i="3"/>
  <c r="F1001" i="3" s="1"/>
  <c r="P524" i="3"/>
  <c r="E524" i="3" s="1"/>
  <c r="P522" i="3"/>
  <c r="E522" i="3" s="1"/>
  <c r="P521" i="3"/>
  <c r="E521" i="3" s="1"/>
  <c r="O1029" i="3"/>
  <c r="F1029" i="3" s="1"/>
  <c r="G1029" i="3"/>
  <c r="O502" i="3"/>
  <c r="O1021" i="3"/>
  <c r="G1021" i="3"/>
  <c r="P519" i="3"/>
  <c r="E519" i="3" s="1"/>
  <c r="O1003" i="3"/>
  <c r="F1003" i="3" s="1"/>
  <c r="G1003" i="3"/>
  <c r="O1005" i="3"/>
  <c r="F1005" i="3" s="1"/>
  <c r="G1005" i="3"/>
  <c r="P523" i="3"/>
  <c r="E523" i="3" s="1"/>
  <c r="O1033" i="3"/>
  <c r="F1033" i="3" s="1"/>
  <c r="G1033" i="3"/>
  <c r="O1000" i="3"/>
  <c r="F1000" i="3" s="1"/>
  <c r="G1000" i="3"/>
  <c r="P520" i="3"/>
  <c r="E520" i="3" s="1"/>
  <c r="P527" i="3"/>
  <c r="E527" i="3" s="1"/>
  <c r="O1041" i="3"/>
  <c r="F1041" i="3" s="1"/>
  <c r="G1041" i="3"/>
  <c r="O1012" i="3"/>
  <c r="G1012" i="3"/>
  <c r="P526" i="3"/>
  <c r="E526" i="3" s="1"/>
  <c r="P525" i="3"/>
  <c r="E525" i="3" s="1"/>
  <c r="P189" i="6"/>
  <c r="E189" i="6"/>
  <c r="P187" i="6"/>
  <c r="E187" i="6"/>
  <c r="P186" i="6"/>
  <c r="E186" i="6"/>
  <c r="P185" i="6"/>
  <c r="E185" i="6"/>
  <c r="P184" i="6"/>
  <c r="E184" i="6"/>
  <c r="P183" i="6"/>
  <c r="E183" i="6"/>
  <c r="P176" i="6"/>
  <c r="E176" i="6"/>
  <c r="P175" i="6"/>
  <c r="E175" i="6"/>
  <c r="P165" i="6"/>
  <c r="E165" i="6"/>
  <c r="P164" i="6"/>
  <c r="E164" i="6"/>
  <c r="P153" i="6"/>
  <c r="E153" i="6"/>
  <c r="P151" i="6"/>
  <c r="E151" i="6"/>
  <c r="P148" i="6"/>
  <c r="E148" i="6"/>
  <c r="P146" i="6"/>
  <c r="E146" i="6"/>
  <c r="P121" i="6"/>
  <c r="E121" i="6"/>
  <c r="P104" i="6"/>
  <c r="E104" i="6"/>
  <c r="P92" i="6"/>
  <c r="E92" i="6"/>
  <c r="P60" i="6"/>
  <c r="E60" i="6"/>
  <c r="P48" i="6"/>
  <c r="E48" i="6"/>
  <c r="P35" i="6"/>
  <c r="E35" i="6"/>
  <c r="P27" i="6"/>
  <c r="E27" i="6"/>
  <c r="P5" i="6"/>
  <c r="E5" i="6"/>
  <c r="P132" i="6"/>
  <c r="E132" i="6"/>
  <c r="P98" i="6"/>
  <c r="E98" i="6"/>
  <c r="P46" i="6"/>
  <c r="E46" i="6"/>
  <c r="P131" i="6"/>
  <c r="E131" i="6"/>
  <c r="P93" i="6"/>
  <c r="E93" i="6"/>
  <c r="P57" i="6"/>
  <c r="E57" i="6"/>
  <c r="P36" i="6"/>
  <c r="E36" i="6"/>
  <c r="P24" i="6"/>
  <c r="E24" i="6"/>
  <c r="P11" i="6"/>
  <c r="E11" i="6"/>
  <c r="P129" i="6"/>
  <c r="E129" i="6"/>
  <c r="P103" i="6"/>
  <c r="E103" i="6"/>
  <c r="P87" i="6"/>
  <c r="E87" i="6"/>
  <c r="P59" i="6"/>
  <c r="E59" i="6"/>
  <c r="P47" i="6"/>
  <c r="E47" i="6"/>
  <c r="P34" i="6"/>
  <c r="E34" i="6"/>
  <c r="P26" i="6"/>
  <c r="E26" i="6"/>
  <c r="P9" i="6"/>
  <c r="E9" i="6"/>
  <c r="P137" i="6"/>
  <c r="E137" i="6"/>
  <c r="P94" i="6"/>
  <c r="E94" i="6"/>
  <c r="P70" i="6"/>
  <c r="E70" i="6"/>
  <c r="P50" i="6"/>
  <c r="E50" i="6"/>
  <c r="P25" i="6"/>
  <c r="E25" i="6"/>
  <c r="P13" i="6"/>
  <c r="E13" i="6"/>
  <c r="P135" i="6"/>
  <c r="E135" i="6"/>
  <c r="P49" i="6"/>
  <c r="E49" i="6"/>
  <c r="P108" i="6"/>
  <c r="E108" i="6"/>
  <c r="P96" i="6"/>
  <c r="E96" i="6"/>
  <c r="P68" i="6"/>
  <c r="E68" i="6"/>
  <c r="P56" i="6"/>
  <c r="E56" i="6"/>
  <c r="P43" i="6"/>
  <c r="E43" i="6"/>
  <c r="P31" i="6"/>
  <c r="E31" i="6"/>
  <c r="P10" i="6"/>
  <c r="E10" i="6"/>
  <c r="P102" i="6"/>
  <c r="E102" i="6"/>
  <c r="P54" i="6"/>
  <c r="E54" i="6"/>
  <c r="P101" i="6"/>
  <c r="E101" i="6"/>
  <c r="P69" i="6"/>
  <c r="E69" i="6"/>
  <c r="P53" i="6"/>
  <c r="E53" i="6"/>
  <c r="P28" i="6"/>
  <c r="E28" i="6"/>
  <c r="P16" i="6"/>
  <c r="E16" i="6"/>
  <c r="P133" i="6"/>
  <c r="E133" i="6"/>
  <c r="P120" i="6"/>
  <c r="E120" i="6"/>
  <c r="P95" i="6"/>
  <c r="E95" i="6"/>
  <c r="P67" i="6"/>
  <c r="E67" i="6"/>
  <c r="P55" i="6"/>
  <c r="E55" i="6"/>
  <c r="P38" i="6"/>
  <c r="E38" i="6"/>
  <c r="P30" i="6"/>
  <c r="E30" i="6"/>
  <c r="P14" i="6"/>
  <c r="E14" i="6"/>
  <c r="P4" i="6"/>
  <c r="E4" i="6"/>
  <c r="P119" i="6"/>
  <c r="E119" i="6"/>
  <c r="P86" i="6"/>
  <c r="E86" i="6"/>
  <c r="P58" i="6"/>
  <c r="E58" i="6"/>
  <c r="P37" i="6"/>
  <c r="E37" i="6"/>
  <c r="P17" i="6"/>
  <c r="E17" i="6"/>
  <c r="P8" i="6"/>
  <c r="E8" i="6"/>
  <c r="P97" i="6"/>
  <c r="E97" i="6"/>
  <c r="P32" i="6"/>
  <c r="E32" i="6"/>
  <c r="P89" i="6"/>
  <c r="P88" i="6"/>
  <c r="P61" i="6"/>
  <c r="P62" i="6"/>
  <c r="P63" i="6"/>
  <c r="P64" i="6"/>
  <c r="P65" i="6"/>
  <c r="P66" i="6"/>
  <c r="P51" i="6"/>
  <c r="O1007" i="3"/>
  <c r="F1007" i="3" s="1"/>
  <c r="O997" i="3"/>
  <c r="F997" i="3" s="1"/>
  <c r="O1040" i="3"/>
  <c r="O1013" i="3"/>
  <c r="F1013" i="3" s="1"/>
  <c r="O532" i="3"/>
  <c r="F532" i="3" s="1"/>
  <c r="O1045" i="3"/>
  <c r="F1045" i="3" s="1"/>
  <c r="O506" i="3"/>
  <c r="O999" i="3"/>
  <c r="F999" i="3" s="1"/>
  <c r="O498" i="3"/>
  <c r="F498" i="3" s="1"/>
  <c r="O518" i="3"/>
  <c r="O544" i="3"/>
  <c r="F544" i="3" s="1"/>
  <c r="O1108" i="3"/>
  <c r="P1108" i="3" s="1"/>
  <c r="Q1108" i="3" s="1"/>
  <c r="O1049" i="3"/>
  <c r="P1049" i="3" s="1"/>
  <c r="Q1049" i="3" s="1"/>
  <c r="O1017" i="3"/>
  <c r="F1017" i="3" s="1"/>
  <c r="O1006" i="3"/>
  <c r="F1006" i="3" s="1"/>
  <c r="P515" i="3"/>
  <c r="Q515" i="3" s="1"/>
  <c r="P499" i="3"/>
  <c r="Q499" i="3" s="1"/>
  <c r="O536" i="3"/>
  <c r="Q92" i="3"/>
  <c r="N45" i="4"/>
  <c r="O45" i="4" s="1"/>
  <c r="N49" i="4"/>
  <c r="O49" i="4" s="1"/>
  <c r="P10" i="3"/>
  <c r="E10" i="3" s="1"/>
  <c r="P9" i="3"/>
  <c r="E9" i="3" s="1"/>
  <c r="P19" i="3"/>
  <c r="E19" i="3" s="1"/>
  <c r="P72" i="3"/>
  <c r="E72" i="3" s="1"/>
  <c r="P63" i="3"/>
  <c r="E63" i="3" s="1"/>
  <c r="P55" i="3"/>
  <c r="E55" i="3" s="1"/>
  <c r="P54" i="3"/>
  <c r="E54" i="3" s="1"/>
  <c r="P44" i="3"/>
  <c r="E44" i="3" s="1"/>
  <c r="P39" i="3"/>
  <c r="E39" i="3" s="1"/>
  <c r="P30" i="3"/>
  <c r="E30" i="3" s="1"/>
  <c r="P29" i="3"/>
  <c r="E29" i="3" s="1"/>
  <c r="P20" i="3"/>
  <c r="E20" i="3" s="1"/>
  <c r="P495" i="3"/>
  <c r="Q495" i="3" s="1"/>
  <c r="F162" i="3"/>
  <c r="P996" i="3"/>
  <c r="E996" i="3" s="1"/>
  <c r="P1025" i="3"/>
  <c r="P1016" i="3"/>
  <c r="E1016" i="3" s="1"/>
  <c r="P533" i="3"/>
  <c r="Q533" i="3" s="1"/>
  <c r="P541" i="3"/>
  <c r="Q541" i="3" s="1"/>
  <c r="P1008" i="3"/>
  <c r="E1008" i="3" s="1"/>
  <c r="P503" i="3"/>
  <c r="Q503" i="3" s="1"/>
  <c r="P1035" i="3"/>
  <c r="E1035" i="3" s="1"/>
  <c r="P511" i="3"/>
  <c r="Q511" i="3" s="1"/>
  <c r="P1010" i="3"/>
  <c r="P507" i="3"/>
  <c r="Q507" i="3" s="1"/>
  <c r="P1018" i="3"/>
  <c r="E1018" i="3" s="1"/>
  <c r="P537" i="3"/>
  <c r="Q537" i="3" s="1"/>
  <c r="P1027" i="3"/>
  <c r="P1004" i="3"/>
  <c r="E1004" i="3" s="1"/>
  <c r="F1050" i="3"/>
  <c r="P1050" i="3"/>
  <c r="P1023" i="3"/>
  <c r="P1014" i="3"/>
  <c r="P1031" i="3"/>
  <c r="E1031" i="3" s="1"/>
  <c r="P1002" i="3"/>
  <c r="E1002" i="3" s="1"/>
  <c r="P998" i="3"/>
  <c r="E998" i="3" s="1"/>
  <c r="N44" i="4"/>
  <c r="O44" i="4" s="1"/>
  <c r="P543" i="3"/>
  <c r="Q543" i="3" s="1"/>
  <c r="P500" i="3"/>
  <c r="Q500" i="3" s="1"/>
  <c r="P1011" i="3"/>
  <c r="P501" i="3"/>
  <c r="Q501" i="3" s="1"/>
  <c r="P505" i="3"/>
  <c r="Q505" i="3" s="1"/>
  <c r="P1051" i="3"/>
  <c r="E1051" i="3" s="1"/>
  <c r="F1051" i="3"/>
  <c r="P1047" i="3"/>
  <c r="Q1047" i="3" s="1"/>
  <c r="P512" i="3"/>
  <c r="Q512" i="3" s="1"/>
  <c r="N47" i="4"/>
  <c r="O47" i="4" s="1"/>
  <c r="P1034" i="3"/>
  <c r="P1009" i="3"/>
  <c r="P534" i="3"/>
  <c r="E534" i="3" s="1"/>
  <c r="P517" i="3"/>
  <c r="Q517" i="3" s="1"/>
  <c r="E162" i="3"/>
  <c r="P535" i="3"/>
  <c r="Q535" i="3" s="1"/>
  <c r="P530" i="3"/>
  <c r="Q530" i="3" s="1"/>
  <c r="P1042" i="3"/>
  <c r="E1042" i="3" s="1"/>
  <c r="P1020" i="3"/>
  <c r="P547" i="3"/>
  <c r="Q547" i="3" s="1"/>
  <c r="N46" i="4"/>
  <c r="O46" i="4" s="1"/>
  <c r="P542" i="3"/>
  <c r="Q542" i="3" s="1"/>
  <c r="P496" i="3"/>
  <c r="Q496" i="3" s="1"/>
  <c r="P546" i="3"/>
  <c r="Q546" i="3" s="1"/>
  <c r="P516" i="3"/>
  <c r="Q516" i="3" s="1"/>
  <c r="P497" i="3"/>
  <c r="Q497" i="3" s="1"/>
  <c r="P1032" i="3"/>
  <c r="P1024" i="3"/>
  <c r="P1015" i="3"/>
  <c r="N48" i="4"/>
  <c r="O48" i="4" s="1"/>
  <c r="P504" i="3"/>
  <c r="Q504" i="3" s="1"/>
  <c r="P1044" i="3"/>
  <c r="E1044" i="3" s="1"/>
  <c r="P508" i="3"/>
  <c r="Q508" i="3" s="1"/>
  <c r="P1048" i="3"/>
  <c r="E163" i="3"/>
  <c r="P539" i="3"/>
  <c r="Q539" i="3" s="1"/>
  <c r="P509" i="3"/>
  <c r="Q509" i="3" s="1"/>
  <c r="P513" i="3"/>
  <c r="Q513" i="3" s="1"/>
  <c r="P1028" i="3"/>
  <c r="P1036" i="3"/>
  <c r="E1036" i="3" s="1"/>
  <c r="N50" i="4"/>
  <c r="O50" i="4" s="1"/>
  <c r="P540" i="3"/>
  <c r="Q540" i="3" s="1"/>
  <c r="P510" i="3"/>
  <c r="Q510" i="3" s="1"/>
  <c r="P1030" i="3"/>
  <c r="E1030" i="3" s="1"/>
  <c r="P1022" i="3"/>
  <c r="E1022" i="3" s="1"/>
  <c r="N51" i="4"/>
  <c r="O51" i="4" s="1"/>
  <c r="P531" i="3"/>
  <c r="Q531" i="3" s="1"/>
  <c r="P538" i="3"/>
  <c r="Q538" i="3" s="1"/>
  <c r="P1045" i="3"/>
  <c r="E1045" i="3" s="1"/>
  <c r="P514" i="3" l="1"/>
  <c r="Q514" i="3" s="1"/>
  <c r="P1026" i="3"/>
  <c r="E1026" i="3" s="1"/>
  <c r="P545" i="3"/>
  <c r="Q545" i="3" s="1"/>
  <c r="N135" i="4"/>
  <c r="O135" i="4" s="1"/>
  <c r="D135" i="4"/>
  <c r="P1041" i="3"/>
  <c r="P502" i="3"/>
  <c r="Q502" i="3" s="1"/>
  <c r="F502" i="3"/>
  <c r="P1033" i="3"/>
  <c r="E1033" i="3" s="1"/>
  <c r="P518" i="3"/>
  <c r="Q518" i="3" s="1"/>
  <c r="F518" i="3"/>
  <c r="P506" i="3"/>
  <c r="Q506" i="3" s="1"/>
  <c r="F506" i="3"/>
  <c r="P536" i="3"/>
  <c r="Q536" i="3" s="1"/>
  <c r="F536" i="3"/>
  <c r="P999" i="3"/>
  <c r="E999" i="3" s="1"/>
  <c r="P1001" i="3"/>
  <c r="E1001" i="3" s="1"/>
  <c r="P1029" i="3"/>
  <c r="E1029" i="3" s="1"/>
  <c r="N108" i="4"/>
  <c r="O108" i="4" s="1"/>
  <c r="D108" i="4"/>
  <c r="Q115" i="3"/>
  <c r="E115" i="3"/>
  <c r="Q130" i="3"/>
  <c r="E130" i="3"/>
  <c r="Q112" i="3"/>
  <c r="E112" i="3"/>
  <c r="Q116" i="3"/>
  <c r="E116" i="3"/>
  <c r="Q86" i="3"/>
  <c r="E86" i="3"/>
  <c r="Q15" i="3"/>
  <c r="E15" i="3"/>
  <c r="Q128" i="3"/>
  <c r="E128" i="3"/>
  <c r="Q33" i="3"/>
  <c r="E33" i="3"/>
  <c r="Q57" i="3"/>
  <c r="E57" i="3"/>
  <c r="Q41" i="3"/>
  <c r="E41" i="3"/>
  <c r="Q75" i="3"/>
  <c r="E75" i="3"/>
  <c r="Q34" i="3"/>
  <c r="E34" i="3"/>
  <c r="Q125" i="3"/>
  <c r="E125" i="3"/>
  <c r="Q59" i="3"/>
  <c r="E59" i="3"/>
  <c r="Q129" i="3"/>
  <c r="E129" i="3"/>
  <c r="Q114" i="3"/>
  <c r="E114" i="3"/>
  <c r="Q118" i="3"/>
  <c r="E118" i="3"/>
  <c r="Q117" i="3"/>
  <c r="E117" i="3"/>
  <c r="Q127" i="3"/>
  <c r="E127" i="3"/>
  <c r="Q4" i="3"/>
  <c r="E4" i="3"/>
  <c r="Q131" i="3"/>
  <c r="E131" i="3"/>
  <c r="Q81" i="3"/>
  <c r="E81" i="3"/>
  <c r="Q14" i="3"/>
  <c r="E14" i="3"/>
  <c r="Q82" i="3"/>
  <c r="E82" i="3"/>
  <c r="Q98" i="3"/>
  <c r="E98" i="3"/>
  <c r="Q48" i="3"/>
  <c r="E48" i="3"/>
  <c r="Q58" i="3"/>
  <c r="E58" i="3"/>
  <c r="Q113" i="3"/>
  <c r="E113" i="3"/>
  <c r="Q85" i="3"/>
  <c r="E85" i="3"/>
  <c r="Q5" i="3"/>
  <c r="E5" i="3"/>
  <c r="Q91" i="3"/>
  <c r="E91" i="3"/>
  <c r="Q95" i="3"/>
  <c r="E95" i="3"/>
  <c r="Q27" i="3"/>
  <c r="E27" i="3"/>
  <c r="Q47" i="3"/>
  <c r="E47" i="3"/>
  <c r="Q126" i="3"/>
  <c r="E126" i="3"/>
  <c r="P67" i="3"/>
  <c r="F67" i="3"/>
  <c r="P22" i="3"/>
  <c r="F22" i="3"/>
  <c r="P66" i="3"/>
  <c r="F66" i="3"/>
  <c r="P532" i="3"/>
  <c r="Q532" i="3" s="1"/>
  <c r="P544" i="3"/>
  <c r="Q544" i="3" s="1"/>
  <c r="P1007" i="3"/>
  <c r="E1007" i="3" s="1"/>
  <c r="P1017" i="3"/>
  <c r="E1017" i="3" s="1"/>
  <c r="F1108" i="3"/>
  <c r="P997" i="3"/>
  <c r="E997" i="3" s="1"/>
  <c r="P1000" i="3"/>
  <c r="E1000" i="3" s="1"/>
  <c r="P1003" i="3"/>
  <c r="E1003" i="3" s="1"/>
  <c r="Q1027" i="3"/>
  <c r="E1027" i="3"/>
  <c r="Q1041" i="3"/>
  <c r="E1041" i="3"/>
  <c r="Q526" i="3"/>
  <c r="Q520" i="3"/>
  <c r="P1040" i="3"/>
  <c r="E1040" i="3" s="1"/>
  <c r="F1040" i="3"/>
  <c r="Q522" i="3"/>
  <c r="Q1028" i="3"/>
  <c r="E1028" i="3"/>
  <c r="Q1024" i="3"/>
  <c r="E1024" i="3"/>
  <c r="Q534" i="3"/>
  <c r="Q1011" i="3"/>
  <c r="E1011" i="3"/>
  <c r="Q1010" i="3"/>
  <c r="E1010" i="3"/>
  <c r="Q525" i="3"/>
  <c r="P1012" i="3"/>
  <c r="F1012" i="3"/>
  <c r="Q527" i="3"/>
  <c r="Q523" i="3"/>
  <c r="P1021" i="3"/>
  <c r="F1021" i="3"/>
  <c r="Q1020" i="3"/>
  <c r="E1020" i="3"/>
  <c r="Q1034" i="3"/>
  <c r="E1034" i="3"/>
  <c r="Q1023" i="3"/>
  <c r="E1023" i="3"/>
  <c r="Q519" i="3"/>
  <c r="Q1015" i="3"/>
  <c r="E1015" i="3"/>
  <c r="Q1009" i="3"/>
  <c r="E1009" i="3"/>
  <c r="P1013" i="3"/>
  <c r="E1013" i="3" s="1"/>
  <c r="Q1032" i="3"/>
  <c r="E1032" i="3"/>
  <c r="P1005" i="3"/>
  <c r="E1005" i="3" s="1"/>
  <c r="Q1014" i="3"/>
  <c r="E1014" i="3"/>
  <c r="Q1025" i="3"/>
  <c r="E1025" i="3"/>
  <c r="F1049" i="3"/>
  <c r="Q521" i="3"/>
  <c r="Q524" i="3"/>
  <c r="P498" i="3"/>
  <c r="Q498" i="3" s="1"/>
  <c r="Q1033" i="3"/>
  <c r="Q1029" i="3"/>
  <c r="E1049" i="3"/>
  <c r="P1006" i="3"/>
  <c r="E1006" i="3" s="1"/>
  <c r="Q1045" i="3"/>
  <c r="Q1044" i="3"/>
  <c r="Q1048" i="3"/>
  <c r="E1048" i="3"/>
  <c r="Q1051" i="3"/>
  <c r="Q1050" i="3"/>
  <c r="E1050" i="3"/>
  <c r="Q1042" i="3"/>
  <c r="Q1036" i="3"/>
  <c r="Q1004" i="3"/>
  <c r="Q1002" i="3"/>
  <c r="Q1016" i="3"/>
  <c r="Q1026" i="3"/>
  <c r="Q1018" i="3"/>
  <c r="Q1008" i="3"/>
  <c r="Q1035" i="3"/>
  <c r="Q1031" i="3"/>
  <c r="Q1030" i="3"/>
  <c r="Q1022" i="3"/>
  <c r="Q998" i="3"/>
  <c r="Q996" i="3"/>
  <c r="Q9" i="3"/>
  <c r="Q19" i="3"/>
  <c r="Q10" i="3"/>
  <c r="Q72" i="3"/>
  <c r="Q63" i="3"/>
  <c r="Q55" i="3"/>
  <c r="Q54" i="3"/>
  <c r="Q44" i="3"/>
  <c r="Q39" i="3"/>
  <c r="Q30" i="3"/>
  <c r="Q29" i="3"/>
  <c r="Q20" i="3"/>
  <c r="Q999" i="3" l="1"/>
  <c r="Q997" i="3"/>
  <c r="Q1040" i="3"/>
  <c r="Q1017" i="3"/>
  <c r="Q1001" i="3"/>
  <c r="Q1003" i="3"/>
  <c r="Q1007" i="3"/>
  <c r="Q1005" i="3"/>
  <c r="Q22" i="3"/>
  <c r="E22" i="3"/>
  <c r="Q67" i="3"/>
  <c r="E67" i="3"/>
  <c r="Q66" i="3"/>
  <c r="E66" i="3"/>
  <c r="Q1000" i="3"/>
  <c r="Q1012" i="3"/>
  <c r="E1012" i="3"/>
  <c r="Q1013" i="3"/>
  <c r="Q1021" i="3"/>
  <c r="E1021" i="3"/>
  <c r="Q1006" i="3"/>
</calcChain>
</file>

<file path=xl/sharedStrings.xml><?xml version="1.0" encoding="utf-8"?>
<sst xmlns="http://schemas.openxmlformats.org/spreadsheetml/2006/main" count="12834" uniqueCount="6984">
  <si>
    <t>P'Boy</t>
  </si>
  <si>
    <t>Bank</t>
  </si>
  <si>
    <t>Tee</t>
  </si>
  <si>
    <t>GOH</t>
  </si>
  <si>
    <t>17 Staff</t>
  </si>
  <si>
    <t>Product Mananger</t>
  </si>
  <si>
    <t>Mark</t>
  </si>
  <si>
    <t>LeO</t>
  </si>
  <si>
    <t>Security</t>
  </si>
  <si>
    <t>Network Infrastructure</t>
  </si>
  <si>
    <t>Telecomm / IOT</t>
  </si>
  <si>
    <t>Tool and Tester</t>
  </si>
  <si>
    <t>UPS / Power supply/ surge</t>
  </si>
  <si>
    <t>Audio/Multimedia</t>
  </si>
  <si>
    <t>Software</t>
  </si>
  <si>
    <t>Solar/Light</t>
  </si>
  <si>
    <t>Service</t>
  </si>
  <si>
    <t xml:space="preserve">Admin </t>
  </si>
  <si>
    <t>2 Staff</t>
  </si>
  <si>
    <t>1 Staff</t>
  </si>
  <si>
    <t>3 Staff</t>
  </si>
  <si>
    <t>CCTV</t>
  </si>
  <si>
    <t>Network Switch</t>
  </si>
  <si>
    <t>Router 4g 5g</t>
  </si>
  <si>
    <t>UTP</t>
  </si>
  <si>
    <t>UPS Tower</t>
  </si>
  <si>
    <t>Ip audio</t>
  </si>
  <si>
    <t>network-management</t>
  </si>
  <si>
    <t>solar</t>
  </si>
  <si>
    <t>- Unmanaged Ethernet Switches</t>
  </si>
  <si>
    <t xml:space="preserve"> - 4G Router</t>
  </si>
  <si>
    <t>UTP Tool</t>
  </si>
  <si>
    <t xml:space="preserve"> - Line Interactive with stabilizer</t>
  </si>
  <si>
    <t xml:space="preserve"> - Amplifier</t>
  </si>
  <si>
    <t xml:space="preserve"> -Universal Network Management System</t>
  </si>
  <si>
    <t>- Smart Ethernet Switches</t>
  </si>
  <si>
    <t xml:space="preserve"> - 5G Router</t>
  </si>
  <si>
    <t>UTP Tester</t>
  </si>
  <si>
    <t xml:space="preserve"> - True Online Double Conversion</t>
  </si>
  <si>
    <t xml:space="preserve"> - IP Speaker</t>
  </si>
  <si>
    <t xml:space="preserve">        - (UNI-NMS / UNI-NMS-LITE)</t>
  </si>
  <si>
    <t>- L2 Layer Managed Ethernet Switches</t>
  </si>
  <si>
    <t xml:space="preserve"> - Analog Speaker</t>
  </si>
  <si>
    <t>- L2+ Layer Managed Ethernet Switches</t>
  </si>
  <si>
    <t xml:space="preserve"> - IP video intercoms</t>
  </si>
  <si>
    <t xml:space="preserve"> - IP Intercoms</t>
  </si>
  <si>
    <t>- L3 Layer Managed Ethernet Switches</t>
  </si>
  <si>
    <t xml:space="preserve"> - Sound Pickup</t>
  </si>
  <si>
    <t>- Fiber Optic Switches</t>
  </si>
  <si>
    <t xml:space="preserve"> - AUDIO MANAGEMENT SOFTWARE</t>
  </si>
  <si>
    <t xml:space="preserve"> - Meeting room set</t>
  </si>
  <si>
    <t xml:space="preserve"> - PowerAmp &amp; accessories</t>
  </si>
  <si>
    <t>access control</t>
  </si>
  <si>
    <t>Industrail Switch</t>
  </si>
  <si>
    <t>Smart Iot</t>
  </si>
  <si>
    <t>fiber</t>
  </si>
  <si>
    <t>UPS Rack</t>
  </si>
  <si>
    <t>VOIP</t>
  </si>
  <si>
    <t>CCTV  VMS</t>
  </si>
  <si>
    <t>lighting</t>
  </si>
  <si>
    <t>- Unmanaged Industrial Ethernet Switches</t>
  </si>
  <si>
    <t xml:space="preserve"> - Smart LoRaWAN</t>
  </si>
  <si>
    <t>RG Cable Tool</t>
  </si>
  <si>
    <t xml:space="preserve"> - IP PBX</t>
  </si>
  <si>
    <t xml:space="preserve"> - Video Recording and Management Software</t>
  </si>
  <si>
    <t xml:space="preserve">  - Industrial IoT</t>
  </si>
  <si>
    <t>Networking and  CCTV Tester</t>
  </si>
  <si>
    <t xml:space="preserve"> - FXO/FXS Gateway</t>
  </si>
  <si>
    <t xml:space="preserve"> - VoIP Phone</t>
  </si>
  <si>
    <t>- Industrial Railway PoE Switches</t>
  </si>
  <si>
    <t xml:space="preserve"> - Door Phone &amp; Intercom</t>
  </si>
  <si>
    <t>- Industrial Ethernet Switch for Oil &amp; Gas (C1D2 Approved)</t>
  </si>
  <si>
    <t xml:space="preserve"> - Analog telephone adeptor</t>
  </si>
  <si>
    <t>- Wall Mount Industrail Ethernet Switch</t>
  </si>
  <si>
    <t>- Industrial Water Proof Ethernet Solution</t>
  </si>
  <si>
    <t>- L2 Managed Industrial Gigabit POE Switch</t>
  </si>
  <si>
    <t>- L3 Managed Industrial Gigabit Switch</t>
  </si>
  <si>
    <t>vedio wall</t>
  </si>
  <si>
    <t>Wireless</t>
  </si>
  <si>
    <t>HDMI/LAN/Wireless</t>
  </si>
  <si>
    <t>Power Supply</t>
  </si>
  <si>
    <t>Smart Touch TV and AV Mounthing</t>
  </si>
  <si>
    <t>- Wireless Network</t>
  </si>
  <si>
    <t xml:space="preserve"> - LRS Series</t>
  </si>
  <si>
    <t xml:space="preserve"> - Commercial display</t>
  </si>
  <si>
    <t>- Wireless Access Point</t>
  </si>
  <si>
    <t xml:space="preserve"> - DIN Series</t>
  </si>
  <si>
    <t xml:space="preserve"> - Video walls  &amp; Menu Boards</t>
  </si>
  <si>
    <t>- Wireless  Accessories</t>
  </si>
  <si>
    <t xml:space="preserve"> - 19" Rack Power</t>
  </si>
  <si>
    <t xml:space="preserve"> - Direct View LED Video Walls</t>
  </si>
  <si>
    <t xml:space="preserve"> -  Specialist Mounts for Digital Signage</t>
  </si>
  <si>
    <t xml:space="preserve"> - Projector Mounts</t>
  </si>
  <si>
    <t xml:space="preserve"> - Flat Screen Mounts</t>
  </si>
  <si>
    <t>Storage server</t>
  </si>
  <si>
    <t>Cabling</t>
  </si>
  <si>
    <t>Surge</t>
  </si>
  <si>
    <t>Multimedia</t>
  </si>
  <si>
    <t xml:space="preserve"> - ICT Storage</t>
  </si>
  <si>
    <t>- Fiber Optic Product</t>
  </si>
  <si>
    <t xml:space="preserve"> - DC power surge protector</t>
  </si>
  <si>
    <t xml:space="preserve"> - VDO Fiber Converter</t>
  </si>
  <si>
    <t xml:space="preserve"> - EV Storage</t>
  </si>
  <si>
    <t>- UTP Cable Procudt</t>
  </si>
  <si>
    <t xml:space="preserve"> - Coaxial Video surge protectors</t>
  </si>
  <si>
    <t xml:space="preserve"> - Audio to Fiber Converter</t>
  </si>
  <si>
    <t xml:space="preserve"> - ESDS Storage</t>
  </si>
  <si>
    <t>- Rack and Cabitnet</t>
  </si>
  <si>
    <t xml:space="preserve"> - Camera surge protectors</t>
  </si>
  <si>
    <t xml:space="preserve"> - VGA to Fiber Converter</t>
  </si>
  <si>
    <t xml:space="preserve"> - HD-SDI Surge Protection</t>
  </si>
  <si>
    <t xml:space="preserve"> - DVI to Fiber Converter</t>
  </si>
  <si>
    <t xml:space="preserve"> - Control line Surge Protector</t>
  </si>
  <si>
    <t xml:space="preserve"> - HDMI TO Fiber Optic</t>
  </si>
  <si>
    <t xml:space="preserve"> - Signal/Data Line SPD</t>
  </si>
  <si>
    <t xml:space="preserve"> - HDMI extender</t>
  </si>
  <si>
    <t xml:space="preserve"> - POE Surge Protectors</t>
  </si>
  <si>
    <t>CCTV accessories</t>
  </si>
  <si>
    <t>SFP</t>
  </si>
  <si>
    <t>- SFP Transceiver Dual fiber optical</t>
  </si>
  <si>
    <t>- SFP Transceiver Single fiber optical</t>
  </si>
  <si>
    <t>- XFP Transceiver</t>
  </si>
  <si>
    <t>- Copper SFP Transceiver</t>
  </si>
  <si>
    <t>Hotel lock</t>
  </si>
  <si>
    <t>Industrail Automation</t>
  </si>
  <si>
    <t>- Serial Device</t>
  </si>
  <si>
    <t>- Protocal Gateway</t>
  </si>
  <si>
    <t>- Machine Automation</t>
  </si>
  <si>
    <t>Gate barrier</t>
  </si>
  <si>
    <t>Media Converter</t>
  </si>
  <si>
    <t>- Stand-alone Fast Ethernet Media Converter</t>
  </si>
  <si>
    <t>- Stand-alone Gigabit Ethernet Media Converter</t>
  </si>
  <si>
    <t>- Stand-alone 10G Ethernet Media Converter</t>
  </si>
  <si>
    <t>- Stand-alone Media SFP Converter</t>
  </si>
  <si>
    <t>- Stand-alone POE Media Converter</t>
  </si>
  <si>
    <t>- Mini Media Converter Series</t>
  </si>
  <si>
    <t>- Chassis Media Converter</t>
  </si>
  <si>
    <t>Cable Tray Management</t>
  </si>
  <si>
    <t>- Wire Mesh Cable Tray</t>
  </si>
  <si>
    <t>- Fiber Cable Tray</t>
  </si>
  <si>
    <t>Switch SMRT/L2/L3/L4/</t>
  </si>
  <si>
    <t>Router 4g</t>
  </si>
  <si>
    <t xml:space="preserve"> - TVT</t>
  </si>
  <si>
    <t xml:space="preserve"> - Planet</t>
  </si>
  <si>
    <t xml:space="preserve"> - w-link</t>
  </si>
  <si>
    <t xml:space="preserve"> - T3 innovation</t>
  </si>
  <si>
    <t xml:space="preserve"> - energy</t>
  </si>
  <si>
    <t xml:space="preserve"> - Spon</t>
  </si>
  <si>
    <t xml:space="preserve">  - planet</t>
  </si>
  <si>
    <t xml:space="preserve"> -</t>
  </si>
  <si>
    <t xml:space="preserve"> - milesight</t>
  </si>
  <si>
    <t xml:space="preserve"> - Utepo</t>
  </si>
  <si>
    <t xml:space="preserve"> - planet</t>
  </si>
  <si>
    <t xml:space="preserve"> - chuphotic</t>
  </si>
  <si>
    <t xml:space="preserve"> - ITC</t>
  </si>
  <si>
    <t xml:space="preserve">  - trendnet</t>
  </si>
  <si>
    <t xml:space="preserve"> - Hikvision</t>
  </si>
  <si>
    <t xml:space="preserve"> - trendnet</t>
  </si>
  <si>
    <t xml:space="preserve"> - Trendnet</t>
  </si>
  <si>
    <t xml:space="preserve"> - FOCOMM</t>
  </si>
  <si>
    <t xml:space="preserve"> - Anviz</t>
  </si>
  <si>
    <t xml:space="preserve"> - Oring</t>
  </si>
  <si>
    <t xml:space="preserve"> - Focomm</t>
  </si>
  <si>
    <t xml:space="preserve"> - cathexis</t>
  </si>
  <si>
    <t xml:space="preserve"> - Secukey</t>
  </si>
  <si>
    <t xml:space="preserve"> - Milesight (LoRaWAN)</t>
  </si>
  <si>
    <t xml:space="preserve"> -Oring</t>
  </si>
  <si>
    <t>wireless</t>
  </si>
  <si>
    <t xml:space="preserve"> -Tricollor</t>
  </si>
  <si>
    <t xml:space="preserve"> - Noyafa</t>
  </si>
  <si>
    <t xml:space="preserve"> -MW meanwell</t>
  </si>
  <si>
    <t xml:space="preserve"> - B-tech</t>
  </si>
  <si>
    <t xml:space="preserve"> -SC&amp;T</t>
  </si>
  <si>
    <t xml:space="preserve"> -FOCOMM</t>
  </si>
  <si>
    <t xml:space="preserve"> - Asano</t>
  </si>
  <si>
    <t xml:space="preserve"> - infortrend</t>
  </si>
  <si>
    <t xml:space="preserve"> -Rack</t>
  </si>
  <si>
    <t xml:space="preserve"> - Focomm </t>
  </si>
  <si>
    <t xml:space="preserve"> -Fiber </t>
  </si>
  <si>
    <t xml:space="preserve">      _hdmi converter</t>
  </si>
  <si>
    <t xml:space="preserve"> -UTP</t>
  </si>
  <si>
    <t xml:space="preserve">      _media Audio to fiber converter</t>
  </si>
  <si>
    <t xml:space="preserve"> </t>
  </si>
  <si>
    <t xml:space="preserve">      _FXO</t>
  </si>
  <si>
    <t xml:space="preserve"> -Ricom</t>
  </si>
  <si>
    <t xml:space="preserve"> - optech</t>
  </si>
  <si>
    <t xml:space="preserve"> - focomm</t>
  </si>
  <si>
    <t xml:space="preserve"> - scene</t>
  </si>
  <si>
    <t xml:space="preserve"> - avent</t>
  </si>
  <si>
    <t xml:space="preserve"> - FOXX</t>
  </si>
  <si>
    <t xml:space="preserve"> - Plannet</t>
  </si>
  <si>
    <t xml:space="preserve"> - Treadnet</t>
  </si>
  <si>
    <t>WireMesh and FiberTray</t>
  </si>
  <si>
    <t>Type /Model</t>
  </si>
  <si>
    <t>Part Number</t>
  </si>
  <si>
    <t>Description</t>
  </si>
  <si>
    <t>Ablelink</t>
  </si>
  <si>
    <t>Project</t>
  </si>
  <si>
    <t>Dealer</t>
  </si>
  <si>
    <t>User</t>
  </si>
  <si>
    <t>Brand</t>
  </si>
  <si>
    <t>Warranty</t>
  </si>
  <si>
    <t>Remark</t>
  </si>
  <si>
    <t>Link</t>
  </si>
  <si>
    <t>USD</t>
  </si>
  <si>
    <t>THB</t>
  </si>
  <si>
    <t>user</t>
  </si>
  <si>
    <t>dl</t>
  </si>
  <si>
    <t>project</t>
  </si>
  <si>
    <t>magin 15</t>
  </si>
  <si>
    <t xml:space="preserve">Fix CCTV </t>
  </si>
  <si>
    <t>2MP FIX Len</t>
  </si>
  <si>
    <t>TD-9421S3L(D/PE/AR1)</t>
  </si>
  <si>
    <t>2Mp bullet, H.265 IPC, 2.8 mm, IP67, IR 10-20m , DWDR, plastic + metal</t>
  </si>
  <si>
    <t>TVT</t>
  </si>
  <si>
    <t>http://en.tvt.net.cn/products/676.html</t>
  </si>
  <si>
    <t>TD-9524S3L(D/PE/AR1)</t>
  </si>
  <si>
    <t>http://en.tvt.net.cn/products/678.html</t>
  </si>
  <si>
    <t>DS-2CD1023G0E-I (2.8mm)©</t>
  </si>
  <si>
    <t>2MP Bullet, H.265 IPC, 2.8mm, IP67,  Senser 1/2.7, IR 30 m , DWDR</t>
  </si>
  <si>
    <t>Hikvision</t>
  </si>
  <si>
    <t>https://www.hikvision.com/th/products/IP-Products/Network-Cameras/Value-Series/ds-2cd1023g0e-i/</t>
  </si>
  <si>
    <t>DS-2CD1123G0E-I (2.8mm)©</t>
  </si>
  <si>
    <t>2MP Dome, H.265 IPC, 2.8mm, IP67, IK10,  Senser 1/2.7, IR 30 m, DWDR</t>
  </si>
  <si>
    <t>https://www.hikvision.com/th/products/IP-Products/Network-Cameras/Value-Series/ds-2cd1123g0e-i/</t>
  </si>
  <si>
    <t>4MP FIX Len</t>
  </si>
  <si>
    <t>TD-9441S3L(D/PE/AR1)</t>
  </si>
  <si>
    <t>4Mp bullet, H.265 IPC, 2.8 mm, IP67, IR 10-220m , plastic + metal</t>
  </si>
  <si>
    <t>http://en.tvt.net.cn/products/764.html</t>
  </si>
  <si>
    <t>TD-9544S3L(D/PE/AR1)</t>
  </si>
  <si>
    <t>4Mp Dome, H.265 IPC, 2.8 mm, IP67 , IR10-20m, plastic + metal</t>
  </si>
  <si>
    <t>http://en.tvt.net.cn/products/766.html</t>
  </si>
  <si>
    <t>DS-2CD2046G2-I(2.8mm)©</t>
  </si>
  <si>
    <t>https://www.hikvision.com/th/products/IP-Products/Network-Cameras/Pro-Series-EasyIP-/ds-2cd2046g2-i-u-/</t>
  </si>
  <si>
    <t>DS-2CD2146G2-I (2.8mm)©</t>
  </si>
  <si>
    <t>https://www.hikvision.com/th/products/IP-Products/Network-Cameras/Pro-Series-EasyIP-/ds-2cd2146g2-i-su-/</t>
  </si>
  <si>
    <t>5 MP FIX Len</t>
  </si>
  <si>
    <t xml:space="preserve">TD-9451S3A(D/PE/AR2) </t>
  </si>
  <si>
    <t>5MP Bullet, H.265 IPC, 3.6mm, IP67, IR 20-30m, Metal, support SD 128G</t>
  </si>
  <si>
    <t>http://en.tvt.net.cn/products/670.html</t>
  </si>
  <si>
    <t>TD-9554S3A</t>
  </si>
  <si>
    <t>http://en.tvt.net.cn/products/665.html</t>
  </si>
  <si>
    <t>https://www.hikvision.com/th/products/IP-Products/Network-Cameras/Pro-Series-EasyIP-/ds-2cd3056g2-iu-sl/</t>
  </si>
  <si>
    <t>AI</t>
  </si>
  <si>
    <t>Speed Dome</t>
  </si>
  <si>
    <t>2MP x 18zoom</t>
  </si>
  <si>
    <t>TD-8423IS(PE/18S/AR10)</t>
  </si>
  <si>
    <t>4 inch 2MP IP PTZ,  18x zoom, Smart IR with distance to 100m, support POE, no power adapter</t>
  </si>
  <si>
    <t>http://en.tvt.net.cn/products/939.html</t>
  </si>
  <si>
    <t>2MP x 20zoom</t>
  </si>
  <si>
    <t>TD-8423IS(PE/20M/AR15)</t>
  </si>
  <si>
    <t>4 inch 2MP IP PTZ,  20x zoom, Smart IR with distance to 150m, star light,support POE, no power adapter</t>
  </si>
  <si>
    <t>http://en.tvt.net.cn/products/1274.html</t>
  </si>
  <si>
    <t>TD-8523IE(20M/AR15)</t>
  </si>
  <si>
    <t>5 inch 2MP IP PTZ,  20x zoom, Smart IR with distance to 150m, star light, SD card slot up to 128GB, smart event</t>
  </si>
  <si>
    <t>http://en.tvt.net.cn/products/553.html</t>
  </si>
  <si>
    <t>TD-8523IE(PE/20M/AR15)</t>
  </si>
  <si>
    <t>http://en.tvt.net.cn/products/552.html</t>
  </si>
  <si>
    <t>TD-8623IM(20M/VL30)</t>
  </si>
  <si>
    <t>6 inch 2MP IP PTZ,  20x zoom, laser Smart IR with distance to 300m, star light, SD card slot up to 128GB, smart event</t>
  </si>
  <si>
    <t>http://en.tvt.net.cn/products/868.html</t>
  </si>
  <si>
    <t>2MP x 30zoom</t>
  </si>
  <si>
    <t>TD-8523IE(30M/AR15)</t>
  </si>
  <si>
    <t>5 inch 2MP IP PTZ,  30x zoom, Smart IR with distance to 150m
star light, SD card slot up to 128GB, smart event</t>
  </si>
  <si>
    <t>TD-8523IE(PE/30M/AR15)</t>
  </si>
  <si>
    <t>TD-8623IM(30M/VL30)</t>
  </si>
  <si>
    <t>6 inch 2MP IP PTZ,  30x zoom, laser Smart IR with distance to 300m, star light, SD card slot up to 128GB, smart event</t>
  </si>
  <si>
    <t>NVR</t>
  </si>
  <si>
    <t>H.265, Non-POE NVR</t>
  </si>
  <si>
    <t>TD-3104B1</t>
  </si>
  <si>
    <t>TD-3108B1</t>
  </si>
  <si>
    <t>TD-3116B1</t>
  </si>
  <si>
    <t>TD-3132B2</t>
  </si>
  <si>
    <t>TD-3132B4</t>
  </si>
  <si>
    <t>TD-3364B8</t>
  </si>
  <si>
    <t>TD-N128E</t>
  </si>
  <si>
    <t>DS-7604NI-K1 (C)</t>
  </si>
  <si>
    <t xml:space="preserve">4-ch 1U 4K NVR Up to 4-ch IP camera inputs H.265+/H.265/H.264+/H.264 video formats Up to 1-ch @ 8MP or 5-ch @ 1080P decoding capacity Up to 40 Mbps incoming bandwidth
</t>
  </si>
  <si>
    <t>DS-7608NI-K2/8P</t>
  </si>
  <si>
    <t>Secukey</t>
  </si>
  <si>
    <t>3Y</t>
  </si>
  <si>
    <t>Order for demo</t>
  </si>
  <si>
    <t>WS2</t>
  </si>
  <si>
    <t>IP65 DIY Fingerprint Lock Kit / Metal Wireless Fingerprint Keypad+ a Wireless Bolt Lock + a Wireless Exit Button + 2pcs Remote Transmitters.  433MHz Rolling Code of encryption algorithm</t>
  </si>
  <si>
    <t>WR1-EM</t>
  </si>
  <si>
    <t>Wireless Reader / Wireless Reader and Receiver, it's 433MHz Rolling code communication between the reader and receiver, and the receiver can be connected to any 3rd party Wiegand controller.</t>
  </si>
  <si>
    <t>http://secukey.net/Product/Wireless_Access/Wireless_Reader/175.html</t>
  </si>
  <si>
    <t>WR1-MF</t>
  </si>
  <si>
    <t>http://secukey.net/Product/Wireless_Access/Wireless_Reader/178.html</t>
  </si>
  <si>
    <t>WK1-EM</t>
  </si>
  <si>
    <t>Wireless Keypad Reader (EM) / Wireless Keypad &amp; EM Card Reader , including the Wireless Keypad and Receiver, it's 433MHz Rolling code communication between the keypad and receiver, and the receiver can be connected to any 3rd party Wiegand controller.</t>
  </si>
  <si>
    <t>http://secukey.net/Product/Wireless_Access/Wireless_Reader/203.html</t>
  </si>
  <si>
    <t>WK1-MF</t>
  </si>
  <si>
    <t>Wireless Keypad Reader (Mifare) / Wireless Keypad &amp; Mifare Card Reader , including the Wireless Keypad and Receiver, it's 433MHz Rolling code communication between the keypad and receiver, and the receiver can be connected to any 3rd party Wiegand controller.</t>
  </si>
  <si>
    <t>http://secukey.net/Product/Wireless_Access/Wireless_Reader/204.html</t>
  </si>
  <si>
    <t>SK8-X (Mini Controller)</t>
  </si>
  <si>
    <t>http://secukey.net/Product/Wireless_Access/Wireless_Control/349.html</t>
  </si>
  <si>
    <t>SK7-X (Mini Controller)</t>
  </si>
  <si>
    <t>http://secukey.net/Product/Wireless_Access/Wireless_Control/348.html</t>
  </si>
  <si>
    <t>SK8</t>
  </si>
  <si>
    <t xml:space="preserve"> Wireless Access Kit / a single door wireless access control, consists of a wireless &amp; waterproof keypad , a mini controller and a wireless exit button. TEA + Rolling Code of encryption algorithm</t>
  </si>
  <si>
    <t>http://secukey.net/Product/Wireless_Access/Wireless_Control/347.html</t>
  </si>
  <si>
    <t>D5</t>
  </si>
  <si>
    <t>Waterproof Wireless DIY Lock Kit / a Wireless smart lock kit for home use, it includes Wireless Keypad (metal, waterproof) + Wireless Lock + 2pcs Remote Transmitters + 5pcs RFID Tags.  433MHz Rolling Code of encryption algorithm</t>
  </si>
  <si>
    <t>http://secukey.net/Product/Smart_Access/Wirelss_DIY/181.html</t>
  </si>
  <si>
    <t>D5-P</t>
  </si>
  <si>
    <t>Wireless DIY Lock Kit / a Wireless smart lock kit for home use, it includes Wireless Keypad+ Wireless Lock + 2pcs Remote Transmitters + 5pcs RFID Tags 433MHz Rolling Code of encryption algorithm</t>
  </si>
  <si>
    <t>http://secukey.net/Product/Smart_Access/Wirelss_DIY/182.html</t>
  </si>
  <si>
    <t>D5-S (Wireless Lock with Remotes)</t>
  </si>
  <si>
    <t>Wireless Lock with Remotes /  a wireless smart lock kit for home use, it includes Wireless Lock + 2pcs Remote Transmitters 433MHz Rolling Code of encryption algorithm</t>
  </si>
  <si>
    <t>http://secukey.net/Product/Smart_Access/Wirelss_DIY/183.html</t>
  </si>
  <si>
    <t>CD108 (glass door)</t>
  </si>
  <si>
    <t>Biometric Glass Door Lock / biometric door lock for glass door. It supports Fingerprint /
Password / Card access. Wireless makes it very easy and convenient for installation. &gt; 100 FP users / 1,000 Card or PIN users &gt; 10,000 records capacity</t>
  </si>
  <si>
    <t>http://secukey.net/Product/Smart_Access/Wirelss_DIY/201.html</t>
  </si>
  <si>
    <t>CD108-J (glass door)</t>
  </si>
  <si>
    <t>http://secukey.net/Product/Smart_Access/Wirelss_DIY/200.html</t>
  </si>
  <si>
    <t>D100-BT(Black)</t>
  </si>
  <si>
    <t>Wireless Smart Lock / &gt; Zinc alloy case &gt; With Tuya Bluetooth, 100 mobile users &gt; 255 users (100 fingerprint + 155 PIN) &gt; PIN length: 4~6 digits &gt; With USB port for emergency power
&gt; With Backup mechanical key for emergency override</t>
  </si>
  <si>
    <t>Tuya app</t>
  </si>
  <si>
    <t>http://secukey.net/Product/2021_New_Products/Smart_Lock/333.html</t>
  </si>
  <si>
    <t>Smart Lock</t>
  </si>
  <si>
    <t>D100(Golden)</t>
  </si>
  <si>
    <t>Wireless Smart Lock / &gt; Zinc alloy case &gt; 255 users (100 fingerprint + 155 PIN) &gt; PIN length: 4~6 digits
&gt; With USB port for emergency power &gt; With Backup mechanical key for emergency override</t>
  </si>
  <si>
    <t>http://secukey.net/Product/2021_New_Products/Smart_Lock/340.html</t>
  </si>
  <si>
    <t>D100-BT(Golden)</t>
  </si>
  <si>
    <t>Wireless Smart Lock with Tuya Blueto / &gt; Zinc alloy case &gt; With Tuya Bluetooth, 100 mobile users
&gt; 255 users (100 fingerprint + 155 PIN) &gt; PIN length: 4~6 digits &gt; With USB port for emergency power
&gt; With Backup mechanical key for emergency override</t>
  </si>
  <si>
    <t>http://secukey.net/Product/2021_New_Products/Smart_Lock/339.html</t>
  </si>
  <si>
    <t>D100(Grey)</t>
  </si>
  <si>
    <t>http://secukey.net/Product/2021_New_Products/Smart_Lock/338.html</t>
  </si>
  <si>
    <t>D100(Silver)</t>
  </si>
  <si>
    <t>http://secukey.net/Product/2021_New_Products/Smart_Lock/337.html</t>
  </si>
  <si>
    <t>D100(Black)</t>
  </si>
  <si>
    <t>http://secukey.net/Product/2021_New_Products/Smart_Lock/336.html</t>
  </si>
  <si>
    <t>D100-BT(Silver)</t>
  </si>
  <si>
    <t>Wireless Smart Lock  / &gt; Zinc alloy case &gt; With Tuya Bluetooth, 100 mobile users &gt; 255 users (100 fingerprint + 155 PIN) &gt; PIN length: 4~6 digits &gt; With USB port for emergency power &gt; With Backup mechanical key for emergency override</t>
  </si>
  <si>
    <t>http://secukey.net/Product/2021_New_Products/Smart_Lock/335.html</t>
  </si>
  <si>
    <t>D100-BT(Grey)</t>
  </si>
  <si>
    <t>http://secukey.net/Product/2021_New_Products/Smart_Lock/334.html</t>
  </si>
  <si>
    <t>Vcontrol 1</t>
  </si>
  <si>
    <t>WIFI Video Intercom Access / Intercom / Access Control
Intercom
&gt; 2.4G WiFi connection, 
&gt; Android and iOS available
&gt; Full duplex voice intercom
&gt; 2MP+wide angle camera and night vision
&gt; Support TF card with unlimited capacity
&gt; Support motion detection, playback, take picture/video, unlock remotely
Access Control
&gt; Touch key with one relay, 1000 users (988 common+2 panic+10 visitor)
&gt; PIN Length: 4~6 digits
&gt; EM card, Mifare card optional
&gt; Wiegand 26~44 bits in put &amp; output
&gt; Can be used as Wiegand reader with LED &amp; buzzer
&gt; User data can be transferred
&gt; 2 devices can be interlocked for 2 doors</t>
  </si>
  <si>
    <t>http://secukey.net/Product/Biometric/Face_Touch_Access/398.html</t>
  </si>
  <si>
    <t>Biometric</t>
  </si>
  <si>
    <t>WiFi Access Control / &gt; Capacitive Fingerprint Sensor,touch keypad
&gt; Waterproof, conforms to IP66
&gt; Metal housing, anti-vandal
&gt; Card type:  EM Card or Mifare Card
&gt; iOS and Android available
&gt; Add / Delete users by APP
&gt; Can set Time Restriction for users
&gt; Temporary Password (One-time Or Period Code)
&gt; Support checking Opening Record 
&gt; Remotely Access (Support 3G/4G/5G)
&gt; Multiple Access Modes: Smartphone, Fingerprint, Card, PIN
&gt; Doorbell Call Notice</t>
  </si>
  <si>
    <t>http://secukey.net/Product/Biometric/Face_Touch_Access/397.html</t>
  </si>
  <si>
    <t>V1</t>
  </si>
  <si>
    <t>Face &amp; Card Access Control
&gt; Metal housing, anti-vandal
&gt; Standalone with offline Time Attendance
&gt; 1000 face users, 3000 card users (including 10 administrators)
&gt; Card type:  EM Card or Mifare Card (Optional)
&gt; Multiple Access: face or card, card + face, face only or card only
&gt; With Wiegand 26 or 34 bits input &amp; output
&gt; With 200000 log capacity</t>
  </si>
  <si>
    <t>http://secukey.net/Product/Biometric/Face_Touch_Access/294.html</t>
  </si>
  <si>
    <t>HF1</t>
  </si>
  <si>
    <t>Waterproof Touch Fingerkey &amp; Reader
&gt;Capacitive Fingerprint Sensor,touch keypad
&gt;One relay,1000 users (988 common users + 2 panic users +10 visitor users) 
&gt;Card Type:125KHz EM Card/13.56Mhz Mifare Card 
&gt;Wiegand 26~44bits,56bits,58 bits input &amp; output
&gt;Can be used as Wiegand reader with LED &amp; buzzer output 
&gt;User data can be transferred (except fingerprint users) 
&gt;Integrated alarm &amp; Buzzer output
&gt;Built-in light dependent resistor(LDR) for anti tamper 
&gt;Backlit keypad,can set automatic OFF after 20 seconds 
&gt;2 devices can be interlocked for 2 doors
&gt;Bluetooth function or Big user capacitive for optional</t>
  </si>
  <si>
    <t>http://secukey.net/Product/Biometric/Face_Touch_Access/296.html</t>
  </si>
  <si>
    <t>HF1-BT</t>
  </si>
  <si>
    <t>Bluetooth TouchKey Access Controller
&gt; Capacitive Fingerprint Sensor,touch keypad
&gt; Waterproof, conforms to IP66
&gt; Metal housing, anti-vandal
&gt; Card type:  EM Card or Mifare Card
&gt; iOS and Android available
&gt; Add / Delete users by APP
&gt; Support checking Opening Record 
&gt; Support Gateway
&gt; Multiple Access Modes: Smartphone, Fingerprint, Card, PIN</t>
  </si>
  <si>
    <t>http://secukey.net/Product/Biometric/Face_Touch_Access/315.html</t>
  </si>
  <si>
    <t>HF3-BT EM+MF</t>
  </si>
  <si>
    <t>Bluetooth TouchKey Access Controller
&gt; Capacitive Fingerprint Sensor,touch keypad
&gt; Waterproof, conforms to IP66
&gt; Metal housing, anti-vandal
&gt; Card type:  125KHz EM Card &amp; 13.56MHz  Mifare Card
&gt; iOS and Android available
&gt; Add / Delete users by APP
&gt; Support checking Opening Record 
&gt; Support Gateway
&gt; Multiple Access Modes: Smartphone, Fingerprint, Card, PIN</t>
  </si>
  <si>
    <t>http://secukey.net/Product/Biometric/Face_Touch_Access/323.html</t>
  </si>
  <si>
    <t>HF3-BT</t>
  </si>
  <si>
    <t>http://secukey.net/Product/Biometric/Face_Touch_Access/291.html</t>
  </si>
  <si>
    <t>HF3</t>
  </si>
  <si>
    <t>http://secukey.net/Product/Biometric/Face_Touch_Access/282.html</t>
  </si>
  <si>
    <t>HF3-S</t>
  </si>
  <si>
    <t>Touch Fingerkey
&gt;Capacitive fingerprint sensor,touch key
&gt;Metal case, anti-vandal
&gt;One relay,1000 users (990 common users+10 visitor users) 
&gt;PIN length:4~6 digits
&gt;Card Type:125KHz EM Card/13.56Mhz Mifare Card 
&gt;Tri-color LED display
&gt;Built-in light dependent resistor(LDR) for anti tamper 
&gt;Backlit keypad,can set automatic OFF after 20 seconds 
&gt;Bluetooth function or Big user capacitive for optional</t>
  </si>
  <si>
    <t>http://secukey.net/Product/Biometric/Face_Touch_Access/283.html</t>
  </si>
  <si>
    <t>SF1</t>
  </si>
  <si>
    <t>Waterproof Access Control Reader
&gt; Waterproof, up to IP66
&gt; Metal Design &amp; Anti-Vandal
&gt; Standalone, one relay
&gt; 1,000 fingerprint, 2,000 card users
&gt; Wiegand 26~44 output
&gt; Pulse mode, toggle mode
&gt; Multi fingerprints/cards access  
&gt; Interlock, Support Principal User</t>
  </si>
  <si>
    <t>http://secukey.net/Product/Biometric/Fingerprint_Access/16.html</t>
  </si>
  <si>
    <t>SF1-MF</t>
  </si>
  <si>
    <t xml:space="preserve">Waterproof Access Control Reader(Mifare)
&gt; Waterproof, up to IP66
&gt; Metal Design &amp; Anti-Vandal
&gt; Standalone, one relay
&gt; 1,000 fingerprint, 2,000 card users
&gt; Card type: 13.56MHz Mifare tag / card
&gt; Wiegand 26~44 output
&gt; Pulse mode, toggle mode
&gt; Multi fingerprints/cards access  
&gt; Interlock, Support Principal User </t>
  </si>
  <si>
    <t>http://secukey.net/Product/Biometric/Fingerprint_Access/205.html</t>
  </si>
  <si>
    <t>SF3-MF</t>
  </si>
  <si>
    <t>Waterproof Access Control Reader( Mifare)
&gt; Waterproof, up to IP66
&gt; Metal Design &amp; Anti-Vandal
&gt; Standalone, one relay
&gt; 1,000 fingerprint, 2,000 card users
&gt; Card type: 13.56MHz Mifare card
&gt; Wiegand 26~44 output
&gt; Pulse mode, toggle mode
&gt; Multi fingerprints/cards access  
&gt; Interlock, Support Principal User   
&gt; Support upload/ download users by APP</t>
  </si>
  <si>
    <t>http://secukey.net/Product/Biometric/Fingerprint_Access/238.html</t>
  </si>
  <si>
    <t>SF6</t>
  </si>
  <si>
    <t xml:space="preserve">Waterproof Fingerkey
&gt; Waterproof, conforms to IP66 
&gt; Metal case, anti-vandal 
&gt; One Programming relay output 
&gt; Multi-color LED Status Display
&gt; 1000 Users （ 100 Fingerprint Users + 890 PIN Users + 10 Visitor Users ) 
&gt; PIN length: 4~6 digits
&gt; Integrated alarm &amp; Buzzer output
&gt; Capacitive Fingerprint Sensor </t>
  </si>
  <si>
    <t>http://secukey.net/Product/Biometric/Fingerprint_Access/263.html</t>
  </si>
  <si>
    <t>SF7</t>
  </si>
  <si>
    <t>Mini Fingerprint Access Control
&gt; Metal case,anti-vandal
&gt; One Programming relay output 
&gt; Multi-color LED Status Display 
&gt; 1000 Users（100 Fingerprint Users + 890 Card Users + 10 Visitor User) 
&gt; Card type: 125KHz EM card
&gt; Mini Size: Diameter 73 mm, Thickness 20 mm
&gt; Capacitive Fingerprint Sensor</t>
  </si>
  <si>
    <t>http://secukey.net/Product/Biometric/Fingerprint_Access/271.html</t>
  </si>
  <si>
    <t>SF8</t>
  </si>
  <si>
    <t>Mini Fingerprint Access Control
&gt; Metal case,anti-vandal
&gt; One Programming relay output 
&gt; Multi-color LED Status Display 
&gt; 1000 Users（100 Fingerprint Users + 890 Card Users + 10 Visitor User) 
&gt; Card type: 125KHz EM card
&gt; Mini Size: L105 x W69 x H20 mm 
&gt; Capacitive Fingerprint Sensor</t>
  </si>
  <si>
    <t>http://secukey.net/Product/Biometric/Fingerprint_Access/307.html</t>
  </si>
  <si>
    <t>HF1-WIFI</t>
  </si>
  <si>
    <t>WIFI TouchKey Access Controller
&gt; Capacitive Fingerprint Sensor,touch keypad
&gt; Waterproof, conforms to IP66
&gt; Metal housing, anti-vandal
&gt; Card type:  EM Card or Mifare Card
&gt; iOS and Android available
&gt; Add / Delete users by APP
&gt; Can set Time Restriction for users
&gt; Temporary Password (One-time Or Period Code)
&gt; Support checking Opening Record 
&gt; Remotely Access (Support 3G/4G/5G)
&gt; Multiple Access Modes: Smartphone, Fingerprint, Card, PIN
&gt; Doorbell Call Notice</t>
  </si>
  <si>
    <t>http://secukey.net/Product/Biometric/Face_Touch_Access/403.html</t>
  </si>
  <si>
    <t>WIFI TouchKey Access Controller
&gt; Touch keypad
&gt; Waterproof, conforms to IP66
&gt; Metal housing, anti-vandal
&gt; Card type:  EM Card or Mifare Card
&gt; iOS and Android available
&gt; Add / Delete users by APP
&gt; Can set Time Restriction for users
&gt; Temporary Password (One-time Or Period Code)
&gt; Support checking Opening Record 
&gt; Remotely Access (Support 3G/4G/5G)
&gt; Multiple Access Modes: Smartphone, Card, PIN
&gt; Doorbell Call Notice</t>
  </si>
  <si>
    <t>http://secukey.net/Product/Keypad/Touch_Keypad/346.html</t>
  </si>
  <si>
    <t>Keypad</t>
  </si>
  <si>
    <t>H1-BT</t>
  </si>
  <si>
    <t>Bluetooth Touch Keypad
&gt; Waterproof, conforms to IP66
&gt; Metal housing, anti-vandal
&gt; Card type:  EM Card or Mifare Card
&gt; iOS and Android available
&gt; Add / Delete users by APP
&gt; Support checking Opening Record 
&gt; Support Gateway
&gt; Multiple Access Modes: Smartphone, Card, PIN</t>
  </si>
  <si>
    <t>http://secukey.net/Product/Keypad/Touch_Keypad/314.html</t>
  </si>
  <si>
    <t>H3-BT</t>
  </si>
  <si>
    <t>http://secukey.net/Product/Keypad/Touch_Keypad/292.html</t>
  </si>
  <si>
    <t>SK5-X</t>
  </si>
  <si>
    <t>Universal Keypad (EM+HID+MF)
&gt; Waterproof, conforms to IP66
&gt; One relay, 600 users
&gt; Card type: 125KHz EM card,125KHz HID card, and 13.56Mhz Mifare Card
&gt; PIN length: 4~6 digits
&gt; Wiegand 26~37 bits input &amp; output
&gt; Can be used as Wiegand reader with LED &amp; Buzzer output
&gt; Pulse mode, Toggle mode
&gt; 2 devices can be interlocked for 2 doors
&gt; 12~28V AC/ DC</t>
  </si>
  <si>
    <t>http://secukey.net/Product/Keypad/Standalone_Controller_Reader/34.html</t>
  </si>
  <si>
    <t>H1-Ble</t>
  </si>
  <si>
    <t>TTLock Bluetooth Keypad
&gt; Waterproof, conforms to IP66
&gt; Metal housing, anti-vandal
&gt; Card type:  13.56MHz Mifare Card
&gt; iOS and Android available
&gt; Add / Delete users by APP
&gt; Support checking Opening Record 
&gt; Support Gateway
&gt; Support Time Attendance
&gt; Multiple Access Modes: Smartphone, Card, PIN
&gt; Multiple language</t>
  </si>
  <si>
    <t>http://secukey.net/Product/Keypad/Touch_Keypad/316.html</t>
  </si>
  <si>
    <t>Mini Control Board
&gt; 999 users, user data can be transferred
&gt; Multi access modes: Card, Card or PIN, Card with PIN and multi Cards/PINs
&gt; Can connect with any reader with Wiegand 26~44, 56, 58, 64 bits output
&gt; Can connect with any keypad reader with 4bits, 8bits (ASCII) output
&gt; 12~28V AC/DC power input, 12V DC output
&gt; Can connect with external alarm and door contact</t>
  </si>
  <si>
    <t>http://secukey.net/Product/Controller/Sboard/216.html</t>
  </si>
  <si>
    <t>Controller</t>
  </si>
  <si>
    <t>Sboard</t>
  </si>
  <si>
    <t>Mini Single Door Controller
&gt; 1,000 users,user data can be transferred
&gt; Multi access modes: Card, Card or PIN, Card with PIN and multi Cards/PINs
&gt; Can connect with any reader with Wiegand 26~37 bits output
&gt; Can connect with any keypad reader with 4bits, 8bits (ASCII), or 10bits Virtual number output</t>
  </si>
  <si>
    <t>http://secukey.net/Product/Controller/Sboard/112.html</t>
  </si>
  <si>
    <t>Sboard-II</t>
  </si>
  <si>
    <t>Mini Two-door Controller
&gt; 2,100 users, user data can be transferred
&gt; Multi access modes: Card, Card or PIN, Card with PIN and multi Cards/PINs
&gt; Can connect with any reader with Wiegand 26~37 bits output
&gt; Can connect with any keypad reader with 4bits, 8bits (ASCII), or 10bits Virtual number output
&gt; Support Master Card function
&gt; Support set principal card</t>
  </si>
  <si>
    <t>http://secukey.net/Product/Controller/Sboard/110.html</t>
  </si>
  <si>
    <t>Two-door TCP/IP Controller
&gt; Two-door TCP/IP controller
&gt; Supports 4 readers, or 2 readers and 2 exit buttons
&gt; Wiegand 26bits ~ 40bits input
&gt; 20,000 users; 100,000 event buffers
&gt; Time &amp; Attendance reporting</t>
  </si>
  <si>
    <t>http://secukey.net/Product/Controller/TCP_IP_Controller/116.html</t>
  </si>
  <si>
    <t>Four-door TCP/IP Controller
&gt; Four-door TCP/IP controller
&gt; Wiegand 26bits ~ 40bits input
&gt; 20,000 users; 100,000 event buffers
&gt; Time &amp; Attendance reporting</t>
  </si>
  <si>
    <t>http://secukey.net/Product/Controller/TCP_IP_Controller/115.html</t>
  </si>
  <si>
    <t>C-Strike 9</t>
  </si>
  <si>
    <t>C-Strike 8</t>
  </si>
  <si>
    <t>http://secukey.net/Product/Accessories/Lock/251.html</t>
  </si>
  <si>
    <t>C-Strike 7</t>
  </si>
  <si>
    <t>C-Strike 4</t>
  </si>
  <si>
    <t>C-Strike 5</t>
  </si>
  <si>
    <t>C-Strike 2</t>
  </si>
  <si>
    <t>Sbutton 8</t>
  </si>
  <si>
    <t>Sbutton 6</t>
  </si>
  <si>
    <t>Cpower 1S</t>
  </si>
  <si>
    <t>http://secukey.net/Product/Accessories/Cards_Fobs/118.html</t>
  </si>
  <si>
    <t>125KHz EM Card - Thin
&gt; Data format: TK4100 (Compatible EM4100)
&gt; Frequency: 125KHz</t>
  </si>
  <si>
    <t>http://secukey.net/Product/Accessories/Cards_Fobs/121.html</t>
  </si>
  <si>
    <t>http://secukey.net/Product/Accessories/Cards_Fobs/120.html</t>
  </si>
  <si>
    <t>http://secukey.net/Product/Accessories/Cards_Fobs/122.html</t>
  </si>
  <si>
    <t>Vedio Wall</t>
  </si>
  <si>
    <t xml:space="preserve">Smartkake Creative Video Wall Controller    </t>
  </si>
  <si>
    <t>tricolor</t>
  </si>
  <si>
    <t>Smartkake</t>
  </si>
  <si>
    <t>Chassis 1.5U 2 Input Slots, 2 Output  Slots / 100-240VAC,   50-60Hz, ＜ 100W</t>
  </si>
  <si>
    <t>Pontus</t>
  </si>
  <si>
    <t>Chassis 3U 4 Input Slots, 4 Output  Slots / 100-240VAC,   50-60Hz, ＜ 200W</t>
  </si>
  <si>
    <t>Chassis 5U 8 Input Slots, 8 Output  Slots / 100-240VAC,   50-60Hz, ＜ 550W</t>
  </si>
  <si>
    <t>HDMI Input Card</t>
  </si>
  <si>
    <t>DVI Input Card</t>
  </si>
  <si>
    <t>HDMI Output Card</t>
  </si>
  <si>
    <t>DVI Output Card</t>
  </si>
  <si>
    <t>Input 2 slots, output 2   slots / ＜200W</t>
  </si>
  <si>
    <t>Hades</t>
  </si>
  <si>
    <t>Input 4 slots, output 4   slots / ＜300W</t>
  </si>
  <si>
    <t>Input 8 slots, output 9   slots / ＜500W</t>
  </si>
  <si>
    <t>Input 16 slots, output 18   slots / ＜800W</t>
  </si>
  <si>
    <t>Input 32 slots, output 18   slots / ＜1000W</t>
  </si>
  <si>
    <t>Input 32 slots, output 36   slots / ＜1200W</t>
  </si>
  <si>
    <t>Input 6 slots, output 2   slots / ＜300W</t>
  </si>
  <si>
    <t>Input 13 slots, output   4.5 slots / ＜500W</t>
  </si>
  <si>
    <t>Input 24 slots, output 9   slots / ＜800W</t>
  </si>
  <si>
    <t>Input 32 slots, output 18   slots ＜1100W</t>
  </si>
  <si>
    <t>Input 6 slots, output 2   slots / 	＜300W</t>
  </si>
  <si>
    <t>Input 32 slots, output 18   slots / ＜1100W</t>
  </si>
  <si>
    <t>HDBaseT input card,   the maximum input resolution is 1920*1200@60Hz</t>
  </si>
  <si>
    <t>HDMI 1.3 input card, support   HDMI1.3, support HDCP</t>
  </si>
  <si>
    <t>DisplayPort input   card, support DP 1.1 standard, input resolution is usually 3840x2400@30 or   2560x1600@60</t>
  </si>
  <si>
    <t>*IP decoding card,   each card supports decoding 4 channels 1920x1080p@60, 8 channels   1920x1080p@30, 16 channels 1280x720p@30, or 36 channels D1 signals</t>
  </si>
  <si>
    <t>HADES-04F-IC Input Card (Hades)</t>
  </si>
  <si>
    <t>2.5G Optical Fiber Input Card, Support 4 Channels Single-mode Optical Signal Input, Maximum Resolution up to 1920*1200@60Hz, Transmission Distance can reach up to 10KM/6.2Miles with using TriF-T1SG-B/TriF-T1SD-B(Optical Transceiver)</t>
  </si>
  <si>
    <t>HADES-04N-OC</t>
  </si>
  <si>
    <t>HDBaseT output card, the maximum output resolution is 1920*1200@60Hz,</t>
  </si>
  <si>
    <t>HADES-04H-OC</t>
  </si>
  <si>
    <t>HDMI 1.3 output card, maximum output resolution 1920*1200@60Hz *HDMI</t>
  </si>
  <si>
    <t>HADES-UH-OC</t>
  </si>
  <si>
    <t>HDMI 1.4 Output card, the maximum output resolution is 3840*2160@30Hz</t>
  </si>
  <si>
    <t>HADES-04F-OC</t>
  </si>
  <si>
    <t>Optical fiber output card, the maximum output resolution is   1920*1200@60Hz</t>
  </si>
  <si>
    <t>TMX-XH-0404</t>
  </si>
  <si>
    <t>Matrix switcher features four HDMI inputs and four HDMI outputs</t>
  </si>
  <si>
    <t>TMX-XH-0808</t>
  </si>
  <si>
    <t>TMX-UH-1616</t>
  </si>
  <si>
    <t>HUS03-4K6G</t>
  </si>
  <si>
    <t>4K 60Hz 3x1 HDMI/ USB-C Presentation Switcher</t>
  </si>
  <si>
    <t>SC&amp;T</t>
  </si>
  <si>
    <t>HDMI Switcher</t>
  </si>
  <si>
    <t>KC02</t>
  </si>
  <si>
    <t>control keypad made to intuitively control the presentation switcher (HUS03-4K6G), with easy relay connection.</t>
  </si>
  <si>
    <t>HE01ERK (Over CAT5e)</t>
  </si>
  <si>
    <t>HDMI CAT5e Extender-Single CAT5e cable 1080p  Singal extension up to 70M.</t>
  </si>
  <si>
    <t>HDMI Extender</t>
  </si>
  <si>
    <t>HE01SE RK (Over CAT5e)</t>
  </si>
  <si>
    <t xml:space="preserve">For HD DVR/NVR use: Passive HDMI CAT5e Extender 1080p 40M </t>
  </si>
  <si>
    <t>HUE03-4K (Over IP)</t>
  </si>
  <si>
    <t>4K 30Hz HDMI/ Display Port/ USB-C Switching Extender</t>
  </si>
  <si>
    <t>HKM02B-4K (Over IP)</t>
  </si>
  <si>
    <t>4K HDMI KVM &amp; USB, RS232 , IR, Audio over IP Extender</t>
  </si>
  <si>
    <t>HE01SL</t>
  </si>
  <si>
    <t>HDMI CAT5e Extender with Chainable Receiver up to 70M over CAT5e (or greater) cable.</t>
  </si>
  <si>
    <t>HKM02BPR-4K With POE</t>
  </si>
  <si>
    <t>4K HDMI KVM &amp; USB, RS232 , IR, Audio over IP Extender with PoE</t>
  </si>
  <si>
    <t>4K HDMI KVM &amp; USB, RS232 , IR, Audio over IP Extender with PoE | SC&amp;T Pro AV &amp; CCTV Manufacturer/ Supplier (sct.com.tw)</t>
  </si>
  <si>
    <t xml:space="preserve">HKM02BPT-4K </t>
  </si>
  <si>
    <t>SP008</t>
  </si>
  <si>
    <t>HDMI Surge Protector Built-in ESD, EFT (Impulse Noise) protection.</t>
  </si>
  <si>
    <t>HM44 (HDMI Matrix)</t>
  </si>
  <si>
    <t>4 X 4 HDMI Multiviewer/Seamless Matrix Switcher Suppport Video wall</t>
  </si>
  <si>
    <t>Product Type /Model</t>
  </si>
  <si>
    <t>DL price</t>
  </si>
  <si>
    <t>USER price</t>
  </si>
  <si>
    <t>warranty</t>
  </si>
  <si>
    <t>Link Website</t>
  </si>
  <si>
    <t>2Y</t>
  </si>
  <si>
    <t>Industrial IoT</t>
  </si>
  <si>
    <t>OL-B-NB series</t>
  </si>
  <si>
    <t>Lighting system, corresponding with NBIoT/CATM1 communication protocol</t>
  </si>
  <si>
    <t>Oring Product</t>
  </si>
  <si>
    <t>OL-N2 Series</t>
  </si>
  <si>
    <t>Lighting system, corresponding with LPWAN technology NBIoT/CATM1 communication protocol</t>
  </si>
  <si>
    <t>OL-Z-NB Series</t>
  </si>
  <si>
    <t>Lighting Controller, Zhaga, NB-IOT/LTE-M, Dali2, G Sensor, Light Sensor, Band3/8/20/28</t>
  </si>
  <si>
    <t>4G Router</t>
  </si>
  <si>
    <t>ICG-2510W-LTE-EU</t>
  </si>
  <si>
    <t>Industrial 4G LTE Cellular Wireless Gateway with 5-Port 10/100/1000T (2 Module SIM Card Slots, 802.11ac Dual Band, 1 RS232/RS485, DI/DO, -35~75 degrees C, LTE Band B1/B3/B5/B7/B8/B20)</t>
  </si>
  <si>
    <t>Planet</t>
  </si>
  <si>
    <t>ICG-2510W-LTE-US</t>
  </si>
  <si>
    <t>Industrial 4G LTE Cellular Wireless Gateway with 5-Port 10/100/1000T (2 Module SIM Card Slots, 802.11ac Dual Band, 1 RS232/RS485, DI/DO, -35~75 degrees C, LTE Band B2/B4/B12)</t>
  </si>
  <si>
    <t>ICG-2510WG-LTE-EU</t>
  </si>
  <si>
    <t>Industrial 4G LTE Cellular Wireless Gateway with 5-Port 10/100/1000T (2 Module SIM Card Slots, 802.11ac Dual Band, GPS, 1 RS232/RS485, DI/DO, -35~75 degrees C, LTE Band B1/B3/B5/B7/B8/B20)</t>
  </si>
  <si>
    <t>ICG-2510WG-LTE-US</t>
  </si>
  <si>
    <t>Industrial 4G LTE Cellular Wireless Gateway with 5-Port 10/100/1000T (2 Module SIM Card Slots, 802.11ac Dual Band, GPS, 1 RS232/RS485, DI/DO, -35~75 degrees C, LTE Band B2/B4/B12)</t>
  </si>
  <si>
    <t>VCG-1500WG-LTE-EU</t>
  </si>
  <si>
    <t>Vehicle 4G LTE Cellular Wireless Gateway with 5-Port 10/100TX (1-SIM Card Slot, 802.11n, GPS, -25~65 degrees C, LTE Band B1/B3/B5/B7/B8/B20/B38/B40/B41)</t>
  </si>
  <si>
    <t>VCG-1500WG-LTE-US</t>
  </si>
  <si>
    <t>Vehicle 4G LTE Cellular Wireless Gateway with 5-Port 10/100TX (1-SIM Card Slot, 802.11n, GPS, -25~65 degrees C, LTE Band B2/B4/B5/B12/B13/B17/B25)</t>
  </si>
  <si>
    <t>5G Router</t>
  </si>
  <si>
    <t>ICG-2515-NR</t>
  </si>
  <si>
    <t>Industrial 5G NR Cellular Gateway with 5-Port 10/100/1000T (Sub-6 5G NR Global Band, compatible with 4G LTE, 2 SIM Card Slots, 2 DI/DO, Dual DC 9~54V, -40~75 degrees C, Dual-WAN Failover and Load Balancing, High Availability, SSL VPN and robust hybrid VPN (IPSec/GRE/PPTP/L2TP), SPI Firewall, DoS Attack Prevention, Cyber Security, IPv6, SNMP, PLANET Easy-DDNS,  AP Controller, Captive Portal, RADIUS)</t>
  </si>
  <si>
    <t>ICG-2515W-NR</t>
  </si>
  <si>
    <t>Industrial 5G NR Cellular Wireless Gateway with 5-Port 10/100/1000T (Sub-6 5G NR Global Band, compatible with 4G LTE, 2 SIM Card Slots, 802.11ax 1800Mbps, 2.4GHz and 5GHz Dual Band concurrent, 2 DI/DO, Dual DC 9~54V, -40~75 degrees C, SD-WAN automatically establishes a secure mesh VPN, Dual-WAN Failover and Load Balancing, High Availability, SSL VPN and robust hybrid VPN (IPSec/GRE/PPTP/L2TP), SPI Firewall, DoS Attack Prevention, Cyber Security, IPv6, SNMP, PLANET Easy-DDNS,  AP Controller, Captive Portal, RADIUS, Modus TCP)</t>
  </si>
  <si>
    <t>WL-R100  Series</t>
  </si>
  <si>
    <t>4G/3G  Router with  1*10/100Mbps Ethernet , 1*RS-232 mobile broadband router</t>
  </si>
  <si>
    <t>w-link</t>
  </si>
  <si>
    <t>WL-R100LF</t>
  </si>
  <si>
    <t>FDD-LTE 800/900/1800/2100/2600MHz TDD-LTE 2300/2500/2600MHz HSPA+850/900/2100MHz</t>
  </si>
  <si>
    <t>WL-R100LH</t>
  </si>
  <si>
    <t>FDD-LTE:    800/850/900/1700/1800/1900/2100/2600MHz HSPA+/HSPA/HSDPA 800/850/900/1900/2100MH</t>
  </si>
  <si>
    <t>WL-R100H2</t>
  </si>
  <si>
    <t>HSPA 850/900/1900/2100MHz</t>
  </si>
  <si>
    <t>WL-R100H4</t>
  </si>
  <si>
    <t>HSPA+ 900/2100MHz</t>
  </si>
  <si>
    <t xml:space="preserve">WL-R200 Series </t>
  </si>
  <si>
    <t xml:space="preserve">3G Router with 4G optional wifi 802.11b/g/n and GPS ,2*10/100Mbps </t>
  </si>
  <si>
    <t xml:space="preserve">WL-R200LH </t>
  </si>
  <si>
    <t>FDD-LTE:    800/850/900/1700/1800/1900/2100/2600MHz HSPA+/HSPA/HSDPA 800/850/900/1900/2100MHz</t>
  </si>
  <si>
    <t>WL-R200LH-w</t>
  </si>
  <si>
    <t xml:space="preserve">FDD-LTE:    800/850/900/1700/1800/1900/2100/2600MHz HSPA+/HSPA/HSDPA 800/850/900/1900/2100MHz  wifi </t>
  </si>
  <si>
    <t xml:space="preserve">WL-R200LH-g </t>
  </si>
  <si>
    <t>FDD-LTE:    800/850/900/1700/1800/1900/2100/2600MHz HSPA+/HSPA/HSDPA 800/850/900/1900/2100MHz  gps</t>
  </si>
  <si>
    <t xml:space="preserve">WL-R200LH-wg </t>
  </si>
  <si>
    <t>FDD-LTE:    800/850/900/1700/1800/1900/2100/2600MHz HSPA+/HSPA/HSDPA 800/850/900/1900/2100MHz  wifi+gps</t>
  </si>
  <si>
    <t>WL-R200LF</t>
  </si>
  <si>
    <t xml:space="preserve">FDD-LTE:   800/900/1800/2100/2600MHz HSPA+850/900/2100MHz </t>
  </si>
  <si>
    <t>WL-R200LF-w</t>
  </si>
  <si>
    <t xml:space="preserve">FDD-LTE:   800/900/1800/2100/2600MHz HSPA+850/900/2100MHz    wifi </t>
  </si>
  <si>
    <t>WL-R200LF-g</t>
  </si>
  <si>
    <t>FDD-LTE: 800/900/1800/2100/2600MHz HSPA+850/900/2100MHz    gps</t>
  </si>
  <si>
    <t>WL-R200LF-wg</t>
  </si>
  <si>
    <t>FDD-LTE: 800/900/1800/2100/2600MHz HSPA+850/900/2100MHz    wifi+gps</t>
  </si>
  <si>
    <t>WL-R200H2</t>
  </si>
  <si>
    <t>HSPA 2100/1900/900/850MHz</t>
  </si>
  <si>
    <t>WL-R200H2-w</t>
  </si>
  <si>
    <t>HSPA 2100/1900/900/850MHz  wifi</t>
  </si>
  <si>
    <t>WL-R200H2-g</t>
  </si>
  <si>
    <t>HSPA 2100/1900/900/850MHz  gps</t>
  </si>
  <si>
    <t>WL-R200H2-wg</t>
  </si>
  <si>
    <t>HSPA 2100/1900/900/850MHz  wifi+gps</t>
  </si>
  <si>
    <t>WL-R200H4</t>
  </si>
  <si>
    <t xml:space="preserve"> HSPA+ 900/2100MHz </t>
  </si>
  <si>
    <t>WL-R200H4-w</t>
  </si>
  <si>
    <t xml:space="preserve"> HSPA+ 900/2100MHz  wifi</t>
  </si>
  <si>
    <t>WL-R200H4-g</t>
  </si>
  <si>
    <t xml:space="preserve"> HSPA+ 900/2100MHz   gps</t>
  </si>
  <si>
    <t>WL-R200H4-wg</t>
  </si>
  <si>
    <t xml:space="preserve"> HSPA+ 900/2100MHz   wifi+gps</t>
  </si>
  <si>
    <t xml:space="preserve">WL-R210 Series </t>
  </si>
  <si>
    <t>Dial Sim Intelligent 3G router with 4G optional , 802.11b/g/n wifi and GPS  ,2*10/100Mbps LAN, 3xI/O, 1xRS-232</t>
  </si>
  <si>
    <t>WL-R210LF-d</t>
  </si>
  <si>
    <t xml:space="preserve">FDD-LTE: 800/850/900/1800/2100/2600MHz TDD-LTE: 2300/2500/2600MHz HSPA+850/900/2100MHz </t>
  </si>
  <si>
    <t>WL-R210LF-g</t>
  </si>
  <si>
    <t>FDD-LTE: 800/850/900/1800/2100/2600MHz TDD-LTE: 2300/2500/2600MHz HSPA+850/900/2100MHz   gps</t>
  </si>
  <si>
    <t>WL-R210LH-d</t>
  </si>
  <si>
    <t>FDD-LTE   800/850/900/1700/1800/1900/2100/2600MHz HSPA+/HSPA/HSDPA 800/850/900/1900/2100MHz</t>
  </si>
  <si>
    <t>WL-R210LH-g</t>
  </si>
  <si>
    <t>FDD-LTE   800/850/900/1700/1800/1900/2100/2600MHz HSPA+/HSPA/HSDPA 800/850/900/1900/2100MHz   gps</t>
  </si>
  <si>
    <t>WL-R210H2-d</t>
  </si>
  <si>
    <t>WL-R210H2-g</t>
  </si>
  <si>
    <t>HSPA 2100/1900/900/850MHz   gps</t>
  </si>
  <si>
    <t>WL-R210H4-d</t>
  </si>
  <si>
    <t xml:space="preserve"> HSPA+ 900/2100MHz</t>
  </si>
  <si>
    <t>WL-R210H4-g</t>
  </si>
  <si>
    <t xml:space="preserve">WL-R220 Series </t>
  </si>
  <si>
    <t>3G router optional 4G , 802.11b/g/n wifi and GPS ,  2*10/100Mbps LAN, 1x WAN, 1x RS-232, OpenWrt OS</t>
  </si>
  <si>
    <t>WL-R220LF-d</t>
  </si>
  <si>
    <t>FDD-LTE: 800/850/900/1800/2100/2600MHz DD-LTE: 2300/2500/2600MHz HSPA+ 850/900/2100MHz</t>
  </si>
  <si>
    <t>WL-R220LF-g</t>
  </si>
  <si>
    <t>FDD-LTE: 800/850/900/1800/2100/2600MHz DD-LTE: 2300/2500/2600MHz HSPA+ 850/900/2100MHz  gps</t>
  </si>
  <si>
    <t>WL-R220LH-d</t>
  </si>
  <si>
    <t>FDD-LTE: 800/850/900/1700/1800/1900/2100/2600MHz  HSPA+/HSPA/HSDPA   800/850/900/1900/2100MHz</t>
  </si>
  <si>
    <t>WL-R220H2-d</t>
  </si>
  <si>
    <t xml:space="preserve"> HSPA  2100/1900/900/850MHz</t>
  </si>
  <si>
    <t>WL-R220H4-d</t>
  </si>
  <si>
    <t xml:space="preserve">WL-R520 Series </t>
  </si>
  <si>
    <t xml:space="preserve">3G router optional 4G dual Sim and GPS  with 802.11b/g/n wifi , 5*10/100Mbps LAN ,1× RS-232 </t>
  </si>
  <si>
    <t>WL-R520LF</t>
  </si>
  <si>
    <t xml:space="preserve">  FDD-LTE: 800/850/900/1800/2100/2600MHz  TDD-LTE: 2300/2500/2600MHz HSPA+ 850/900/2100MHz</t>
  </si>
  <si>
    <t>WL-R520LF-d</t>
  </si>
  <si>
    <t xml:space="preserve">  FDD-LTE: 800/850/900/1800/2100/2600MHz  TDD-LTE: 2300/2500/2600MHz HSPA+ 850/900/2100MHz dual sim</t>
  </si>
  <si>
    <t>WL-R520LF-g</t>
  </si>
  <si>
    <t xml:space="preserve">  FDD-LTE: 800/850/900/1800/2100/2600MHz  TDD-LTE: 2300/2500/2600MHz HSPA+ 850/900/2100MHz gps</t>
  </si>
  <si>
    <t>WL-R520LF-dg</t>
  </si>
  <si>
    <t xml:space="preserve">  FDD-LTE: 800/850/900/1800/2100/2600MHz  TDD-LTE: 2300/2500/2600MHz HSPA+ 850/900/2100MHz dual sim+gps</t>
  </si>
  <si>
    <t>WL-R520H2</t>
  </si>
  <si>
    <t>WL-R520H2-d</t>
  </si>
  <si>
    <t>HSPA 2100/1900/900/850MHz dual sim</t>
  </si>
  <si>
    <t>WL-R520H2-g</t>
  </si>
  <si>
    <t>HSPA 2100/1900/900/850MHz gps</t>
  </si>
  <si>
    <t>WL-R520H2-dg</t>
  </si>
  <si>
    <t>HSPA 2100/1900/900/850MHz dual sim + gps</t>
  </si>
  <si>
    <t>WL-R520H4</t>
  </si>
  <si>
    <t>WL-R520H4-d</t>
  </si>
  <si>
    <t>HSPA+ 900/2100MHz dual sim</t>
  </si>
  <si>
    <t>WL-R520H4-g</t>
  </si>
  <si>
    <t>HSPA+ 900/2100MHz gps</t>
  </si>
  <si>
    <t>WL-R520H4-dg</t>
  </si>
  <si>
    <t>HSPA+ 900/2100MHz dual sim + gps</t>
  </si>
  <si>
    <t>WL-R520LF-dm</t>
  </si>
  <si>
    <t xml:space="preserve"> FDD-LTE:   700/800/850/900/1700/1800/2100/2600MHz  TDD-LTE: 2300/2600MHz HSPA+/HSPA/HSDPA    800/850/900/1900/2100MHz</t>
  </si>
  <si>
    <t>WL-G500 Series</t>
  </si>
  <si>
    <t xml:space="preserve">4G / 3G router  optional GPS and Storage with 802.11b/g/n/ac,2x2MIMO , 4*10/100/1000Mbps, 3xI/O, 1xUSB,1xRS-232  </t>
  </si>
  <si>
    <t>WL-G500H</t>
  </si>
  <si>
    <t xml:space="preserve">FDD-LTE:  800/850/900/1700/1800/1900/2100/2600MHz HSPA+/HSPA/HSDPA  800/850/900/1900/2100MHz
</t>
  </si>
  <si>
    <t>WL-G500H-g</t>
  </si>
  <si>
    <t>FDD-LTE:  800/850/900/1700/1800/1900/2100/2600MHz HSPA+/HSPA/HSDPA  800/850/900/1900/2100MHz
gps</t>
  </si>
  <si>
    <t>WL-G500H-s</t>
  </si>
  <si>
    <t>FDD-LTE:  800/850/900/1700/1800/1900/2100/2600MHz HSPA+/HSPA/HSDPA  800/850/900/1900/2100MHz
storage</t>
  </si>
  <si>
    <t>WL-G500H-gs</t>
  </si>
  <si>
    <t>FDD-LTE:  800/850/900/1700/1800/1900/2100/2600MHz HSPA+/HSPA/HSDPA  800/850/900/1900/2100MHz
gps + storage</t>
  </si>
  <si>
    <t>WL-G500LF</t>
  </si>
  <si>
    <t xml:space="preserve"> FDD-LTE: 800/850/900/1800/2100/2600MHz  TDD-LTE: 2300/2500/2600MHz (B38/B40/B41) HSPA+ 850/900/2100MHz</t>
  </si>
  <si>
    <t>WL-G500LF-g</t>
  </si>
  <si>
    <t xml:space="preserve"> FDD-LTE: 800/850/900/1800/2100/2600MHz  TDD-LTE: 2300/2500/2600MHz (B38/B40/B41) HSPA+ 850/900/2100MHz   gps</t>
  </si>
  <si>
    <t>WL-G500LF-s</t>
  </si>
  <si>
    <t xml:space="preserve"> FDD-LTE: 800/850/900/1800/2100/2600MHz  TDD-LTE: 2300/2500/2600MHz (B38/B40/B41) HSPA+ 850/900/2100MHz   storage </t>
  </si>
  <si>
    <t>WL-G500LF-gs</t>
  </si>
  <si>
    <t xml:space="preserve"> FDD-LTE: 800/850/900/1800/2100/2600MHz  TDD-LTE: 2300/2500/2600MHz (B38/B40/B41) HSPA+ 850/900/2100MHz    gps + storage</t>
  </si>
  <si>
    <t>WL-G500LF1</t>
  </si>
  <si>
    <t>FDD-LTD: 700/850/900/1700/1800/1900/2100/2600MHz  TDD 2300MHz (B40) HSPA+ 850/900/1900/2100MHz</t>
  </si>
  <si>
    <t>WL-G500LF1-g</t>
  </si>
  <si>
    <t>FDD-LTD: 700/850/900/1700/1800/1900/2100/2600MHz  TDD 2300MHz (B40) HSPA+ 850/900/1900/2100MHz 
 gps</t>
  </si>
  <si>
    <t>WL-G500LF1-s</t>
  </si>
  <si>
    <t>FDD-LTD: 700/850/900/1700/1800/1900/2100/2600MHz  TDD 2300MHz (B40) HSPA+ 850/900/1900/2100MHz  storage</t>
  </si>
  <si>
    <t>WL-G500LF1-gs</t>
  </si>
  <si>
    <t>FDD-LTD: 700/850/900/1700/1800/1900/2100/2600MHz  TDD 2300MHz (B40) HSPA+ 850/900/1900/2100MHz 
 gps + storage</t>
  </si>
  <si>
    <t>WL-G510 Series</t>
  </si>
  <si>
    <t xml:space="preserve">4G+ / 5G router option GPS and Storage  with 802.11 b/g/n/ac wifi, 4*10/100/1000Mbps, 3xI/O, 1xRS-232 </t>
  </si>
  <si>
    <t>WL-G510-LH</t>
  </si>
  <si>
    <t xml:space="preserve">FDD-LTE : B1/B2/B3/B4/B5/B7/B8/B20 HSPA B1/B2/B5/B8/B20 </t>
  </si>
  <si>
    <t>WL-G510-LH-g</t>
  </si>
  <si>
    <t>FDD-LTE : B1/B2/B3/B4/B5/B7/B8/B20 HSPA B1/B2/B5/B8/B20   gps</t>
  </si>
  <si>
    <t>WL-G510-LH-s</t>
  </si>
  <si>
    <t>FDD-LTE : B1/B2/B3/B4/B5/B7/B8/B20 HSPA B1/B2/B5/B8/B20   storage</t>
  </si>
  <si>
    <t>WL-G510-LH-gs</t>
  </si>
  <si>
    <t>FDD-LTE : B1/B2/B3/B4/B5/B7/B8/B20 HSPA B1/B2/B5/B8/B20    gps+storage</t>
  </si>
  <si>
    <t>WL-G510-LF</t>
  </si>
  <si>
    <t>FDD-LTE: B1/B3/B5/B7/B8/B20 TDD-LTE: B38/40/41 HSPA B1/B5/B8</t>
  </si>
  <si>
    <t>WL-G510-LF-g</t>
  </si>
  <si>
    <t>FDD-LTE: B1/B3/B5/B7/B8/B20 TDD-LTE: B38/40/41 HSPA B1/B5/B8   gps</t>
  </si>
  <si>
    <t>WL-G510-LF-s</t>
  </si>
  <si>
    <t>FDD-LTE: B1/B3/B5/B7/B8/B20 TDD-LTE: B38/40/41 HSPA B1/B5/B8   storage</t>
  </si>
  <si>
    <t>WL-G510-LF-gs</t>
  </si>
  <si>
    <t>FDD-LTE: B1/B3/B5/B7/B8/B20 TDD-LTE: B38/40/41 HSPA B1/B5/B8   gps + storage</t>
  </si>
  <si>
    <t>WL-G510-LF1</t>
  </si>
  <si>
    <t>FDD-LTD:B1/B2/B3/B4/B5/B7/B8/B28 TDD-LTD: B40 HSPA  B1/B2/B5/B8</t>
  </si>
  <si>
    <t>WL-G510-LF1-g</t>
  </si>
  <si>
    <t>FDD-LTD:B1/B2/B3/B4/B5/B7/B8/B28 TDD-LTD: B40 HSPA  B1/B2/B5/B8  gps</t>
  </si>
  <si>
    <t>WL-G510-LF1-s</t>
  </si>
  <si>
    <t>FDD-LTD:B1/B2/B3/B4/B5/B7/B8/B28 TDD-LTD: B40 HSPA  B1/B2/B5/B8  storage</t>
  </si>
  <si>
    <t>WL-G510-LF1-gs</t>
  </si>
  <si>
    <t>FDD-LTD:B1/B2/B3/B4/B5/B7/B8/B28 TDD-LTD: B40 HSPA  B1/B2/B5/B8  gps + storage</t>
  </si>
  <si>
    <t>WL-G510-LF6</t>
  </si>
  <si>
    <t>FDD-LTD:B1/B3/B5/B7/B8/B20/B28/B32 TDD-LTD: B38/ B40 /B41 HSPA B1/B3/B5/B8</t>
  </si>
  <si>
    <t>WL-G510-LF6-g</t>
  </si>
  <si>
    <t>FDD-LTD:B1/B3/B5/B7/B8/B20/B28/B32 TDD-LTD: B38/ B40 /B41 HSPA B1/B3/B5/B8  gps</t>
  </si>
  <si>
    <t>WL-G510-LF6-s</t>
  </si>
  <si>
    <t>FDD-LTD:B1/B3/B5/B7/B8/B20/B28/B32 TDD-LTD: B38/ B40 /B41 HSPA B1/B3/B5/B8  storage</t>
  </si>
  <si>
    <t>WL-G510-LF6-gs</t>
  </si>
  <si>
    <t>FDD-LTD:B1/B3/B5/B7/B8/B20/B28/B32 TDD-LTD: B38/ B40 /B41 HSPA B1/B3/B5/B8  gps + storage</t>
  </si>
  <si>
    <t>G530 Powerful 5G Router</t>
  </si>
  <si>
    <t>G930 Industrial 5G Router</t>
  </si>
  <si>
    <t>4G Router Serial to Cellular Modem</t>
  </si>
  <si>
    <t>WL-D80 Series</t>
  </si>
  <si>
    <t xml:space="preserve">2G/3G/4G  to RS-232/RS-485/TTL  modem customizable Band and Interfaces </t>
  </si>
  <si>
    <t>WL-D80-1-2</t>
  </si>
  <si>
    <t>GPRS/EDGE 850/900/1800/1900MHz RS-232</t>
  </si>
  <si>
    <t>WL-D80-1-4</t>
  </si>
  <si>
    <t>GPRS/EDGE 850/900/1800/1900MHz RS-485</t>
  </si>
  <si>
    <t>WL-D80-1-T</t>
  </si>
  <si>
    <t>GPRS/EDGE 850/900/1800/1900MHz RS-TTL</t>
  </si>
  <si>
    <t>WL-D80-3-2</t>
  </si>
  <si>
    <t>HSDPA 900/2100MHz   or 850/1900MHz RS-232</t>
  </si>
  <si>
    <t>WL-D80-3-4</t>
  </si>
  <si>
    <t>HSDPA 900/2100MHz   or 850/1900MHz RS-485</t>
  </si>
  <si>
    <t>WL-D80-3-T</t>
  </si>
  <si>
    <t>HSDPA 900/2100MHz   or 850/1900MHz RS-TTL</t>
  </si>
  <si>
    <t>WL-D80-4-2</t>
  </si>
  <si>
    <t>FDD-LTE/TDD-LTE 800/900/1800/2100/2600MHz (Band 1,3,5,7,20)   2300/2600MHz (Band 38,40,41) RS-232</t>
  </si>
  <si>
    <t>WL-D80-4-4</t>
  </si>
  <si>
    <t>FDD-LTE/TDD-LTE 800/900/1800/2100/2600MHz (Band 1,3,5,7,20)   2300/2600MHz (Band 38,40,41) RS-485</t>
  </si>
  <si>
    <t>WL-D80-4-T</t>
  </si>
  <si>
    <t>FDD-LTE/TDD-LTE 800/900/1800/2100/2600MHz (Band 1,3,5,7,20)   2300/2600MHz (Band 38,40,41) RS-TTL</t>
  </si>
  <si>
    <t>WL-D80-5-2</t>
  </si>
  <si>
    <t>FDD-LTE/TDD-LTE 700/850/900/1700/1800/1900/2100/2600MHz (Band 1,2,3,4,5,7,8,28) TDD 2300MHz Band40   RS-232</t>
  </si>
  <si>
    <t>WL-D80-5-4</t>
  </si>
  <si>
    <t>FDD-LTE/TDD-LTE 700/850/900/1700/1800/1900/2100/2600MHz (Band 1,2,3,4,5,7,8,28) TDD 2300MHz Band40  RS-485</t>
  </si>
  <si>
    <t>WL-D80-5-T</t>
  </si>
  <si>
    <t>FDD-LTE/TDD-LTE 700/850/900/1700/1800/1900/2100/2600MHz (Band 1,2,3,4,5,7,8,28) TDD 2300MHz Band40 RS-TTL</t>
  </si>
  <si>
    <t>WL-D82 Series</t>
  </si>
  <si>
    <t xml:space="preserve">2G/3G/4G router customizable Band  to 1*RS-232 and 1*RS-485  interfaces  </t>
  </si>
  <si>
    <t>WL-D82-1-24</t>
  </si>
  <si>
    <t>GPRS/EDGE  850/900/1800/1900MHz</t>
  </si>
  <si>
    <t>WL-D82-3-24</t>
  </si>
  <si>
    <t xml:space="preserve">HSDPA  900/2100MHz or 850/1900MHz </t>
  </si>
  <si>
    <t>WL-D82-4-24</t>
  </si>
  <si>
    <t>FDD-LTE/TDD-LTE 800/900/1800/1900/2100 (Band 1,3,5,7,8,20) 2300/2500/2600MHz (Band 38,40,41)</t>
  </si>
  <si>
    <t>WL-D82-5-24</t>
  </si>
  <si>
    <t>FDD-LTE, TDD-LTE 700/850/900/1700/1800/1900/2100/2600MHz (Band 1,2,3,4,5,7,8,28) TDD 2300MHz Band40</t>
  </si>
  <si>
    <t>WL-M100 Series</t>
  </si>
  <si>
    <t>3G / 4G to RS-232 or RS-485 modem customizable</t>
  </si>
  <si>
    <t>WL-M100-1-2</t>
  </si>
  <si>
    <t>HSDPA 900/2100MHz  to RS-232</t>
  </si>
  <si>
    <t>WL-M100-1-4</t>
  </si>
  <si>
    <t>HSDPA 900/2100MHz  to RS-485</t>
  </si>
  <si>
    <t>WL-M100-2-2</t>
  </si>
  <si>
    <t>HSDPA 850/1900MHz to RS-232</t>
  </si>
  <si>
    <t>WL-M100-2-4</t>
  </si>
  <si>
    <t>HSDPA 850/1900MHz to RS-485</t>
  </si>
  <si>
    <t>WL-M100-3-2</t>
  </si>
  <si>
    <t>FDD-LTE / TDD-LTE 800/850/900/1800/2100/2300/2500/2600MH to RS-232</t>
  </si>
  <si>
    <t>WL-M100-3-4</t>
  </si>
  <si>
    <t>FDD-LTE / TDD-LTE 800/850/900/1800/2100/2300/2500/2600MH to RS-485</t>
  </si>
  <si>
    <t>WL-M303</t>
  </si>
  <si>
    <t xml:space="preserve">3G / 4G to USB 2.0 Cellular Modem </t>
  </si>
  <si>
    <t>WL-M303-1</t>
  </si>
  <si>
    <t>HSPA+ 900/2100MHz  to USB 2.0</t>
  </si>
  <si>
    <t>WL-M303-2</t>
  </si>
  <si>
    <t>HSPA  850/900/1900/2100MHz to USB 2.0</t>
  </si>
  <si>
    <t>WL-M303-3</t>
  </si>
  <si>
    <t>HSPA+ 850/1900/2100MHz to USB 2.0</t>
  </si>
  <si>
    <t>WL-M303-4</t>
  </si>
  <si>
    <t>FDD-LTE 4G 800/850/900/1700/1800/1900/2100/2600MHz    Band 1, 2, 3, 4, 5, 7, 8, 20  to USB 2.0</t>
  </si>
  <si>
    <t>WL-M303-5</t>
  </si>
  <si>
    <t>FDD-LTE 4G 700/850/1700/1900MHz     Band 2,4,5,13,17,25,26 to USB 2.0</t>
  </si>
  <si>
    <t>WL-M303-6</t>
  </si>
  <si>
    <t>FDD-LTE 4G  800/850/900/1800/2300/2100/2300/2500/2600MHz    Band 1, 3, 5, 7, 8, 20, 38, 40, 41 to USB 2.0</t>
  </si>
  <si>
    <t>Product Type/Model</t>
  </si>
  <si>
    <t>ICT Storage  570,000-</t>
  </si>
  <si>
    <t>Infortrend</t>
  </si>
  <si>
    <t>ESDS 1024R2C-B</t>
  </si>
  <si>
    <t>IN-DS1024R2C000B-0032</t>
  </si>
  <si>
    <t>EonStor DS 1000 Gen2 4U/24bay, High IOPS solutions, Dual Redundant controller subsystem including 2x12Gb SAS EXP. Ports, 8x1G iSCSI ports + 2x host board slot(s), 2x2GB, 2x(PSU+FAN Module), 2x (Super capacitor+Flash module), 24xdrive trays and 1xRackmount kit</t>
  </si>
  <si>
    <t>ICT</t>
  </si>
  <si>
    <t>IN-HEST10S3120-00301</t>
  </si>
  <si>
    <t>Toshiba Enterprise 2.5" SAS 12Gb/s HDD, 1.2TB, 10000rpm, 1 in 1 Packing.</t>
  </si>
  <si>
    <t>Free add on</t>
  </si>
  <si>
    <t>EV Storage</t>
  </si>
  <si>
    <t>EV 5012G2-F</t>
  </si>
  <si>
    <t>IN-EV5012G20000F-0052</t>
  </si>
  <si>
    <t>EonServ 5000 Gen2 2U/12bay, single controller system including 1x Intel Xeon E-2226GE CPU, 2x 8GB memory, 1x12Gb/s SAS EXP ports, 4x1GbE LAN ports, 2x(PSU+FAN Module), 12xHDD trays and 1xRackmount kit</t>
  </si>
  <si>
    <t>EV 5012G2-H</t>
  </si>
  <si>
    <t>IN-EV5012G20000H-0052</t>
  </si>
  <si>
    <t>EonServ 5000 Gen2 2U/12bay, single controller system including 1x Intel Xeon E-2226GE CPU, 2x16GB memory,  1x12Gb/s SAS EXP ports, 4x1GbE LAN ports,  2x(PSU+FAN Module), 12xHDD trays and 1xRackmount kit</t>
  </si>
  <si>
    <t>EV 5012G2-J</t>
  </si>
  <si>
    <t>IN-EV5012G20000J-0052</t>
  </si>
  <si>
    <t>EonServ 5000 Gen2 2U/12bay, single controller system including 1x Intel Xeon E-2226GE CPU, 4x16GB memory,  1x12Gb/s SAS EXP ports, 4x1GbE LAN ports,  2x(PSU+FAN Module), 12xHDD trays and 1xRackmount kit</t>
  </si>
  <si>
    <t>EV 5012G2L-F</t>
  </si>
  <si>
    <t>IN-EV5012G2L000F-0052</t>
  </si>
  <si>
    <t>EonServ 5000 Gen2 2U/12bay, single controller system including 1x Intel Core i3-8100 CPU, 2x 8GB memory, 1x12Gb/s SAS EXP ports, 4x1GbE LAN ports, 2x(PSU+FAN Module), 12xHDD trays and 1xRackmount kit</t>
  </si>
  <si>
    <t>EV 5012G2L-H</t>
  </si>
  <si>
    <t>IN-EV5012G2L000H-0052</t>
  </si>
  <si>
    <t>EonServ 5000 Gen2 2U/12bay, single controller system including 1x Intel Core i3-8100 CPU, 2x16GB memory,  1x12Gb/s SAS EXP ports, 4x1GbE LAN ports,  2x(PSU+FAN Module), 12xHDD trays and 1xRackmount kit</t>
  </si>
  <si>
    <t>EV 5012G2L-J</t>
  </si>
  <si>
    <t>IN-EV5012G2L000J-0052</t>
  </si>
  <si>
    <t>EonServ 5000 Gen2 2U/12bay, single controller system including 1x Intel Core i3-8100 CPU, 4x16GB memory,  1x12Gb/s SAS EXP ports, 4x1GbE LAN ports,  2x(PSU+FAN Module), 12xHDD trays and 1xRackmount kit</t>
  </si>
  <si>
    <t>EV 5016G2-F</t>
  </si>
  <si>
    <t>IN-EV5016G20000F-0052</t>
  </si>
  <si>
    <t>EonServ 5000 Gen2 3U/16bay, single controller system including 1x Intel Xeon E-2226GE CPU, 2x 8GB memory, 1x12Gb/s SAS EXP ports, 4x1GbE LAN ports, 2x(PSU+FAN Module), 16xHDD trays and 1xRackmount kit</t>
  </si>
  <si>
    <t>EV 5016G2-H</t>
  </si>
  <si>
    <t>IN-EV5016G20000H-0052</t>
  </si>
  <si>
    <t>EonServ 5000 Gen2 3U/16bay, single controller system including 1x Intel Xeon E-2226GE CPU, 2x 16GB memory, 1x12Gb/s SAS EXP ports, 4x1GbE LAN ports, 2x(PSU+FAN Module), 16xHDD trays and 1xRackmount kit</t>
  </si>
  <si>
    <t>EV 5016G2-J</t>
  </si>
  <si>
    <t>IN-EV5016G20000J-0052</t>
  </si>
  <si>
    <t>EonServ 5000 Gen2 3U/16bay, single controller system including 1x Intel Xeon E-2226GE CPU, 4x16GB memory,  1x12Gb/s SAS EXP ports, 4x1GbE LAN ports,  2x(PSU+FAN Module), 16xHDD trays and 1xRackmount kit</t>
  </si>
  <si>
    <t>EV 5016G2L-F</t>
  </si>
  <si>
    <t>IN-EV5016G2L000F-0052</t>
  </si>
  <si>
    <t>EonServ 5000 Gen2 3U/16bay, single controller system including 1x Intel Core i3-8100 CPU, 2x 8GB memory, 1x12Gb/s SAS EXP ports, 4x1GbE LAN ports, 2x(PSU+FAN Module), 16xHDD trays and 1xRackmount kit</t>
  </si>
  <si>
    <t>EV 5016G2L-H</t>
  </si>
  <si>
    <t>IN-EV5016G2L000H-0052</t>
  </si>
  <si>
    <t>EonServ 5000 Gen2 3U/16bay, single controller system including 1x Intel Core i3-8100 CPU, 2x16GB memory,  1x12Gb/s SAS EXP ports, 4x1GbE LAN ports,  2x(PSU+FAN Module), 16xHDD trays and 1xRackmount kit</t>
  </si>
  <si>
    <t>EV 5016G2L-J</t>
  </si>
  <si>
    <t>IN-EV5016G2L000J-0052</t>
  </si>
  <si>
    <t>EonServ 5000 Gen2 3U/16bay, single controller system including 1x Intel Core i3-8100 CPU, 4x16GB memory,  1x12Gb/s SAS EXP ports, 4x1GbE LAN ports,  2x(PSU+FAN Module), 16xHDD trays and 1xRackmount kit</t>
  </si>
  <si>
    <t>ESDS Storage</t>
  </si>
  <si>
    <t>ESDS 1012G2-B</t>
  </si>
  <si>
    <t>IN-DS1012G20000B-0032</t>
  </si>
  <si>
    <t>EonStor DS 1000 Gen2 2U/12bay, High IOPS solutions, Single controller subsystem including 1x12Gb SAS EXP. Port, 4x1G iSCSI ports+1x host board slot, 1x2GB, 2x(PSU+FAN Module), 12xdrive trays and 1xRackmount kit</t>
  </si>
  <si>
    <t>ESDS 1012G2-C</t>
  </si>
  <si>
    <t>IN-DS1012G20000C-0032</t>
  </si>
  <si>
    <t>EonStor DS 1000 Gen2 2U/12bay, High IOPS solutions, Single controller subsystem including 1x12Gb SAS EXP. Port, 4x1G iSCSI ports+1x host board slot, 2x2GB, 2x(PSU+FAN Module), 12xdrive trays and 1xRackmount kit</t>
  </si>
  <si>
    <t>ESDS 1012G2-D</t>
  </si>
  <si>
    <t>IN-DS1012G20000D-0032</t>
  </si>
  <si>
    <t>EonStor DS 1000 Gen2 2U/12bay, High IOPS solutions, Single controller subsystem including 1x12Gb SAS EXP. Port, 4x1G iSCSI ports+1x host board slot, 2x4GB, 2x(PSU+FAN Module), 12xdrive trays and 1xRackmount kit</t>
  </si>
  <si>
    <t>ESDS 1012G2-F</t>
  </si>
  <si>
    <t>IN-DS1012G20000F-0032</t>
  </si>
  <si>
    <t>EonStor DS 1000 Gen2 2U/12bay, High IOPS solutions, Single controller subsystem including 1x12Gb SAS EXP. Port, 4x1G iSCSI ports+1x host board slot, 2x8GB, 2x(PSU+FAN Module), 12xdrive trays and 1xRackmount kit</t>
  </si>
  <si>
    <t>ESDS 1012R2C-B</t>
  </si>
  <si>
    <t>IN-DS1012R2C000B-0032</t>
  </si>
  <si>
    <t>EonStor DS 1000 Gen2 2U/12bay, High IOPS solutions, Dual Redundant controller subsystem including 2x12Gb SAS EXP. Ports, 8x1G iSCSI ports + 2x host board slot(s), 2x2GB, 2x(PSU+FAN Module), 2x (Super capacitor+Flash module), 12xdrive trays and 1xRackmount kit</t>
  </si>
  <si>
    <t>ESDS 1012R2C-C</t>
  </si>
  <si>
    <t>IN-DS1012R2C000C-0032</t>
  </si>
  <si>
    <t>EonStor DS 1000 Gen2 2U/12bay, High IOPS solutions, Dual Redundant controller subsystem including 2x12Gb SAS EXP. Ports, 8x1G iSCSI ports +2x host board slot(s), 4x2GB, 2x(PSU+FAN Module), 2x (Super capacitor+Flash module), 12xdrive trays and 1xRackmount kit</t>
  </si>
  <si>
    <t>ESDS 1012R2C-D</t>
  </si>
  <si>
    <t>IN-DS1012R2C000D-0032</t>
  </si>
  <si>
    <t>EonStor DS 1000 Gen2 2U/12bay, High IOPS solutions, Dual Redundant controller subsystem including 2x12Gb SAS EXP. Ports, 8x1G iSCSI ports +2x host board slot(s), 4x4GB, 2x(PSU+FAN Module), 2x (Super capacitor+Flash module), 12xdrive trays and 1xRackmount kit</t>
  </si>
  <si>
    <t>ESDS 1012R2C-F</t>
  </si>
  <si>
    <t>IN-DS1012R2C000F-0032</t>
  </si>
  <si>
    <t>EonStor DS 1000 Gen2 2U/12bay, High IOPS solutions, Dual Redundant controller subsystem including 2x12Gb SAS EXP. Ports, 8x1G iSCSI ports +2x host board slot(s), 4x8GB, 2x(PSU+FAN Module), 2x (Super capacitor+Flash module), 12xdrive trays and 1xRackmount kit</t>
  </si>
  <si>
    <t>ESDS 1012R2L-B</t>
  </si>
  <si>
    <t>IN-DS1012R2L000B-0032</t>
  </si>
  <si>
    <t>EonStor DS 1000 Gen2 2U/12bay, High IOPS solutions, Dual Redundant controller subsystem including 2x12Gb SAS EXP. Ports, 8x1G iSCSI ports + 2x host board slot(s), 2x2GB, 2x(PSU+FAN Module), 2x (BBU+Flash module), 12xdrive trays and 1xRackmount kit</t>
  </si>
  <si>
    <t>ESDS 1012R2L-C</t>
  </si>
  <si>
    <t>IN-DS1012R2L000C-0032</t>
  </si>
  <si>
    <t>EonStor DS 1000 Gen2 2U/12bay, High IOPS solutions, Dual Redundant controller subsystem including 2x12Gb SAS EXP. Ports, 8x1G iSCSI ports +2x host board slot(s), 4x2GB, 2x(PSU+FAN Module), 2x (BBU+Flash module), 12xdrive trays and 1xRackmount kit</t>
  </si>
  <si>
    <t>ESDS 1012R2L-D</t>
  </si>
  <si>
    <t>IN-DS1012R2L000D-0032</t>
  </si>
  <si>
    <t>EonStor DS 1000 Gen2 2U/12bay, High IOPS solutions, Dual Redundant controller subsystem including 2x12Gb SAS EXP. Ports, 8x1G iSCSI ports +2x host board slot(s), 4x4GB, 2x(PSU+FAN Module), 2x (BBU+Flash module), 12xdrive trays and 1xRackmount kit</t>
  </si>
  <si>
    <t>ESDS 1012R2L-F</t>
  </si>
  <si>
    <t>IN-DS1012R2L000F-0032</t>
  </si>
  <si>
    <t>EonStor DS 1000 Gen2 2U/12bay, High IOPS solutions, Dual Redundant controller subsystem including 2x12Gb SAS EXP. Ports, 8x1G iSCSI ports +2x host board slot(s), 4x8GB, 2x(PSU+FAN Module), 2x (BBU+Flash module), 12xdrive trays and 1xRackmount kit</t>
  </si>
  <si>
    <t>ESDS 1016G2-B</t>
  </si>
  <si>
    <t>IN-DS1016G20000B-0032</t>
  </si>
  <si>
    <t>EonStor DS 1000 Gen2 3U/16bay, High IOPS solutions, Single controller subsystem including 1x12Gb SAS EXP. Port, 4x1G iSCSI ports +1x host board slot, 1x2GB, 2x(PSU+FAN Module), 16xdrive trays and 1xRackmount kit</t>
  </si>
  <si>
    <t>ESDS 1016G2-C</t>
  </si>
  <si>
    <t>IN-DS1016G20000C-0032</t>
  </si>
  <si>
    <t>EonStor DS 1000 Gen2 3U/16bay, High IOPS solutions, Single controller subsystem including 1x12Gb SAS EXP. Port, 4x1G iSCSI ports +1x host board slot, 2x2GB, 2x(PSU+FAN Module), 16xdrive trays and 1xRackmount kit</t>
  </si>
  <si>
    <t>ESDS 1016G2-D</t>
  </si>
  <si>
    <t>IN-DS1016G20000D-0032</t>
  </si>
  <si>
    <t>EonStor DS 1000 Gen2 3U/16bay, High IOPS solutions, Single controller subsystem including 1x12Gb SAS EXP. Port, 4x1G iSCSI ports +1x host board slot, 2x4GB, 2x(PSU+FAN Module), 16xdrive trays and 1xRackmount kit</t>
  </si>
  <si>
    <t>ESDS 1016G2-F</t>
  </si>
  <si>
    <t>IN-DS1016G20000F-0032</t>
  </si>
  <si>
    <t>EonStor DS 1000 Gen2 3U/16bay, High IOPS solutions, Single controller subsystem including 1x12Gb SAS EXP. Port, 4x1G iSCSI ports +1x host board slot, 2x8GB, 2x(PSU+FAN Module), 16xdrive trays and 1xRackmount kit</t>
  </si>
  <si>
    <t>ESDS 1016G2NH-B</t>
  </si>
  <si>
    <t>IN-DS1016G200NHB-0032</t>
  </si>
  <si>
    <t>EonStor DS 1000 Gen2 3U/16bay, High IOPS solutions, Single controller subsystem including 1x12Gb SAS EXP. Port, 4x1G iSCSI ports, 1x2GB, 2x (PSU+FAN Module), 16xdrive trays and 1xRackmount kit</t>
  </si>
  <si>
    <t>ESDS 1016R2C-B</t>
  </si>
  <si>
    <t>IN-DS1016R2C000B-0032</t>
  </si>
  <si>
    <t>EonStor DS 1000 Gen2 3U/16bay, High IOPS solutions, Dual Redundant controller subsystem including 2x12Gb SAS EXP. Port, 8x1G  iSCSI ports + 2x host board slot(s), 2x2GB, 2x(PSU+FAN Module), 2x (Super capacitor+Flash module), 16xdrive trays and 1xRackmount kit</t>
  </si>
  <si>
    <t>ESDS DS1016R2C-F</t>
  </si>
  <si>
    <t>IN-DS1016R2C000F-0032</t>
  </si>
  <si>
    <t>EonStor DS 1000 Gen2 3U/16bay, High IOPS solutions, Dual Redundant controller subsystem including 2x12Gb SAS EXP. Port, 8x1G iSCSI ports +2x host board slot(s), 4x8GB, 2x(PSU+FAN Module), 2x (Super capacitor+Flash module), 16xdrive trays and 1xRackmount kit</t>
  </si>
  <si>
    <t>ESDS 1016R2L-B</t>
  </si>
  <si>
    <t>IN-DS1016R2L000B-0032</t>
  </si>
  <si>
    <t>EonStor DS 1000 Gen2 3U/16bay, High IOPS solutions, Dual Redundant controller subsystem including 2x12Gb SAS EXP. Port, 8x1G iSCSI ports + 2x host board slot(s), 2x2GB, 2x(PSU+FAN Module), 2x (BBU+Flash module), 16xdrive trays and 1xRackmount kit</t>
  </si>
  <si>
    <t>ESDS 1016R2LNH-B</t>
  </si>
  <si>
    <t>IN-DS1016R2L0NHB-0032</t>
  </si>
  <si>
    <t>EonStor DS 1000 Gen2 3U/16bay, High IOPS solutions, Dual Redundant controller subsystem including 2x12Gb SAS EXP. Port, 8x1G iSCSI ports, 2x2GB, 2x(PSU+FAN Module), 2x (BBU+Flash module), 16xdrive trays and 1xRackmount kit</t>
  </si>
  <si>
    <t>ESDS 1024G2-B</t>
  </si>
  <si>
    <t>IN-DS1024G20000B-0032</t>
  </si>
  <si>
    <t>EonStor DS 1000 Gen2 4U/24bay, High IOPS solutions, Single controller subsystem including 1x12Gb SAS EXP. Ports, 4x1G iSCSI  ports +1x host board slot, 1x2GB, 2x(PSU+FAN Module), 24xdrive trays and 1xRackmount kit</t>
  </si>
  <si>
    <t>ESDS 1024G2B-B</t>
  </si>
  <si>
    <t>IN-DS1024G20B00B-0032</t>
  </si>
  <si>
    <t>EonStor DS 1000 Gen2 2U/24bay, High IOPS solutions, Single controller subsystem including 1x12Gb SAS EXP. Ports, 4x1G iSCSI ports +1x host board slot, 1x2GB, 2x(PSU+FAN Module), 24xdrive trays and 1xRackmount kit</t>
  </si>
  <si>
    <t>ESDS 1024R2C-C</t>
  </si>
  <si>
    <t>IN-DS1024R2C000C-0032</t>
  </si>
  <si>
    <t>EonStor DS 1000 Gen2 3U/16bay, High IOPS solutions, Dual Redundant controller subsystem including 2x12Gb SAS EXP. Port, 8x1G iSCSI ports +2x host board slot(s), 4x2GB, 2x(PSU+FAN Module), 2x (Super capacitor+Flash module), 16xdrive trays and 1xRackmount kit</t>
  </si>
  <si>
    <t>ESDS 1024R2C-D</t>
  </si>
  <si>
    <t>IN-DS1024R2C000D-0032</t>
  </si>
  <si>
    <t>EonStor DS 1000 Gen2 3U/16bay, High IOPS solutions, Dual Redundant controller subsystem including 2x12Gb SAS EXP. Port, 8x1G iSCSI ports +2x host board slot(s), 4x4GB, 2x(PSU+FAN Module), 2x (Super capacitor+Flash module), 16xdrive trays and 1xRackmount kit</t>
  </si>
  <si>
    <t>ESDS 1024R2C-F</t>
  </si>
  <si>
    <t>IN-DS1024R2C000F-0032</t>
  </si>
  <si>
    <t>ESDS 1024R2CB-B</t>
  </si>
  <si>
    <t>IN-DS1024R2CB00B-0032</t>
  </si>
  <si>
    <t>EonStor DS 1000 Gen2 2U/24bay, High IOPS solutions, Dual Redundant controller subsystem including 2x12Gb SAS EXP. Ports, 8x1G iSCSI ports + 2x host board slot(s), 2x2GB, 2x(PSU+FAN Module), 2x (Super capacitor+Flash module), 24xdrive trays and 1xRackmount kit</t>
  </si>
  <si>
    <t>ESDS 1024R2L-B</t>
  </si>
  <si>
    <t>IN-DS1024R2L000B-0032</t>
  </si>
  <si>
    <t>EonStor DS 1000 Gen2 4U/24bay, High IOPS solutions, Dual Redundant controller subsystem including 2x12Gb SAS EXP. Ports, 8x1G iSCSI ports + 2x host board slot(s), 2x2GB, 2x(PSU+FAN Module), 2x (BBU+Flash module), 24xdrive trays and 1xRackmount kit</t>
  </si>
  <si>
    <t>ESDS 1024R2LB-B</t>
  </si>
  <si>
    <t>IN-DS1024R2LB00B-0032</t>
  </si>
  <si>
    <t>EonStor DS 1000 Gen2 2U/24bay, High IOPS solutions, Dual Redundant controller subsystem including 2x12Gb SAS EXP. Ports, 8x1G iSCSI ports + 2x host board slot(s), 2x2GB, 2x(PSU+FAN Module), 2x (BBU+Flash module), 24xdrive trays and 1xRackmount kit</t>
  </si>
  <si>
    <t>Model</t>
  </si>
  <si>
    <t>Warranty /ICT</t>
  </si>
  <si>
    <t>Unmanaged Switches</t>
  </si>
  <si>
    <t>Fast Switches</t>
  </si>
  <si>
    <t>TE100-S5</t>
  </si>
  <si>
    <t xml:space="preserve">5-Port 10/100Mbps Switch </t>
  </si>
  <si>
    <t>Trend NET</t>
  </si>
  <si>
    <t>3 years</t>
  </si>
  <si>
    <t>TE100-S8</t>
  </si>
  <si>
    <t xml:space="preserve">8-Port 10/100Mbps Switch </t>
  </si>
  <si>
    <t>Gigabit Switches</t>
  </si>
  <si>
    <t>SG5-M</t>
  </si>
  <si>
    <t xml:space="preserve">4 NON-PoE switch, 4*10/100/1000Mbps RJ45 ports + 1*10/100/1000Mbps Uplink RJ45 port, 6KV surge immunity </t>
  </si>
  <si>
    <t>Utepo</t>
  </si>
  <si>
    <t>2 years</t>
  </si>
  <si>
    <t>SG8-M</t>
  </si>
  <si>
    <t xml:space="preserve">8 NON-PoE switch, 8*10/100/1000Mbps RJ45 ports + 1*10/100/1000Mbps Uplink RJ45 port, 6KV surge immunity </t>
  </si>
  <si>
    <t>SG16-M</t>
  </si>
  <si>
    <t xml:space="preserve">16 NON-PoE switch, 8*10/100/1000Mbps RJ45 ports + 1*10/100/1000Mbps Uplink RJ45 port, 6KV surge immunity </t>
  </si>
  <si>
    <t>SG24-M</t>
  </si>
  <si>
    <t xml:space="preserve">24 NON-PoE switch, 8*10/100/1000Mbps RJ45 ports + 1*10/100/1000Mbps Uplink RJ45 port, 6KV surge immunity </t>
  </si>
  <si>
    <t>GSW-1601</t>
  </si>
  <si>
    <t>16-Port 10/100/1000Mbps Gigabit Ethernet Switch</t>
  </si>
  <si>
    <t>GSW-2401</t>
  </si>
  <si>
    <t>24-Port 10/100/1000Mbps Gigabit Ethernet Switch</t>
  </si>
  <si>
    <t>TEG-S350</t>
  </si>
  <si>
    <t>5-Port Unmanaged 2.5G Switch</t>
  </si>
  <si>
    <t>TEG-S380</t>
  </si>
  <si>
    <t>8-Port Unmanaged 2.5G Switch</t>
  </si>
  <si>
    <t>Fast Switches, PoE</t>
  </si>
  <si>
    <t>SF5P-HM</t>
  </si>
  <si>
    <t>4x10/100Mbps downlink POE ports and 1x10/100Mbps uplink Ethernet port,  POE port provide as max 30W.</t>
  </si>
  <si>
    <t>SF6P-HM</t>
  </si>
  <si>
    <t xml:space="preserve">4x10/100Mbps downlink POE ports and 2x10/100Mbps uplink Ethernet port,  POE port provide as max 30W. </t>
  </si>
  <si>
    <t>SF9P-HM</t>
  </si>
  <si>
    <t xml:space="preserve">8x10/100Mbps downlink POE ports and 1x10/100Mbps uplink Ethernet port, POE port provide as max 30W. </t>
  </si>
  <si>
    <t>SF10P-HM</t>
  </si>
  <si>
    <t>8x10/100Mbps downlink POE ports and 2x10/100/1000Mbps uplink Ethernet port</t>
  </si>
  <si>
    <t>SF18P-LM</t>
  </si>
  <si>
    <t xml:space="preserve">16x10/100Mbps downlink POE ports and 2x10/100/1000Mbps uplink Ethernet port, 150 Watt
</t>
  </si>
  <si>
    <t>SF26P-LM</t>
  </si>
  <si>
    <t xml:space="preserve">24x10/100Mbps downlink POE ports and 2x10/100/1000Mbps uplink Ethernet port, 250 Watt
</t>
  </si>
  <si>
    <t>UTP3-SW04-TP60</t>
  </si>
  <si>
    <t>4 Port FE PoE Switch uplink 2xFE Ethernet port</t>
  </si>
  <si>
    <t>UTP3-SW08-TP120</t>
  </si>
  <si>
    <t xml:space="preserve">8 Port FE PoE Switch uplink 1x FE Ethernet port </t>
  </si>
  <si>
    <t>UTP3-SW08-TP120-A1</t>
  </si>
  <si>
    <t xml:space="preserve">8 Port FE PoE Switch uplink 2x GE Ethernet port </t>
  </si>
  <si>
    <t>FSD-1008HP</t>
  </si>
  <si>
    <t>8-Port 10/100TX 802.3at PoE + 2-Port 10/100TX Desktop Switch (120 watts)</t>
  </si>
  <si>
    <t>FGSD-1022VHP</t>
  </si>
  <si>
    <t>8-Port 10/100TX 802.3at PoE + 2-Port Gigabit TP/SFP Combo Desktop Switch with PoE LCD Monitor</t>
  </si>
  <si>
    <t>FGSW-1822VHP</t>
  </si>
  <si>
    <t>16-Port 10/100TX 802.3at PoE + 2-Port Gigabit TP + 2-Port SFP Ethernet Switch with LCD PoE Monitor</t>
  </si>
  <si>
    <t>TPE-S50</t>
  </si>
  <si>
    <t>6-Port 10/100Mbps PoE+ Switch (60W)</t>
  </si>
  <si>
    <t>TPE-S44</t>
  </si>
  <si>
    <t>8-Port 10/100Mbps PoE Switch (4 PoE, 4 Non-PoE) (30W)</t>
  </si>
  <si>
    <t>TPE-T80H</t>
  </si>
  <si>
    <t>8-port 10/100Mbps PoE+ Switch (125W)</t>
  </si>
  <si>
    <t>TE-FP051</t>
  </si>
  <si>
    <t>5-Port Fast Ethernet Long Range PoE+ Switch</t>
  </si>
  <si>
    <t>TE-FP091</t>
  </si>
  <si>
    <t>9-Port Fast Ethernet Long Range PoE+ Switch</t>
  </si>
  <si>
    <t>SW-UM-04PF-2FE</t>
  </si>
  <si>
    <t>Unmanaged PoE switch with 4*10/100M PoE ports +2*10/100M uplink RJ45 ports.</t>
  </si>
  <si>
    <t>Focomm</t>
  </si>
  <si>
    <t>Gigabit Switches, PoE</t>
  </si>
  <si>
    <t>GSD-1222VHP</t>
  </si>
  <si>
    <t>8-Port 10/100/1000T 802.3at PoE + 2-Port 10/100/1000T + 2-Port 1000X SFP Ethernet Switch with PoE LCD Monitor</t>
  </si>
  <si>
    <t>GSW-2620HP</t>
  </si>
  <si>
    <t>24-Port 10/100/1000T 802.3at PoE + 2-Port 1000X SFP Gigabit Ethernet Switch</t>
  </si>
  <si>
    <t>UTP3-GSW0401-TP60</t>
  </si>
  <si>
    <t xml:space="preserve">4 Port GE PoE Switch, uplink 1xGE Ethernet port </t>
  </si>
  <si>
    <t>UTP3-GSW04-TP60</t>
  </si>
  <si>
    <t>4 Port GE PoE Switch, uplink 2xGE Ethernet port</t>
  </si>
  <si>
    <t>UTP3-GSW0802-TP120</t>
  </si>
  <si>
    <t xml:space="preserve">8 Port GE PoE Switch uplink 2xGE Ethernet port </t>
  </si>
  <si>
    <t>UTP3-GSW0802-TSP120</t>
  </si>
  <si>
    <t>8 Port GE PoE Switch uplink 2, 1x1Gbps Ethernet port, 1x1SFP Port</t>
  </si>
  <si>
    <t>UTP3-GSW1604TS-P200</t>
  </si>
  <si>
    <t>16 Ports Gigabit PoE Switch 802.3af/at, 6KV Lightning Protection 2SFP</t>
  </si>
  <si>
    <t>UTP3-GSW2404-TSP420</t>
  </si>
  <si>
    <t>24 Ports Gigabit PoE Switch 802.3af/at, 6KV Lightning Protection 2SFP</t>
  </si>
  <si>
    <t>TE-GP051</t>
  </si>
  <si>
    <t>5-Port Unmanaged Gigabit PoE+ Switch</t>
  </si>
  <si>
    <t>TE-GP102</t>
  </si>
  <si>
    <t>10-Port Unmanaged Gigabit PoE+ Switch</t>
  </si>
  <si>
    <t>TPE-TG44g</t>
  </si>
  <si>
    <t>8-port GREENnet Gigabit PoE+ Switch (4 PoE+, 4 Non-PoE) (65W)</t>
  </si>
  <si>
    <t>TPE-TG50g</t>
  </si>
  <si>
    <t>5-port Gigabit PoE+ Switch (31W)</t>
  </si>
  <si>
    <t>TPE-TG51g</t>
  </si>
  <si>
    <t>5-Port Gigabit PoE+ Switch (60W)</t>
  </si>
  <si>
    <t>TPE-TG611</t>
  </si>
  <si>
    <t>6-Port Gigabit PoE+ Switch</t>
  </si>
  <si>
    <t>TPE-TG80g</t>
  </si>
  <si>
    <t>8-port GREENnet Gigabit PoE+ Switch (105W)</t>
  </si>
  <si>
    <t>TPE-TG81g</t>
  </si>
  <si>
    <t>8-port Gigabit PoE+ Switches (105W)</t>
  </si>
  <si>
    <t>TPE-TG82g</t>
  </si>
  <si>
    <t>8-Port Gigabit PoE+ Switch (61W)</t>
  </si>
  <si>
    <t>TPE-TG80F</t>
  </si>
  <si>
    <t>8-Port Gigabit Full Power PoE+ Switch(240W)</t>
  </si>
  <si>
    <t>TPE-TG160H</t>
  </si>
  <si>
    <t>16-Port Gigabit PoE+ Switch(123W)</t>
  </si>
  <si>
    <t>TPE-TG160g</t>
  </si>
  <si>
    <t>16-port GREENnet Gigabit PoE+ Switch (250W)</t>
  </si>
  <si>
    <t>TPE-TG182F</t>
  </si>
  <si>
    <t>18-Port Gigabit High Power PoE+ Switch(440W)</t>
  </si>
  <si>
    <t>TPE-TG240g</t>
  </si>
  <si>
    <t>24-port GREENnet Gigabit PoE+ Switch (370W)</t>
  </si>
  <si>
    <t>TPE-LG50</t>
  </si>
  <si>
    <t>5-Port Gigabit Long Range PoE+ Switch</t>
  </si>
  <si>
    <t>TPE-LG80</t>
  </si>
  <si>
    <t>TPE-3012LS</t>
  </si>
  <si>
    <t>12-Port Gigabit PoE+ Smart Surveillance Switch</t>
  </si>
  <si>
    <t>TPE-3018LS</t>
  </si>
  <si>
    <t>18-Port Gigabit PoE+ Smart Surveillance Switch</t>
  </si>
  <si>
    <t>SW-UM-04PG-2GE</t>
  </si>
  <si>
    <t>4*10/100/1000M PoE ports and 2*10/100/1000M uplink RJ45 ports, Port 1-4 can, external 65W power supply.</t>
  </si>
  <si>
    <t>SW-UM-04PG-2GE-110W</t>
  </si>
  <si>
    <t>4*10/100/1000M PoE ports and 2*10/100/1000M uplink RJ45 ports, Port 1-4 can, external 110W power supply.</t>
  </si>
  <si>
    <t>SW-UM-04PG-2SFP</t>
  </si>
  <si>
    <t>4*10/100/1000M RJ45 ports and 2*1000M uplink SFP fiber slot ports, port 1-4 can, External 65W power supply.</t>
  </si>
  <si>
    <t>SW-UM-04PG-2SFP-110W</t>
  </si>
  <si>
    <t>4*10/100/1000M RJ45 ports and 2*1000M uplink SFP fiber slot ports, port 1-4 can, External 110W power supply.</t>
  </si>
  <si>
    <t>SW-UM-08PG-2GE</t>
  </si>
  <si>
    <t>Unmanaged PoE power switch with 10*10/100/1000M RJ45 port. , external 110W power supply.</t>
  </si>
  <si>
    <t>SW-UM-08PG-2GE-250W</t>
  </si>
  <si>
    <t>Unmanaged PoE power switch with 10*10/100/1000M RJ45 port. , external 250W power supply.</t>
  </si>
  <si>
    <t>SW-UM-08PG-2SFP</t>
  </si>
  <si>
    <t>Unmanaged PoE fiber switch with 8*10/100/1000M RJ45 ports and 2*1000M uplink SFP fiber slot ports, External 130W power supply.</t>
  </si>
  <si>
    <t>SW-UM-08PG-2SFP-250W</t>
  </si>
  <si>
    <t>Unmanaged PoE fiber switch with 8*10/100/1000M RJ45 ports and 2*1000M uplink SFP fiber slot ports, External 250W power supply.</t>
  </si>
  <si>
    <t>SW-UM-16PG-2SFP</t>
  </si>
  <si>
    <t>16 unmanaged 10/100 / 1000 M the RJ45 port +2 1000M SFP uplink optical port slots, the total power of the machine 250W the Power supply.</t>
  </si>
  <si>
    <t>SW-UM-16PG-2SFP-400W</t>
  </si>
  <si>
    <t>16 unmanaged 10/100 / 1000 M the RJ45 port +2 1000M SFP uplink optical port slots, the total power of the machine 400W the Power supply.</t>
  </si>
  <si>
    <t>SW-UM-24PG-2SFP</t>
  </si>
  <si>
    <t>24*10/100/1000M RJ45 ports and 2*1000M uplink SFP fiber slot ports, Built-in 400W power supply</t>
  </si>
  <si>
    <t>SW-UM-24PG-2SFP-600W</t>
  </si>
  <si>
    <t>24*10/100/1000M RJ45 ports and 2*1000M uplink SFP fiber slot ports, Built-in 600W power supply</t>
  </si>
  <si>
    <t>Gigabit Switches (10G)</t>
  </si>
  <si>
    <t>TEG-S750</t>
  </si>
  <si>
    <t>5-Port 10G Switch</t>
  </si>
  <si>
    <t>TEG-S762</t>
  </si>
  <si>
    <t>6-Port 10G Switch</t>
  </si>
  <si>
    <t>TEG-30262</t>
  </si>
  <si>
    <t>24-Port Gigabit Switch with 2 x 10G SFP+ Slots</t>
  </si>
  <si>
    <t>TEG-30284</t>
  </si>
  <si>
    <t>24-Port Gigabit Web Smart with 4 x 10G SFP+ slots</t>
  </si>
  <si>
    <t>Smart Switches</t>
  </si>
  <si>
    <t>Gigabit Switches, Non-PoE</t>
  </si>
  <si>
    <t>TEG-2248WS</t>
  </si>
  <si>
    <t xml:space="preserve">48-Port 10/100Mbps Web Smart Switch w/ 4 Gigabit Ports and 2 SFP Slots </t>
  </si>
  <si>
    <t>TEG-082WS</t>
  </si>
  <si>
    <t>8-port Gigabit Web Smart Switch w/ 2 Shared SFP Slots</t>
  </si>
  <si>
    <t>TEG-204WS</t>
  </si>
  <si>
    <t>20-Port Gigabit Web Smart Switch</t>
  </si>
  <si>
    <t>TEG-284WS</t>
  </si>
  <si>
    <t>28-Port Gigabit Web Smart Switch</t>
  </si>
  <si>
    <t>TEG-524WS</t>
  </si>
  <si>
    <t>52-Port Gigabit Web Smart  Switch</t>
  </si>
  <si>
    <t>TEG-S50ES</t>
  </si>
  <si>
    <t>5-Port Gigabit EdgeSmart Switch</t>
  </si>
  <si>
    <t>TEG-S80ES</t>
  </si>
  <si>
    <t xml:space="preserve">8-Port Gigabit GREENnet Switch </t>
  </si>
  <si>
    <t>TPE-P521ES</t>
  </si>
  <si>
    <t>5-Port Gigabit PoE+ Powered EdgeSmart Switch with PoE Pass Through (15W)</t>
  </si>
  <si>
    <t>TPE-TG50ES</t>
  </si>
  <si>
    <t>5-Port Gigabit EdgeSmart PoE+ Switch (31W)</t>
  </si>
  <si>
    <t>TPE-TG44ES</t>
  </si>
  <si>
    <t>8-Port Gigabit EdgeSmart PoE+ Switch (4 PoE+, 4 Non-PoE) (60W)</t>
  </si>
  <si>
    <t>TPE-TG82ES</t>
  </si>
  <si>
    <t>8-Port Gigabit EdgeSmart PoE+ Switch (61W)</t>
  </si>
  <si>
    <t>L2 Layer Managed Switches</t>
  </si>
  <si>
    <t>TL2-G244</t>
  </si>
  <si>
    <t>24-Port Gigabit Managed Layer 2 Switch with 4 shared SFP slots</t>
  </si>
  <si>
    <t>UTP3-GSW0806-TP150</t>
  </si>
  <si>
    <t xml:space="preserve">8 ports PoE GE switch ( uplink 4RJ45+2SFP combo ) </t>
  </si>
  <si>
    <t>UTP7524GE-4GF</t>
  </si>
  <si>
    <t xml:space="preserve">24 port full Gigabit L2 managed PoE switch (4 SFP uplink ) </t>
  </si>
  <si>
    <t xml:space="preserve">UTP7524GE-MX(Rack) </t>
  </si>
  <si>
    <t>Gigaibit 24 +4  ports L2 managed  Ethernet and fiber Modular switch</t>
  </si>
  <si>
    <t>UTP7524GE-M8T</t>
  </si>
  <si>
    <t xml:space="preserve">Gigibit 8 ports Ethernet Module </t>
  </si>
  <si>
    <t>UTP7524GE-M8F</t>
  </si>
  <si>
    <t xml:space="preserve">Gigibit 8 ports fiber optical Module </t>
  </si>
  <si>
    <t xml:space="preserve">
UTP7524GE-16GF8GT</t>
  </si>
  <si>
    <t>24 Port Ethernet/Fiber Hybrid Full Gigabit Managed Switch</t>
  </si>
  <si>
    <t>GS-2240-48T4X</t>
  </si>
  <si>
    <t>48-port 10/100/1000T + 4-port 10G SFP+ Web Smart Switch</t>
  </si>
  <si>
    <t>MGSW-24160F</t>
  </si>
  <si>
    <t>16-Port 100/1000BASE-X SFP + 8-Port 10/100/1000BASE-T Managed Metro Ethernet Switch</t>
  </si>
  <si>
    <t>MGSD-10080F</t>
  </si>
  <si>
    <t>8-Port 100/1000X SFP + 2-Port 10/100/1000T Managed Metro Ethernet Switch</t>
  </si>
  <si>
    <t>UTP7516GE-PoE-4GF</t>
  </si>
  <si>
    <t xml:space="preserve">16  port  full Gigabit L2 managed PoE switch (4SFP fiber )  </t>
  </si>
  <si>
    <t xml:space="preserve">UTP7524GE-POE-A1 </t>
  </si>
  <si>
    <t xml:space="preserve">24 port full Gigabit L2 managed PoE switch ( Uplink 2RJ45+2 SFP fiber ) </t>
  </si>
  <si>
    <t>UTP7524GE-PoE-K</t>
  </si>
  <si>
    <t>Gigaibit 24PoE+4SFP L2 Managed One key Smart Gigabit PoE switch</t>
  </si>
  <si>
    <t>UTP7524GE-PoE-P</t>
  </si>
  <si>
    <t xml:space="preserve">Gigaibit 24PoE+4SFP L2 Managed Fanless Gigabit PoE switch </t>
  </si>
  <si>
    <t>UTP7524GE-PoE-4GF</t>
  </si>
  <si>
    <t>FGSD-1008HPS</t>
  </si>
  <si>
    <t>8-Port 10/100TX 802.3at PoE + 2-Port Gigabit TP/ SFP combo Web Smart Switch</t>
  </si>
  <si>
    <t>FGSW-1816HPS</t>
  </si>
  <si>
    <t>16-Port 10/100TX 802.3at PoE + 2-Port Gigabit TP/SFP Combo Web Smart Ethernet Switch</t>
  </si>
  <si>
    <t>FGSW-2624HPS4</t>
  </si>
  <si>
    <t>24-Port 10/100TX 802.3at PoE + 2-Port Gigabit TP/SFP Combo Web Smart Ethernet Switch</t>
  </si>
  <si>
    <t>WGSD-10020HP</t>
  </si>
  <si>
    <t>L2+ 8-Port 10/100/1000T + 2-Port 100/1000X SFP Managed 802.3at PoE Switch</t>
  </si>
  <si>
    <t>WGSW-24040HP4(440W)</t>
  </si>
  <si>
    <t>L2+ 24-Port 10/100/1000Mbps 802.3at PoE+ Managed Switch with 4 Shared SFP Ports</t>
  </si>
  <si>
    <t>SW-M-8G-2SFP</t>
  </si>
  <si>
    <t>SW-M-16G-2SFP</t>
  </si>
  <si>
    <t>SW-M-24G-2GE-2SFP-600W</t>
  </si>
  <si>
    <t>24*10/100/1000M PoE ports and 2 set uplink (TP/SFP) ports , Built-in 600W power supply</t>
  </si>
  <si>
    <t>L2+ Layer Managed Switches</t>
  </si>
  <si>
    <t>GS-5220-8P2T2S</t>
  </si>
  <si>
    <t>L2+ 8-Port 10/100/1000T 802.3at PoE + 2-Port 10/100/1000T + 2-Port 100/1000X SFP Managed Switch</t>
  </si>
  <si>
    <t>L2+ 24-Port 100/1000X SFP + 8-Port Shared TP Managed Switch
 (R = Redundancy power supply AC/DC )</t>
  </si>
  <si>
    <t>14,380.25
16,270.65</t>
  </si>
  <si>
    <t>L2+ 16-Port 10/100/1000T + 4-Port 100/1000X SFP + 2-Port 10G SFP+ Managed Ethernet Switch
 (R = Redundancy power supply AC/DC )</t>
  </si>
  <si>
    <t>14,530.70
16,270.65</t>
  </si>
  <si>
    <t>Call</t>
  </si>
  <si>
    <t>L2+ 16-Port 10/100/1000T Ultra PoE + 4-Port 100/1000X SFP + 2-Port 10G SFP+ Managed Switch 
 (R = Redundancy power supply AC/DC )</t>
  </si>
  <si>
    <t>22,007.70 
23,418.50</t>
  </si>
  <si>
    <t>L2+ 24-Port 10/100/1000T 802.3at PoE + 4-Port 10G SFP+ Managed Switch
 (R = Redundancy power supply AC/DC )</t>
  </si>
  <si>
    <t>21,740.40
24,358.50</t>
  </si>
  <si>
    <t>L2+ 24-Port 10/100/1000T Ultra PoE + 4-Port 10G SFP+ Managed Switch
 (R = Redundancy power supply AC/DC )</t>
  </si>
  <si>
    <t>25,299.50
20126.70</t>
  </si>
  <si>
    <t>SGS-5220-24T2X</t>
  </si>
  <si>
    <t>L2+ 24-Port 10/100/1000T + 4-Port Shared SFP + 2-Port 10G SFP+ Managed Stackable Switch</t>
  </si>
  <si>
    <t>SGS-5220-24P2X</t>
  </si>
  <si>
    <t>L2+ 24-Port 10/100/1000T 802.3at PoE + 2-Port 10G SFP+ Stackable Managed Switch / 440W</t>
  </si>
  <si>
    <t>GS-5220-24UP4XV</t>
  </si>
  <si>
    <t>L2+ 24-Port 10/100/1000T Ultra PoE + 4-Port 10G SFP+ Managed Switch with LCD Touch Screen (400W)</t>
  </si>
  <si>
    <t>GS-5220-24UPL4XV</t>
  </si>
  <si>
    <t>L2+ 24-Port 10/100/1000T Ultra PoE + 4-Port 10G SFP+ Managed Switch with LCD Touch Screen (600W)</t>
  </si>
  <si>
    <t>GS-6322-24P4X</t>
  </si>
  <si>
    <t>L3 24-Port 10/100/1000T 802.3bt PoE + 2-Port 10GBASE-T + 2-Port 10G SFP+ Managed Switch with Dual Modular Power Supply Slots</t>
  </si>
  <si>
    <t>GS-6320-46S2C4XR</t>
  </si>
  <si>
    <t>L3 46-Port 100/1000BASE-X SFP + 2-Port Gigabit TP/SFP + 4-Port 10G SFP+ Managed Switch</t>
  </si>
  <si>
    <t>GS-5220-16T2XV</t>
  </si>
  <si>
    <t>L2+ 16-Port 10/100/1000T + 2-Port 10G SFP+ Managed Switch with LCD touch screen</t>
  </si>
  <si>
    <t>GS-5220-16T2XVR</t>
  </si>
  <si>
    <t>L2+ 16-Port 10/100/1000T + 2-Port 10G SFP+ Managed Switch with LCD touch screen
(R = Redundancy power supply AC/DC )</t>
  </si>
  <si>
    <t>GS-5220-16UP2XV</t>
  </si>
  <si>
    <t>L2+ 16-Port 10/100/1000T Ultra PoE + 2-Port 10G SFP+ Managed Switch with LCD Touch Screen (400W)</t>
  </si>
  <si>
    <t>GS-5220-16UP2XVR</t>
  </si>
  <si>
    <t>L2+ 16-Port 10/100/1000T Ultra PoE + 2-Port 10G SFP+ Managed Switch with LCD Touch Screen (400W)
(R = Redundancy power supply AC/DC )</t>
  </si>
  <si>
    <t>GS-5220-24T4XV</t>
  </si>
  <si>
    <t>L2+ 24-Port 10/100/1000T + 4-Port 10G SFP+ Managed Switch with LCD touch screen</t>
  </si>
  <si>
    <t>GS-5220-24T4XVR</t>
  </si>
  <si>
    <t>L2+ 24-Port 10/100/1000T + 4-Port 10G SFP+ Managed Switch with LCD touch screen
(R = Redundancy power supply AC/DC )</t>
  </si>
  <si>
    <t xml:space="preserve">GS-5220-24UP4XV </t>
  </si>
  <si>
    <t>L2+ 24-Port 10/100/1000T Ultra PoE + 4-Port 10G SFP+ Managed Switch with LCD touch screen</t>
  </si>
  <si>
    <t>GS-5220-24UP4XVR</t>
  </si>
  <si>
    <t>L2+ 24-Port 10/100/1000T Ultra PoE + 4-Port 10G SFP+ Managed Switch with LCD touch screen
(R = Redundancy power supply AC/DC )</t>
  </si>
  <si>
    <t>L3 Layer Managed Switches</t>
  </si>
  <si>
    <t>UTP7624GE-PoE-L3</t>
  </si>
  <si>
    <t>Gigaibit L3 Managed 24 Ports POE gigabit Switch, uplink 4 ports 10G SFP+ ports</t>
  </si>
  <si>
    <t>UTP7624GE-L3</t>
  </si>
  <si>
    <t xml:space="preserve">Gigaibit L3 Managed 24 Ports Ethernet gigabit Switch, uplink 4 ports 10G SFP+ ports, support fast ring </t>
  </si>
  <si>
    <t>UTP7624GS-L3</t>
  </si>
  <si>
    <t xml:space="preserve">Gigaibit L3 Managed 24 Ports SFP gigabit Switch, 8 ports Ethernet Gigabit ports combo, uplink 4 ports 10G SFP+ ports, support fast ring </t>
  </si>
  <si>
    <t xml:space="preserve">GS-5220-24UP4X(R) </t>
  </si>
  <si>
    <t>24-Port 10/100/1000T 802.3bt PoE + 4-Port 10G SFP+ Managed Switch</t>
  </si>
  <si>
    <t>SGS-6341-24T4X</t>
  </si>
  <si>
    <t>24-Port 10/100/1000T + 4-Port 10G SFP+ Stackable Managed Gigabit Switch</t>
  </si>
  <si>
    <t>SGS-6341-24P4X</t>
  </si>
  <si>
    <t>24-Port 10/100/1000T PoE + 4-Port 10G SFP+ Stackable Managed Gigabit Switch</t>
  </si>
  <si>
    <t xml:space="preserve"> SGS-6341-48T4X</t>
  </si>
  <si>
    <t>Layer 3 48-Port 10/100/1000T + 4-Port 10G SFP+ Stackable Managed Switch</t>
  </si>
  <si>
    <t>XGS3-24042</t>
  </si>
  <si>
    <t>24-Port 10/100/1000T + 4-Port 10G SFP+ Stackable Managed Switch</t>
  </si>
  <si>
    <t>XGS3-24242</t>
  </si>
  <si>
    <t>24-Port 100/1000X SFP + 16-Port shared TP + 4-Port 10G SFP+ Stackable Managed Switch</t>
  </si>
  <si>
    <t>XGS-6350-12X8TR</t>
  </si>
  <si>
    <t>Layer 3 12-Port 10G SFP+ + 8-Port 10/100/1000T Managed Switch with Dual 100~240V AC Redundant Power</t>
  </si>
  <si>
    <t>SGS-6341-16S8C4XR</t>
  </si>
  <si>
    <t>Layer 3 16-Port 100/1000X SFP + 8-Port Gigabit TP/SFP + 4-Port 10G SFP+ Stackable Managed Switch (100~240V AC, 36-75V DC)</t>
  </si>
  <si>
    <t>XGS-6350-24X4C</t>
  </si>
  <si>
    <t>Layer 3 24-Port 10G SFP+ + 4-Port 100G QSFP28 Managed Switch</t>
  </si>
  <si>
    <t>XGS-5240-24X2QR</t>
  </si>
  <si>
    <t>Layer 2+ 24-Port 10G SFP+ + 2-Port 40G QSFP+ Stackable Managed Switch</t>
  </si>
  <si>
    <t>XGS3-42000R</t>
  </si>
  <si>
    <t>4-Slot Layer 3 IPv6/IPv4 Routing Chassis Switch</t>
  </si>
  <si>
    <t>GS-6320-24UP2T2XV</t>
  </si>
  <si>
    <t>L3 24-Port 10/100/1000T 802.3bt PoE + 2-Port 10GBASE-T + 2-Port 10G SFP+ Managed Switch with LCD Touch Screen and Redundant Power</t>
  </si>
  <si>
    <t>Fiber Optic Switch</t>
  </si>
  <si>
    <t>SW-FG-08SFP</t>
  </si>
  <si>
    <t>8*1000M SFP fiber port+2*100/1000M RJ45 Switch</t>
  </si>
  <si>
    <t>3 Years</t>
  </si>
  <si>
    <t>SW-FGM-08SFP</t>
  </si>
  <si>
    <t>8*1000M SFP fiber port+2*100/1000M RJ45 Managed Switch</t>
  </si>
  <si>
    <t>SW-FF-16SFP-L2</t>
  </si>
  <si>
    <t xml:space="preserve">16-ports 100M L2 Unmanaged Fiber Switch </t>
  </si>
  <si>
    <t>SW-FG-16SFP-L2</t>
  </si>
  <si>
    <t>16-ports Full Gigabit L2 Unmanaged Fiber Switch</t>
  </si>
  <si>
    <t>Type</t>
  </si>
  <si>
    <t>Din-Rial Industrail Ethernet Switch</t>
  </si>
  <si>
    <t>Unmanaged Industrial Ethernet Switches</t>
  </si>
  <si>
    <t>Fast Industrial Switches</t>
  </si>
  <si>
    <t>TI-E50</t>
  </si>
  <si>
    <t>5-Port Industrial Fast Ethernet DIN-Rail Switch</t>
  </si>
  <si>
    <t>TrendNET</t>
  </si>
  <si>
    <t>TI-E80</t>
  </si>
  <si>
    <t>8-Port Industrial Fast Ethernet DIN-Rail Switch</t>
  </si>
  <si>
    <t>UTP7204E-A1</t>
  </si>
  <si>
    <t xml:space="preserve"> 4 ports 100Mbps ports, 1Gbps and 1SFP uplink ,distance up to 150m</t>
  </si>
  <si>
    <t>UTP7208E-A1</t>
  </si>
  <si>
    <t xml:space="preserve"> 8 ports 100Mbps ports, 1Gbps and 1SFP uplink , distance up to 150m</t>
  </si>
  <si>
    <t>TI-G50</t>
  </si>
  <si>
    <t>5-port hardened Industrial Gigabit Switch</t>
  </si>
  <si>
    <t>TI-G62</t>
  </si>
  <si>
    <t>6-port hardened Industrial Gigabit Switch (5 Gigabit / 1 shared SFP / 1 dedicated SFP)</t>
  </si>
  <si>
    <t>TI-G80</t>
  </si>
  <si>
    <t>8-port hardened Industrial Gigabit Switch</t>
  </si>
  <si>
    <t>TI-G102</t>
  </si>
  <si>
    <t>10-Port Hardened Industrial Gigabit DIN-Rail Switch</t>
  </si>
  <si>
    <t>TI-G162</t>
  </si>
  <si>
    <t>16-Port Hardened Industrial Gigabit DIN-Rail Switch</t>
  </si>
  <si>
    <t>IGS-1820TF</t>
  </si>
  <si>
    <t>IP30 Industrial 16-Port 10/100/1000T + 2-Port 1000X SFP Gigabit Ethernet Switch (-40~75 degrees C, dual 12~48V DC/24V AC)</t>
  </si>
  <si>
    <t>5 years</t>
  </si>
  <si>
    <t>IGS-1600T</t>
  </si>
  <si>
    <t>IP30 Industrial 16-Port 10/100/1000T Gigabit Ethernet Switch (-40~75 degrees C, dual 12~48V DC/24V AC)</t>
  </si>
  <si>
    <t>IGS-1020TF</t>
  </si>
  <si>
    <t>IP30 Industrial 8-Port 10/100/1000T + 2-Port 100/1000X SFP Ethernet Switch (-40~75 degrees C)</t>
  </si>
  <si>
    <t>IGS-620TF</t>
  </si>
  <si>
    <t>IP30 Industrial 4-Port 10/100/1000T + 2-Port 100/1000X SFP Gigabit Switch (-40 to 75 degree C)</t>
  </si>
  <si>
    <t>IGS-510TF</t>
  </si>
  <si>
    <t>IP30 Compact size 4-Port 10/100/1000T + 1-Port 100/1000X SFP Gigabit Ethernet Switch (-40~75 degrees C, dual 9~48V DC/24V AC)</t>
  </si>
  <si>
    <t>IGS-801T</t>
  </si>
  <si>
    <t>IP30 Slim type 8-Port Industrial Gigabit Ethernet Switch (-40 to 75 degree C)</t>
  </si>
  <si>
    <t>IGS-501T</t>
  </si>
  <si>
    <t>IP30 Slim type 5-Port Industrial Gigabit Ethernet Switch (-40 to 75 degree C)</t>
  </si>
  <si>
    <t>IGS-500T</t>
  </si>
  <si>
    <t>IP30 Compact size 5-Port 10/100/1000T Gigabit Ethernet Switch (-40~75 degrees C)</t>
  </si>
  <si>
    <t>IES-4GT-2SFP</t>
  </si>
  <si>
    <t>Unmanaged industrial Ethernet  switch with 4*10/100/1000M RJ45 ports and 2*1000M SFP fiber slot port</t>
  </si>
  <si>
    <t>IES-6GT</t>
  </si>
  <si>
    <t>Unmanaged industrial Ethernet switch with 6*10/100/1000M RJ45 ports.</t>
  </si>
  <si>
    <t>Fast Industrial Switches, PoE</t>
  </si>
  <si>
    <t>TI-PE50</t>
  </si>
  <si>
    <t>5-Port Industrial Fast Ethernet PoE+ DIN-Rail Switch</t>
  </si>
  <si>
    <t>TI-PE80</t>
  </si>
  <si>
    <t>8-Port Industrial Fast Ethernet PoE+ DIN-Rail Switch</t>
  </si>
  <si>
    <t>UTP7204E-POE-A1</t>
  </si>
  <si>
    <t>4 ports 100Mbps PoE 30 watt, 1Gbps and 1SFP uplink , distance up to 150m</t>
  </si>
  <si>
    <t>UTP7208E-POE-A1</t>
  </si>
  <si>
    <t>8 ports 100Mbps PoE 30 watt, 1Gbps and 1SFP uplink ,distance up to 150m</t>
  </si>
  <si>
    <t>IPS-1080A</t>
  </si>
  <si>
    <t>Slim Type 8x 10/100TX (RJ-45) PoE+ (30Watts)</t>
  </si>
  <si>
    <t>Oring</t>
  </si>
  <si>
    <t>IPS-1080-24V</t>
  </si>
  <si>
    <t xml:space="preserve">Slim Type 8 x 10/100TX (RJ-45) PoE+ (30Watts) </t>
  </si>
  <si>
    <t>IPS-1042FA-MM-SC</t>
  </si>
  <si>
    <t>Slim Type 4x 10/100TX (RJ-45) PoE+ (30Watts) with 2-port 100FX multimode fiber SC</t>
  </si>
  <si>
    <t>IPS-1042FA-SS-SC</t>
  </si>
  <si>
    <t>Slim Type 4x 10/100TX (RJ-45) PoE+ (30Watts) with 2-port 100FX Single mode fiber SC</t>
  </si>
  <si>
    <t>IPS-1042FX-MM-SC-24V</t>
  </si>
  <si>
    <t>4x 10/100TX (RJ-45) PoE+ (30Watts) with 2-port 100FX multimode fiber SC</t>
  </si>
  <si>
    <t>IPS-1042FX-SS-SC-24V</t>
  </si>
  <si>
    <t>4x 10/100TX (RJ-45) PoE+ (30Watts) with 2-port 100FX Single mode fiber SC</t>
  </si>
  <si>
    <t>IGPS-1411GTPA</t>
  </si>
  <si>
    <t>Slim Type 4 x 10/100/1000TX (RJ-45) PoE+, + 1 x 10/100/1000 RJ-45 and 1 x 1000Base-X SFP slot</t>
  </si>
  <si>
    <t>IGPS-1080A</t>
  </si>
  <si>
    <t>Slim Type 8 x 10/100/1000TX (RJ-45) PoE+</t>
  </si>
  <si>
    <t>IGPS-1411GTP-24V</t>
  </si>
  <si>
    <t>IGPS-1080-24V</t>
  </si>
  <si>
    <t>IGPS-1080-24V-I</t>
  </si>
  <si>
    <t>Slim Type 8 x 10/100/1000TX (RJ-45) PoE+ with Isolation</t>
  </si>
  <si>
    <t>IGPS-1042GPA</t>
  </si>
  <si>
    <t>Slim Type 4 x 10/100/1000TX (RJ-45) PoE+, + 2 x 100/1000Base-X SFP slot</t>
  </si>
  <si>
    <t>IGPS-1042GP-24V</t>
  </si>
  <si>
    <t>Slim Type 4 x 10/100/1000TX (RJ-45) PoE+, + 2 x 1000Base-X SFP slot</t>
  </si>
  <si>
    <t>IGPS-1082GP</t>
  </si>
  <si>
    <t>Slim Type 8 x 10/100/1000TX (RJ-45) PoE+, + 2 x 1000Base-X SFP slot</t>
  </si>
  <si>
    <t>IGPS-1082GP-24V</t>
  </si>
  <si>
    <t>TI-PG50</t>
  </si>
  <si>
    <t>5-Port Industrial Gigabit PoE + DIN-Rail Switch</t>
  </si>
  <si>
    <t>TI-PG541</t>
  </si>
  <si>
    <t>5-port Hardened Industrial Gigabit PoE+ Switch</t>
  </si>
  <si>
    <t>TI-PG62</t>
  </si>
  <si>
    <t>6-port hardened Industrial Gigabit PoE+ Switch (5 Gigabit / 1 shared SFP / 1 dedicated SFP)</t>
  </si>
  <si>
    <t>TI-PG62B</t>
  </si>
  <si>
    <t>6-port hardened Industrial Gigabit PoE+ Switch /w 2 SFP (Boost Voltage from 12/24/48/VDC to 55VDC)</t>
  </si>
  <si>
    <t>TI-PG80</t>
  </si>
  <si>
    <t>8-port hardened Industrial Gigabit PoE+ Switch</t>
  </si>
  <si>
    <t>TI-PG80B</t>
  </si>
  <si>
    <t>8-Port Industrial Gigabit PoE+ DIN-Rail Switch (24 - 56V)</t>
  </si>
  <si>
    <t>TI-PG102</t>
  </si>
  <si>
    <t>10-Port Hardened Industrial Gigabit PoE+ DIN-Rail Switch</t>
  </si>
  <si>
    <t>TI-PG160</t>
  </si>
  <si>
    <t>16-Port Hardened Industrial Gigabit PoE+ DIN-Rail Switch</t>
  </si>
  <si>
    <t>TI-PG162</t>
  </si>
  <si>
    <t>16-Port Hardened Industrial Gigabit PoE + DIN-Rail Switch</t>
  </si>
  <si>
    <t>TI-UPG62</t>
  </si>
  <si>
    <t>6-port hardened Industrial Gigabit Ultra PoE+ Switch (5 Gigabit / 1 shared SFP / 1 dedicated SFP)</t>
  </si>
  <si>
    <t>UTP7202GE-POE</t>
  </si>
  <si>
    <t>2x1000Mbps SFP uplink port, 2x10/100/1000M PoE ports, PoE IEEE802.3af\at, Max. 30W consumption</t>
  </si>
  <si>
    <t>UTP7204GE-PD</t>
  </si>
  <si>
    <t>4*1Gbps PoE Ports 30W ,1*1Gbps PoE In Port(60watt PoE input)</t>
  </si>
  <si>
    <t>UTP7204GE-HPOE</t>
  </si>
  <si>
    <t xml:space="preserve">4*1Gbps PoE Ports 30W (1st port 60 watt output) ,2*1Gbps uplink ,2 SFP (1 combo) </t>
  </si>
  <si>
    <t>UTP7208GE-POE</t>
  </si>
  <si>
    <t>2x1000Mbps SFP uplink port, 8x10/100/1000M PoE ports, PoE IEEE802.3af\at, Max. 30W consumption</t>
  </si>
  <si>
    <t>IGS-824UPT</t>
  </si>
  <si>
    <t>IP30 Industrial 4-Port 10/100/1000T 95W 802.3bt PoE + 2-Port 10/100/1000T + 2-Port 100/1000X SFP Gigabit Ethernet Switch(802.3bt Type-4, PoH, Legacy mode support, -40 to 75 C, dual 48V~54V DC, PoE Usage LED)</t>
  </si>
  <si>
    <t>IGS-624HPT</t>
  </si>
  <si>
    <t>IP30 6-Port Gigabit Switch with 4-Port 802.3AT POE+ plus 2-port 100/1000X SFP (-40 to 75 C)</t>
  </si>
  <si>
    <t>IGS-614HPT</t>
  </si>
  <si>
    <t>IP40 Industrial 4-Port 10/100/1000T 802.3at PoE + 1-Port 10/100/1000T + 1-Port 100/1000X SFP Gigabit Ethernet Switch(-40 to 75 C, dual 12V~56V DC power boost, PoE Usage LED)</t>
  </si>
  <si>
    <t>IGS-504HPT</t>
  </si>
  <si>
    <t>IP40 Industrial 4-Port 10/100/1000T 802.3at PoE + 1-Port 10/100/1000T Gigabit Ethernet Switch(-40 to 75 C, dual 12V~56V DC power boost, PoE Usage LED)</t>
  </si>
  <si>
    <t>IGS-1020PTF</t>
  </si>
  <si>
    <t>IP30 Industrial 8-Port 10/100/1000T 802.3at PoE + 2-Port 100/1000X SFP Ethernet Switch (-40~75 degrees C, 250m Extend mode, PoE Usage LED, dual 48V~56V DC)</t>
  </si>
  <si>
    <t>IGS-1020PTF-12V</t>
  </si>
  <si>
    <t>IP30 Industrial 8-Port 10/100/1000T 802.3at PoE + 2-Port 100/1000X SFP Ethernet Switch w/ 12V Booster (-40~75 degrees C, 250m Extend mode, PoE Usage LED, dual 12V~56V DC power boost)</t>
  </si>
  <si>
    <t>TI-G642i</t>
  </si>
  <si>
    <t>6-Port Industrial Gigabit L2 Managed DIN-Rail Switch</t>
  </si>
  <si>
    <t>TI-G102i</t>
  </si>
  <si>
    <t>10-Port Industrial Gigabit L2 Managed DIN-Rail Switch</t>
  </si>
  <si>
    <t>TI-G160i</t>
  </si>
  <si>
    <t>16-Port Industrial Gigabit L2 Managed DIN-Rail Switch</t>
  </si>
  <si>
    <t>UTP7304GE</t>
  </si>
  <si>
    <t xml:space="preserve"> 4 ports 1Gbps ,2 SFP uplink, NON PoE </t>
  </si>
  <si>
    <t>UTP7308GE</t>
  </si>
  <si>
    <t xml:space="preserve"> 8 ports 1Gbps ,4 SFP uplink, NON PoE  </t>
  </si>
  <si>
    <t>TI-PG541i</t>
  </si>
  <si>
    <t>6-port hardened Industrial Gigabit PoE+ Layer 2 Managed DIN-Rail Switch</t>
  </si>
  <si>
    <t>TI-PG102i</t>
  </si>
  <si>
    <t>10-Port Industrial Gigabit L2 Managed PoE+ DIN-Rail Switch 24 - 57V</t>
  </si>
  <si>
    <t>TI-PG102i-M</t>
  </si>
  <si>
    <t xml:space="preserve">10-Port Industrial Gigabit L2 Managed PoE+ DIN-Rail Switch 24 - 57V (-10° – 75° C) </t>
  </si>
  <si>
    <t>TI-PG1284i</t>
  </si>
  <si>
    <t>12-Port Hardened Industrial Gigabit PoE+ Layer 2+ Managed DIN-Rail Switch</t>
  </si>
  <si>
    <t xml:space="preserve">UTP7304GE-POE    </t>
  </si>
  <si>
    <t xml:space="preserve"> 4 ports 1Gbps PoE, 2SFP uplink (1st port 60 watt output)</t>
  </si>
  <si>
    <t>UTP7308GE-POE</t>
  </si>
  <si>
    <t xml:space="preserve"> 8 ports 1Gbps PoE, 4SFP uplink (1st port 60 watt output)</t>
  </si>
  <si>
    <t>UTP7308GE-BTPoE</t>
  </si>
  <si>
    <t xml:space="preserve"> 8-Port Gigabit Managed BT PoE Switch with 2 SFP Slots , (1st port 90 watt output)</t>
  </si>
  <si>
    <t>L2+ managed industrial PoE fiber switch 4*10/100/1000M RJ45 ports and 2*100/1000M SFP slot ports</t>
  </si>
  <si>
    <t>IPS-M8GT-2SFP</t>
  </si>
  <si>
    <t>L2+ managed industrial PoE fiber switch 8*10/100/1000M RJ45 ports and 2*100/1000M SFP slot ports</t>
  </si>
  <si>
    <t>IPS-M10GT-4SFP</t>
  </si>
  <si>
    <t>L2+ managed industrial PoE fiber switch 10*10/100/1000M RJ45 ports and 4*100/1000M uplink SFP slot ports</t>
  </si>
  <si>
    <t>IPS-M8GT-8SFP</t>
  </si>
  <si>
    <t>L2+ managed industrial PoE fiber switch  8*10/100/1000M RJ45 ports and 8*100/1000M SFP slot ports</t>
  </si>
  <si>
    <t>IGS-20040MT</t>
  </si>
  <si>
    <t>IP30 Industrial 16* 10/100/1000TP + 4* 100/1000X SFP Full Managed Ethernet Switch (-40 to 75 C, dual redundant power input on 9~48VDC terminal block, 2*DI, 2*DO, ERPS Ring, 1588 PTP TC, Modbus TCP, Cybersecurity features, IPv4/IPv6 Static Routing)</t>
  </si>
  <si>
    <t>IGS-10080MFT</t>
  </si>
  <si>
    <t>IP30 Industrial 6* 100/1000X SFP + 2* 1G/2.5G SFP + 2*10/100/1000T Full Managed Ethernet Switch (-40 to 75 degree C, dual redundant power input on 12~48VDC terminal block, ERPS Ring, 1588, Modbus TCP, IPv4/IPv6 Static Routing, supports 100FX, 1000X and 2.5G SFP)</t>
  </si>
  <si>
    <t>IGS-10020MT</t>
  </si>
  <si>
    <t>IP30 Industrial L2+/L4 8-Port 1000T + 2-Port 1G/2.5G SFP Full Managed Switch (-40 to 75 C, dual redundant power input on 12~48VDC terminal block, ERPS Ring, 1588, Modbus TCP, Cybersecurity features, IPv4/IPv6 Static Routing, supports MQTT, supports 100FX, 1000X and 2.5G SFP)</t>
  </si>
  <si>
    <t>IGS-12040MT</t>
  </si>
  <si>
    <t>IP30 Industrial 8* 10/100/1000TP + 4* 100/1000X SFP Full Managed Ethernet Switch (-40 to 75 C, dual redundant power input on 12~72VDC terminal block, 2*DI, 2*DO, ERPS Ring, 1588 PTP TC, Modbus TCP, Cybersecurity features, IPv4/IPv6 Static Routing)</t>
  </si>
  <si>
    <t>IGS-5225-4T2S</t>
  </si>
  <si>
    <t>IP30 Industrial L2+/L4 4-Port 1000T + 2-Port 100/1000X SFP Full Managed Switch (-40 to 75 C, dual redundant power input on 12~48VDC terminal block, ERPS Ring, 1588, Modbus TCP, Cybersecurity features, IPv4/IPv6 Static Routing)</t>
  </si>
  <si>
    <t>IGS-4215-16T2S</t>
  </si>
  <si>
    <t>IP30 Industrial L2/L4 16-Port 10/100/1000T + 2-Port 100/1000X SFP Managed Switch (-40~75 degrees C, dual redundant power input on 12~48VDC/24VAC terminal block)</t>
  </si>
  <si>
    <t>IGS-801M</t>
  </si>
  <si>
    <t>IP30 Slim type 8-Port Industrial Manageable Gigabit Ethernet Switch (-40 to 75 degree C)</t>
  </si>
  <si>
    <t>Managed Switches, PoE with 1588</t>
  </si>
  <si>
    <t>IGPS-9080</t>
  </si>
  <si>
    <t>Rugged 8 x 10/100/1000TX (RJ-45) PoE+ with 1588 compliant</t>
  </si>
  <si>
    <t>IGPS-9080-24V</t>
  </si>
  <si>
    <t>Rugged 8 x 10/100/1000TX (RJ-45) PoE+ with 1588 &amp; 24VDC input</t>
  </si>
  <si>
    <t>IGPS-9042GP-24V</t>
  </si>
  <si>
    <t>Rugged 4 x 10/100/1000TX (RJ-45) PoE +, + 2x 1000 (SFP) with 1588 compliant + power input 12-57VDC</t>
  </si>
  <si>
    <t>IGPS-9084GP</t>
  </si>
  <si>
    <t>Rugged 8 x 10/100/1000TX (RJ-45) PoE +, + 4x 1000 (SFP) with 1588 compliant</t>
  </si>
  <si>
    <t>IGPS-9084GP-L</t>
  </si>
  <si>
    <t>Rugged 8 x 10/100/1000TX (RJ-45) PoE +, + 4x 1000 (SFP) without 1588 (cost down version)</t>
  </si>
  <si>
    <t>IGPS-9084GP-LA</t>
  </si>
  <si>
    <t>Rugged 8 x 10/100/1000TX (RJ-45) PoE +, + 4x 1000 (SFP) without 1588 (slim type &amp; cost down version)</t>
  </si>
  <si>
    <t>IGPS-R9084GP(L3)</t>
  </si>
  <si>
    <t>Rugged 8 x 10/100/1000TX (RJ-45) PoE +, + 4x 1000 (SFP) with 1588 compliant with L3 features</t>
  </si>
  <si>
    <t>IGPS-9842GTP</t>
  </si>
  <si>
    <t>Rugged 8 x 10/100/1000TX (RJ-45) PoE +, + 4x 10/100/1000TX + 2x 100/1000Base_X (SFP) with 1588 compliant</t>
  </si>
  <si>
    <t>IGPS-9842GTP-24V</t>
  </si>
  <si>
    <t>IGPS-9084GP-60W</t>
  </si>
  <si>
    <t>Industrial 12-port managed Gigabit PoE Ethernet switch with 8x10/100/1000Base-T(X) 60Watts P.S.E. ports and 4x100/1000Base-X, SFP socket</t>
  </si>
  <si>
    <t>UTP7624GE-IE</t>
  </si>
  <si>
    <t xml:space="preserve">24 Ports 1Gbps , 4 SFP 10 Gbps SFP uplink, L3 </t>
  </si>
  <si>
    <t>IGS-6325-16T4S</t>
  </si>
  <si>
    <t>IP30 Industrial L3 16-Port 10/100/1000T + 4-port 100/1000X SFP Full Managed Switch (-40 to 75 C, dual redundant power input on 9~48VDC terminal block, 2*DI, 2*DO, ERPS Ring, 1588 PTP TC, Modbus TCP, Cybersecurity features, Hardware Layer3 OSPFv2 and IPv4/IPv6 Static Routing)</t>
  </si>
  <si>
    <t>IGS-6325-8T8S</t>
  </si>
  <si>
    <t>IP30 Industrial L3 8-Port 10/100/1000T + 8-port 100/1000X SFP Full Managed Switch (-40 to 75 C, dual redundant power input on 12~48VDC terminal block, DIDO, ERPS Ring, 1588 PTP TC, Modbus TCP,  Cybersecurity features, Hardware Layer3 OSPFv2 and IPv4/IPv6 Static Routing)</t>
  </si>
  <si>
    <t>IGS-6325-8T4X</t>
  </si>
  <si>
    <t>IP30 Industrial L3 8-Port 10/100/1000T + 4-Port 10G SFP+ Full Managed Switch (-40 to 75 C, dual redundant power input on 12~48VDC terminal block, DIDO, ERPS Ring, 1588 PTP TC, Modbus TCP,  Cybersecurity features, Hardware Layer3 OSPFv2 and IPv4/IPv6 Static Routing)</t>
  </si>
  <si>
    <t>IGS-6325-8T8S4X</t>
  </si>
  <si>
    <t>IP30 Industrial L3 8-Port 10/100/1000T + 8-port 100/1000X SFP + 4-Port 10G SFP+ Full Managed Switch (-40 to 75 C, dual redundant power input on 12~48VDC terminal block, DIDO, ERPS Ring, 1588 PTP TC, Modbus TCP,  Cybersecurity features, Hardware Layer3 OSPFv2 and IPv4/IPv6 Static Routing)</t>
  </si>
  <si>
    <t>IGS-5225-8T2S2X</t>
  </si>
  <si>
    <t>IP30 Industrial L3 8-Port 1000T + 2-Port 100/1000X SFP + 2-Port 10G SFP+ Full Managed Switch (-40 to 75 C, dual redundant power input on 12~48VDC terminal block, DIDO, ERPS Ring, 1588, Modbus TCP, Cybersecurity features, Hardware Layer3 OSPFv2 and IPv4/IPv6 Static Routing)</t>
  </si>
  <si>
    <t>UTP7608GE-POE-IE</t>
  </si>
  <si>
    <t>L3 Industrial 8-Port PoE Gigabit + 4-Port 10G SFP+ Managed Ethernet Switch</t>
  </si>
  <si>
    <t>UTP7616GE-POE-IE</t>
  </si>
  <si>
    <t>L3 Industrial 16-Port PoE Gigabit + 4-Port 10G SFP+ Managed Ethernet Switch</t>
  </si>
  <si>
    <t>IGS-6325-8UP2S</t>
  </si>
  <si>
    <t>IP30 DIN-rail Industrial L3 8-Port 10/100/1000T 802.3bt PoE + 2-port 100/1000X SFP Full Managed Switch (-40 to 75 C, 8-port 95W PoE++, 802.3bt/PoH/Force modes, dual redundant power input on 48~56VDC terminal block, DIDO, ERPS Ring, 1588 PTP TC, Modbus TCP, ONVIF, Cybersecurity features, Hardware Layer3 OSPFv2 and IPv4/IPv6 Static Routing)</t>
  </si>
  <si>
    <t>IGS-6325-8UP2S2X</t>
  </si>
  <si>
    <t>IP30 DIN-rail Industrial L3 8-Port 10/100/1000T 802.3bt PoE + 2-port 100/1000X SFP + 2-Port 10G SFP+ Full Managed Switch (-40 to 75 C, 8-port 95W PoE++, 802.3bt/PoH/Force modes, dual redundant power input on 48~56VDC terminal block, DIDO, ERPS Ring, 1588 PTP TC, Modbus TCP, ONVIF, Cybersecurity features, Hardware Layer3 OSPFv2 and IPv4/IPv6 Static Routing)</t>
  </si>
  <si>
    <t>IGS-20160HPT</t>
  </si>
  <si>
    <t>IP30 Industrial L2+/L4 16-Port 1000T 802.3at PoE + 2-Port 10/100/1000T + 2-Port 100/1000X SFP Full Managed Switch (-40 to 75 C, dual redundant power input on 48~56VDC terminal block, DIDO, ERPS Ring, 1588, ONVIF, Cybersecurity features)</t>
  </si>
  <si>
    <t>IGS-10020HPT</t>
  </si>
  <si>
    <t>IP30 Industrial L2+/L4 8-Port 1000T 802.3at PoE + 2-Port 1G/2.5G SFP Full Managed Switch (-40 to 75 C, 12V~48V DC power boost, DIDO, ERPS Ring, 1588, Modbus TCP, ONVIF, Cybersecurity features, e-mark certified, IPv4/IPv6 Static Routing, supports MQTT, supports 100FX, 1000X and 2.5G SFP)</t>
  </si>
  <si>
    <t>IGS-10020PT</t>
  </si>
  <si>
    <t>IP30 Industrial L2+/L4 8-Port 1000T 802.3at PoE + 2-Port 1G/2.5G SFP Full Managed Switch (-40 to 75 C, dual redundant power input on 48~56VDC terminal block, DIDO, ERPS Ring, 1588, Modbus TCP, ONVIF, Cybersecurity features, IPv4/IPv6 Static Routing, supports MQTT, supports 100FX, 1000X and 2.5G SFP)</t>
  </si>
  <si>
    <t>IGS-4215-4P4T</t>
  </si>
  <si>
    <t>IP30 Industrial L2/L4 4-Port 10/100/1000T 802.3at PoE + 4-Port 10/100/1000T Managed Switch (-40~75 degrees C), dual redundant power input on 48~56VDC terminal block, SNMPv3, 802.1Q VLAN, IGMP Snooping, SSL, SSH, ACL</t>
  </si>
  <si>
    <t>IGS-4215-4P4T2S</t>
  </si>
  <si>
    <t>IP30 Industrial L2/L4 4-Port 10/100/1000T 802.3at PoE + 4-Port 10/100/1000T + 2-Port 100/1000X SFP Managed Switch (-40~75 degrees C), dual redundant power input on 48~56VDC terminal block, SNMPv3, 802.1Q VLAN, IGMP Snooping, SSL, SSH, ACL</t>
  </si>
  <si>
    <t>IGS-4215-8P2T2S</t>
  </si>
  <si>
    <t>IP30 Industrial L2/L4 8-Port 10/100/1000T 802.3at PoE + 2-Port 10/100/1000T + 2-Port 100/1000X SFP Managed Switch (-40~75 degrees C), dual redundant power input on 48~56VDC terminal block, SNMPv3, 802.1Q VLAN, IGMP Snooping, SSL, SSH, ACL</t>
  </si>
  <si>
    <t>IGS-5225-4UP1T2S</t>
  </si>
  <si>
    <t>IP30 Industrial L2+/L4 4-Port 10/100/1000T 802.3bt PoE + 1-Port 1000T + 2-port 100/1000X SFP Full Managed Switch (-40 to 75 C, dual redundant power input on 48~56VDC terminal block, DIDO, ERPS Ring Supported, 1588, Modbus TCP, ONVIF, Cybersecurity features)</t>
  </si>
  <si>
    <t>IGS-5225-8P4S</t>
  </si>
  <si>
    <t>IP30 Industrial L2+/L4 8-Port 1000T 802.3at PoE + 4-Port 100/1000X SFP Full Managed Switch (-40 to 75 C, dual redundant power input on 48~56VDC terminal block, DIDO, ERPS Ring, 1588, Modbus TCP, ONVIF, Cybersecurity features)</t>
  </si>
  <si>
    <t>IGS-5225-4P2S</t>
  </si>
  <si>
    <t>IP40 Industrial L2+/L4 4-Port 1000T 802.3at PoE + 2-Port 100/1000X SFP Full Managed Switch (-40 to 75 C, dual redundant power input on 48~56VDC terminal block, ERPS Ring, 1588, Modbus TCP, ONVIF, Cybersecurity features)</t>
  </si>
  <si>
    <t>IGS-5225-8P2T2S</t>
  </si>
  <si>
    <t>IP30 Industrial L2+/L4 8-Port 1000T 802.3at PoE + 2-Port 10/100/1000T + 2-Port 100/1000X SFP Full Managed Switch (-40 to 75 C, dual redundant power input on 48~56VDC terminal block, DIDO, ERPS Ring, 1588, ONVIF, Cybersecurity features)</t>
  </si>
  <si>
    <t>IGS-5225-8P2S2X</t>
  </si>
  <si>
    <t>IP30 Industrial L3 8-Port 1000T 802.3at PoE+ 2-port 100/1000X SFP + 2-port 10G SFP+ Full Managed Switch (-40 to 75 C, dual redundant power input on 48~56VDC terminal block, DIDO, ERPS Ring, 1588, Modbus TCP, Cybersecurity features, Hardware Layer3 OSPFv2 and IPv4/IPv6 Static Routing)</t>
  </si>
  <si>
    <t>Industrial Railway PoE Switches</t>
  </si>
  <si>
    <t>TI-TPG80</t>
  </si>
  <si>
    <t>8-Port Industrial EN50155 M12 Gigabit PoE+ Railway Switch</t>
  </si>
  <si>
    <t>TI-TCD02</t>
  </si>
  <si>
    <t>M12 to RJ-45 Industrial Ethernet 2m (6.5 ft.) Cable</t>
  </si>
  <si>
    <t>TI-TCD06</t>
  </si>
  <si>
    <t>M12 to RJ-45 Industrial Ethernet 6m (19.6 ft.) Cable</t>
  </si>
  <si>
    <t>TI-TCP02</t>
  </si>
  <si>
    <t>M23 Industrial 2m (6.5 ft.)</t>
  </si>
  <si>
    <t>TI-TCR02</t>
  </si>
  <si>
    <t>M12 Industrial 2m (6.5 ft.) Relay Cable</t>
  </si>
  <si>
    <t>Industrial Ethernet Switch for Oil &amp; Gas (C1D2 Approved)</t>
  </si>
  <si>
    <t>Unmanaged</t>
  </si>
  <si>
    <t>IES-A1080</t>
  </si>
  <si>
    <t>Rugged 8x 10/100TX (RJ-45)</t>
  </si>
  <si>
    <t>IES-A1062GT</t>
  </si>
  <si>
    <t>Rugged 6x 10/100TX (RJ-45) + 2x10/100/1000TX (RJ-45)</t>
  </si>
  <si>
    <t>IES-A1062FX-MM-SC</t>
  </si>
  <si>
    <t>Rugged 6x 10/100TX (RJ-45) + 2x 100FX (Multi-mode/ SC)</t>
  </si>
  <si>
    <t>IES-A1062FX-SS-SC</t>
  </si>
  <si>
    <t>Rugged 6x 10/100TX (RJ-45) + 2x 100FX (Single mode / SC)</t>
  </si>
  <si>
    <t>IES-A1062GF-MM-SC</t>
  </si>
  <si>
    <t xml:space="preserve">Rrugged 6x 10/100TX (RJ-45) + 2x 1000SX (Multi-mode/ SC) </t>
  </si>
  <si>
    <t>IES-A1062GF-SS-SC</t>
  </si>
  <si>
    <t>Rugged 6x 10/100TX (RJ-45) + 2x 1000LX (Single Mode / SC)</t>
  </si>
  <si>
    <t>Managed</t>
  </si>
  <si>
    <t>IES-A3080</t>
  </si>
  <si>
    <t xml:space="preserve">Rugged 8x 10/100TX (RJ-45) </t>
  </si>
  <si>
    <t>IES-A3062GT</t>
  </si>
  <si>
    <t xml:space="preserve">Rugged 6x 10/100TX (RJ-45) + 2x 10/100/1000TX (RJ-45) </t>
  </si>
  <si>
    <t>IES-A3062FX-MM-SC</t>
  </si>
  <si>
    <t xml:space="preserve">Rugged 6x 10/100TX (RJ-45) + 2x 100FX (Multi-Mode / SC) </t>
  </si>
  <si>
    <t>IES-A3062FX-SS-SC</t>
  </si>
  <si>
    <t>Rugged 6x 10/100TX (RJ-45) + 2x 100FX (Single Mode / SC )</t>
  </si>
  <si>
    <t>IES-A3062GF-MM-SC</t>
  </si>
  <si>
    <t>Rugged 6x 10/100TX (RJ-45) + 2x 1000SX (Multi-Mode / SC)</t>
  </si>
  <si>
    <t>IES-A3062GF-SS-SC</t>
  </si>
  <si>
    <t xml:space="preserve">Rugged 6x 10/100TX (RJ-45) + 2x 1000LX (Single Mode / SC) </t>
  </si>
  <si>
    <t>IES-A3162GC</t>
  </si>
  <si>
    <t>Rugged 16x 10/100TX (RJ-45) + 2x 100/1000 Combo (SFP/RJ-45)</t>
  </si>
  <si>
    <t>Wall Mount Industrail Ethernet Switch</t>
  </si>
  <si>
    <t xml:space="preserve">Wall Mount Gigabit Unmanaged </t>
  </si>
  <si>
    <t>TI-PG50F</t>
  </si>
  <si>
    <t>5-Port Industrial Gigabit PoE+ Wall-Mounted Front Access Switch</t>
  </si>
  <si>
    <t>TI-PG80F</t>
  </si>
  <si>
    <t>8-Port Industrial Gigabit PoE+ Wall-Mount Front Access Switch</t>
  </si>
  <si>
    <t>TI-PG62F</t>
  </si>
  <si>
    <t>6-Port Industrial Gigabit PoE+ Wall-Mounted Front Access Switch</t>
  </si>
  <si>
    <t>TI-PG102F</t>
  </si>
  <si>
    <t>10-Port Industrial Gigabit PoE+ Wall-Mount Front Access Switch</t>
  </si>
  <si>
    <t>WGS-803</t>
  </si>
  <si>
    <t>IP30 8-Port Gigabit Wall-mount Switch (-10 to 60 C), dual redundant power input on 12-48VDC terminal block and power jack</t>
  </si>
  <si>
    <t>WGS-810</t>
  </si>
  <si>
    <t>IP30 Industrial 8-Port 10/100/1000T Wall-mount Gigabit Switch (Standard/VLAN/Extend mode, fanless, -20 to 60 C),12V 1A AC power adapter included</t>
  </si>
  <si>
    <t>WGS-814HP</t>
  </si>
  <si>
    <t>P30 Industrial 8-Port 10/100/1000T Wall-mount Gigabit Switch with 4-Port 802.3at PoE+  (60W PoE Budget, Standard/VLAN/Extend mode, fanless, -20 to 60 C),54V 72W AC power adapter included</t>
  </si>
  <si>
    <t>WGS-804HP</t>
  </si>
  <si>
    <t>IP30 8-Port Gigabit Wall-mount Switch with 4-Port 802.3AT POE+  (-10 to 60 C), dual redundant power input on 48-56V DC terminal block and power jack</t>
  </si>
  <si>
    <t>Wall Mount Gigabit Managed</t>
  </si>
  <si>
    <t>WGS-804HPT</t>
  </si>
  <si>
    <t>IP30, IPv6/IPv4, 8-Port 1000TP Wall-mount Managed Ethernet Switch with 4-Port 802.3AT POE+ (-40 to 75 C), dual redundant power input on 48-56VDC terminal block and power jack, SNMPv3, 802.1Q VLAN, IGMP Snooping, SSL, SSH, ACL</t>
  </si>
  <si>
    <t>WGS-818HP</t>
  </si>
  <si>
    <t>IP30 Industrial 8-Port 10/100/1000T 802.3at PoE+ Wall-mount Gigabit Switch  (120W PoE Budget, Standard/VLAN/Extend mode, fanless, -20 to 60 C), 54V 130W  AC power adapter included</t>
  </si>
  <si>
    <t>WGS-4215-8T</t>
  </si>
  <si>
    <t>IP30, IPv6/IPv4, 8-Port 1000TP  Wall-mount Managed Ethernet Switch (-40 to 75 C), dual redundant power input on 12-48VDC / 24VAC terminal block and power jack, SNMPv3, 802.1Q VLAN, IGMP Snooping, SSL, SSH, ACL</t>
  </si>
  <si>
    <t>WGS-4215-8T2S</t>
  </si>
  <si>
    <t>IP30, IPv6/IPv4, 8-Port 1000TP + 2-Port 100/1000F SFP Wall-mount Managed Ethernet Switch (-40 to 75 C), dual redundant power input on 12-48VDC / 24VAC terminal block and power jack, SNMPv3, 802.1Q VLAN, IGMP Snooping, SSL, SSH, ACL</t>
  </si>
  <si>
    <t>WGS-4215-8P2S</t>
  </si>
  <si>
    <t>IP30, IPv6/IPv4, 8-Port 1000T 802.3at PoE + 2-Port 100/1000X SFP Wall-mount Managed Ethernet Switch (-40 to 75 C, dual power input on 48-56VDC terminal block and power jack, SNMPv3, 802.1Q VLAN, IGMP Snooping, SSL, SSH, ACL)</t>
  </si>
  <si>
    <t>WGS-4215-16P2S</t>
  </si>
  <si>
    <t>IP40, IPv6/IPv4, 16-Port 1000T 802.3at PoE + 2-Port 100/1000X SFP Wall-mount Managed Ethernet Switch (-10 to 60 C, dual power input on 48-56VDC terminal block and power jack, SNMPv3, 802.1Q VLAN, IGMP Snooping, SSL, SSH, ACL)</t>
  </si>
  <si>
    <t>WGS-5225-8T2SV</t>
  </si>
  <si>
    <t>IP30, IPv6/IPv4, L2+ 8-Port 10/100/1000T + 2-Port 1G/2.5G SFP Wall-mount Managed Switch with LCD touch screen (-20~70 degrees C, dual power input on 12-48VDC terminal block and power jack, ERPS Ring, 1588, Modbus TCP, ONVIF, SNMPv3, 802.1Q VLAN, IGMP Snooping, SSL, SSH, ACL, supports 100FX, 1000X and 2.5G SFP)</t>
  </si>
  <si>
    <t>WGS-5225-8P2S</t>
  </si>
  <si>
    <t>IP30, IPv6/IPv4, L2+ 8-Port 10/100/1000T 802.3at PoE + 2-Port 1G/2.5G SFP Wall-mount Managed Switch (-40~75 degrees C, dual power input on 48-56VDC terminal block and power jack, ERPS Ring, 1588, Modbus TCP, ONVIF, SNMPv3, 802.1Q VLAN, IGMP Snooping, SSL, SSH, ACL, supports 100FX, 1000X and 2.5G SFP)</t>
  </si>
  <si>
    <t>WGS-5225-8P2SV</t>
  </si>
  <si>
    <t>IP30, IPv6/IPv4, L2+ 8-Port 10/100/1000T 802.3at PoE + 2-Port 1G/2.5G SFP Wall-mount Managed Switch with LCD touch screen (-20~70 degrees C, dual power input on 48-56VDC terminal block and power jack, ERPS Ring, 1588, Modbus TCP, ONVIF, SNMPv3, 802.1Q VLAN, IGMP Snooping, SSL, SSH, ACL, supports 100FX, 1000X and 2.5G SFP)</t>
  </si>
  <si>
    <t>Wall Mount Gigabit Router</t>
  </si>
  <si>
    <t>WGR-500</t>
  </si>
  <si>
    <t>IP30 Industrial 5-Port 10/100/1000T Wall-mount Gigabit Router (Dual power input on 9-48VDC terminal block and power jack, -10~60 degrees C, Hardware NAT, IPv6)</t>
  </si>
  <si>
    <t>WGR-500-4P</t>
  </si>
  <si>
    <t>IP30 Industrial Wall-mount Gigabit Router with 4-Port 802.3at PoE+(120W PoE Budget, dual power input on 48-56VDC terminal block and power jack, -10~60 degrees C, Hardware NAT, IPv6)</t>
  </si>
  <si>
    <t>WGR-500-4PV</t>
  </si>
  <si>
    <t>IP30 Industrial Wall-mount Gigabit Router with 4-Port 802.3at PoE+ and LCD Touch Screen(120W PoE Budget, dual power input on 48-56VDC terminal block and power jack, -10~60 degrees C, Hardware NAT, IPv6)</t>
  </si>
  <si>
    <t>Industrial Water Proof Ethernet Solution</t>
  </si>
  <si>
    <t>ISW-804PT-M12</t>
  </si>
  <si>
    <t>IP67 rated 8-Port 10/100Mbps M12 Fast Ethernet with 4-Port POE Switch (-40 to 75 degree C)</t>
  </si>
  <si>
    <t>ISW-808PT-M12</t>
  </si>
  <si>
    <t>IP67-rated Industrial 8-Port 10/100TX M12 802.3at PoE+ Switch (-40~75 degrees C, dual 12~56V power boost)</t>
  </si>
  <si>
    <t>ISW-808PT-M12A</t>
  </si>
  <si>
    <t>IP50-rated Industrial 8-Port 10/100TX M12 802.3at PoE+ Switch (-40~75 degrees C, dual 12~56V power boost)</t>
  </si>
  <si>
    <t>ISW-800T-M12</t>
  </si>
  <si>
    <t>IP67 rated 8-Port 10/100Mbps M12 Fast Ethernet Switch (-40 to 75 degree C)</t>
  </si>
  <si>
    <t>IGS-5227-4MP2MT</t>
  </si>
  <si>
    <t>IP67-rated Industrial L2+ 4-Port 10/100/1000T M12  802.3at PoE + 2-Port 10/100/1000T M12 Managed Ethernet Switch(-40~75 degrees C, 24V DC input, ERPS Ring, 1588, Modbus TCP)</t>
  </si>
  <si>
    <t>CB-M23F5F-120</t>
  </si>
  <si>
    <t>5-pin M23 Female to bare end power cable for IGS-5227-4MP2MT, 1.2 meters</t>
  </si>
  <si>
    <t>CB-M12X8MRJ-200</t>
  </si>
  <si>
    <t>8-Pin X-Coded M12 male to RJ45 Ethernet Cable, 2 meters</t>
  </si>
  <si>
    <t>IGS-5227-6T</t>
  </si>
  <si>
    <t>IP67-rated Industrial L2+ 6-Port 10/100/1000T Managed Ethernet Switch (-40~75 degrees C) , ERPS Ring, 1588, Modbus TCP, 6 x waterproof RJ45 connectors included</t>
  </si>
  <si>
    <t>IGS-5227-6MT</t>
  </si>
  <si>
    <t>IP67-rated Industrial L2+ 6-Port 10/100/1000T A-coded M12 Managed Ethernet Switch (-40~75 degrees C) , ERPS Ring, 1588, Modbus TCP</t>
  </si>
  <si>
    <t>IGS-5227-6MT-X</t>
  </si>
  <si>
    <t>IP67-rated Industrial L2+ 6-Port 10/100/1000T X-coded M12 Managed Ethernet Switch (-40 to 75 C, 9~48V DC) , ERPS Ring, 1588, Modbus TCP</t>
  </si>
  <si>
    <t>IGS-5226-4P2T</t>
  </si>
  <si>
    <t>IP50 Industrial L2+ 4-Port 10/100/1000T 802.3at PoE + 2-Port 10/100/1000T Managed Ethernet Switch(-40~75 degrees C) , ERPS Ring, 1588,  6 x waterproof RJ45 connectors included</t>
  </si>
  <si>
    <t>IGS-604HPT-RJ</t>
  </si>
  <si>
    <t>IP67-rated Industrial L2+ 4-Port 10/100/1000T 802.3at PoE + 2-Port 10/100/1000T Managed Ethernet Switch(-40~75 degrees C), ERPS Ring, 1588,  6 x waterproof RJ45 connectors included</t>
  </si>
  <si>
    <t>IGS-604HPT-M12</t>
  </si>
  <si>
    <t>IP67-rated Industrial L2+ 4-Port 10/100/1000T M12 802.3at PoE + 2-Port 10/100/1000T M12 Managed Ethernet Switch (-40~75 degrees C) , ERPS Ring, 1588</t>
  </si>
  <si>
    <t>CB-M12D4MRJ-120</t>
  </si>
  <si>
    <t>4-Pin D-Coding M12 Male to RJ-45 Ethernet Cable, 1.2 meters</t>
  </si>
  <si>
    <t>CB-M12D4MRJ-1000</t>
  </si>
  <si>
    <t>4-Pin D-Coding M12 Male to RJ-45 Ethernet Cable, 10 meters</t>
  </si>
  <si>
    <t>CB-M12D4MD4F-1000</t>
  </si>
  <si>
    <t>4-Pin D-Coding M12 Male to D-Coding M12 Female Ethernet Cable, 10meters</t>
  </si>
  <si>
    <t>CB-M12A5FF-1000</t>
  </si>
  <si>
    <t>5-Pin A-Coding M12 Female to bare end power cable, 10 meters</t>
  </si>
  <si>
    <t>CB-M12A8MRJ-200</t>
  </si>
  <si>
    <t>8-Pin A-Coding M12 male to RJ45 Ethernet Cable, 2 meters</t>
  </si>
  <si>
    <t>RACKMOUNT Industrail Ethernet Switch</t>
  </si>
  <si>
    <t>L2 Manageable Industrial Gigabit POE Switch</t>
  </si>
  <si>
    <t>IGSW-24040T</t>
  </si>
  <si>
    <t>IP30 19" Rack Mountable Industrial L2+/L4 Managed Ethernet Switch, 24*1000T with 4 shared 100/1000X SFP (-40 - 75 C, AC + 2 DC, DIDO, ERPS Ring, 1588)</t>
  </si>
  <si>
    <t>IGS-5225-16T4S</t>
  </si>
  <si>
    <t>IP30 19" Rack Mountable Industrial L2+/L4 Managed Ethernet Switch, 16*1000T + 4*100/1000X SFP  (-40 - 75 C, AC + 2 DC, DIDO, ERPS Ring, 1588)</t>
  </si>
  <si>
    <t>RGPS-92222GCP-NP</t>
  </si>
  <si>
    <t xml:space="preserve">Rack-mount 22x PoE+ 10/100/1000TX (RJ-45) + 2x 1000 (SFP) + 2x Gigabit Combo -DC input </t>
  </si>
  <si>
    <t>RGPS-92222GCP-NP-LP</t>
  </si>
  <si>
    <t>Rack-mount 22x PoE+ 10/100/1000TX (RJ-45) + 2x 1000 (SFP) + 2x Gigabit Combo</t>
  </si>
  <si>
    <t>RGPS-92222GCP-NP-P</t>
  </si>
  <si>
    <t>RGPS-9084GP-P-EU</t>
  </si>
  <si>
    <t>Rack-mount 8 x PoE+ 10/100/1000TX (RJ-45) + 4x 1000 (SFP) with 300watts power supply EU type power cable</t>
  </si>
  <si>
    <t>RGPS-9084GP-P-US</t>
  </si>
  <si>
    <t>Rack-mount 8 x PoE+ 10/100/1000TX (RJ-45) + 4x 1000 (SFP) with 300watts power supply US type power cable</t>
  </si>
  <si>
    <t>L3 Manageable Industrial Gigabit Switch</t>
  </si>
  <si>
    <t>IGS-6325-24P4S</t>
  </si>
  <si>
    <t>IP30 19" Rack Mountable Industrial L3 Managed PoE Switch, 24-Port 10/100/1000T 802.3at PoE with 4 shared 100/1000X (-40 to 75 C, dual redundant power input on 48~56VDC, DIDO, ERPS Ring, 1588, Modbus TCP, ONVIF, Cybersecurity features, Hardware Layer3 OSPFv2, fanless design)</t>
  </si>
  <si>
    <t>IGS-6325-24P4X</t>
  </si>
  <si>
    <t>IP30 19" Rack Mountable Industrial L3 Managed PoE Switch, 24-Port 10/100/1000T 802.3at PoE + 4-Port 10G SFP+ (-40 to 75 C, dual redundant power input on 48~56VDC, DIDO, ERPS Ring, 1588, Modbus TCP, ONVIF, Cybersecurity features, Hardware Layer3 OSPFv2, fanless design)</t>
  </si>
  <si>
    <t>IGS-6325-20T4C4X</t>
  </si>
  <si>
    <t>IP30 19" Rack Mountable Industrial L3 Managed Core Ethernet Switch, 24*1000T with 4 shared 100/1000X SFP + 4*10G SFP+ (-40 to 75 C, AC + 2 DC, DIDO), ERPS Ring, 1588, Modbus TCP, Cybersecurity features, Hardware Layer3 OSPFv2 and IPv4/IPv6 Static Routing)</t>
  </si>
  <si>
    <t>IGS-6325-20S4C4X</t>
  </si>
  <si>
    <t>IP30 19" Rack Mountable Industrial L3 Managed Core Ethernet Switch, 24*100/1000X SFP with 4 shared 10/100/1000T + 4*10G SFP+ (-40 to 75 C, AC + 2 DC, DIDO), ERPS Ring, 1588, Modbus TCP, Cybersecurity features, Hardware Layer3 OSPFv2, fanless design</t>
  </si>
  <si>
    <t>RGS-R9244GP+</t>
  </si>
  <si>
    <t>Rack-mount 24x 10/100/1000TX (RJ-45) + 4x 10G (SFP+)  w/o 1588</t>
  </si>
  <si>
    <t>RGS-R9244GP+-E</t>
  </si>
  <si>
    <t>RGS-92222GCP-NP</t>
  </si>
  <si>
    <t>Rack-mount 24x 10/100/1000TX (RJ-45) + 4x 1000 (SFP) with US type power cable</t>
  </si>
  <si>
    <t>RGS-9168GCP-US</t>
  </si>
  <si>
    <t>Rack-mount 16x 100/1000 Combo (SFP/RJ-45) + 8 x 1000 (SFP) with US type power cable</t>
  </si>
  <si>
    <t>RGS-9168GCP-E-US</t>
  </si>
  <si>
    <t>Rack-mount 16x 100/1000 Combo (SFP/RJ-45) + 8 x 1000 (SFP) with Dual DC and US type power cable</t>
  </si>
  <si>
    <t>RGS-9244GP-US</t>
  </si>
  <si>
    <t>Rack-mount 24x 10/100/1000 (RJ-45) + 4 x 100/1000 (SFP) with US type power cable</t>
  </si>
  <si>
    <t>RGS-9244GP-E-US</t>
  </si>
  <si>
    <t>Rack-mount 24x 10/100/1000 (RJ-45) + 4 x 100/1000 (SFP) with Dual DC and US type power cable</t>
  </si>
  <si>
    <t>RGPS-R9244GP+</t>
  </si>
  <si>
    <t>Rack-mount 24x PoE+ 10/100/1000TX (RJ-45) + 4x 10G (SFP+) with DC Input</t>
  </si>
  <si>
    <t>RGPS-R9244GP+-P</t>
  </si>
  <si>
    <t>Rack-mount 24x PoE+ 10/100/1000TX (RJ-45) + 4x 10G (SFP+) with 1000watts power supply</t>
  </si>
  <si>
    <t>RGPS-R9244GP+-LP</t>
  </si>
  <si>
    <t>Rack-mount 24x PoE+ 10/100/1000TX (RJ-45) + 4x 10G (SFP+) with 400watts power supply</t>
  </si>
  <si>
    <t>Product Type</t>
  </si>
  <si>
    <t>Wireless Network</t>
  </si>
  <si>
    <t>Wireless AP Controller</t>
  </si>
  <si>
    <t>WS-1232P</t>
  </si>
  <si>
    <t>Wireless AP Managed Switch with 8-Port 10/100/1000T 802.3at PoE + 2-Port 10G SFP+ (240W PoE Budget, ERPS Ring, ONVIF, Cybersecurity features, Hardware Layer3 OSPFv2 and IPv4/IPv6 Static Routing)</t>
  </si>
  <si>
    <t xml:space="preserve">Planet </t>
  </si>
  <si>
    <t xml:space="preserve">3 Years </t>
  </si>
  <si>
    <t>WS-2864PVR</t>
  </si>
  <si>
    <t>Wireless AP Managed Switch with 24-Port 10/100/1000T 802.3at PoE + 4-Port 10G SFP+ + LCD Touch Screen and 48VDC Redundant Power (400W PoE Budget, ERPS Ring, ONVIF, Cybersecurity features, Hardware Layer3 OSPFv2 and IPv4/IPv6 Static Routing)</t>
  </si>
  <si>
    <t>TEW-WLC100</t>
  </si>
  <si>
    <t>Wireless LAN Controller for TEW-755AP/821DAP/825DAP</t>
  </si>
  <si>
    <t>TEW-WLC100P</t>
  </si>
  <si>
    <t>PoE+ Wireless LAN Controller for TEW-755AP/821DAP/825DAP</t>
  </si>
  <si>
    <t>Wireless Router</t>
  </si>
  <si>
    <t>TEW-831DR</t>
  </si>
  <si>
    <t>AC1200 Dual Band WiFi Router</t>
  </si>
  <si>
    <t>TEW-827DRU</t>
  </si>
  <si>
    <t>AC2600 MU-MIMO WiFi Router</t>
  </si>
  <si>
    <t>TEW-829DRU</t>
  </si>
  <si>
    <t>AC3000 Tri-Band Wireless Gigabit Dual-WAN VPN SMB Router</t>
  </si>
  <si>
    <t>Access Point</t>
  </si>
  <si>
    <t>Indoor Access Point</t>
  </si>
  <si>
    <t>Wireless N300</t>
  </si>
  <si>
    <t>TEW-638APB</t>
  </si>
  <si>
    <t xml:space="preserve">300Mbps Wireless N Access Point </t>
  </si>
  <si>
    <t>TEW-740APBO</t>
  </si>
  <si>
    <t>N300 2.4GHz 10dBi High Power Outdoor PoE Access Point (IPX6)</t>
  </si>
  <si>
    <t>TEW-740APBO2K</t>
  </si>
  <si>
    <t>N300 2.4GHz 10dBi High Power Outdoor PoE Preconfigured Point-to-Point Bridge Kit PoE Access Point (IPX6)</t>
  </si>
  <si>
    <t>TEW-755AP</t>
  </si>
  <si>
    <t>N300 Wireless N PoE Access Point</t>
  </si>
  <si>
    <t>TEW-755AP2KAC(A)</t>
  </si>
  <si>
    <t>N300 Wireless N Controller Kit (2-pack)</t>
  </si>
  <si>
    <t>Wireless AC</t>
  </si>
  <si>
    <t>TEW-805UBH</t>
  </si>
  <si>
    <t>AC1200 Dual Band Wireless USB Adapter</t>
  </si>
  <si>
    <t>TEW-808UBM</t>
  </si>
  <si>
    <t>Micro AC1200 Dual Band Wireless USB Adapter</t>
  </si>
  <si>
    <t>TEW-809UB</t>
  </si>
  <si>
    <t>AC1900 High Power Dual Band Wireless USB Adapte</t>
  </si>
  <si>
    <t>TEW-821DAP</t>
  </si>
  <si>
    <t>AC1200 Dual Band PoE Access Point</t>
  </si>
  <si>
    <t>TEW-821DAP2KAC(A)</t>
  </si>
  <si>
    <t>AC1200 Dual Band Wireless Controller Kit (2-pack)</t>
  </si>
  <si>
    <t>TEW-825DAP</t>
  </si>
  <si>
    <t>AC1750 Dual Band PoE Access Point</t>
  </si>
  <si>
    <t>TEW-826DAP</t>
  </si>
  <si>
    <t>AC2200 Tri-Band PoE+ Indoor Wireless Access Point</t>
  </si>
  <si>
    <t>AC2600 Dual Band Wireless AC Router /w USB Port</t>
  </si>
  <si>
    <t>TEW-829DRU(A)</t>
  </si>
  <si>
    <t>AC3000 Wireless Gigabit Multi-WAN VPN SMB Router</t>
  </si>
  <si>
    <t>TEW-830MDR(A)</t>
  </si>
  <si>
    <t>AC2200 WiFi Mesh Router</t>
  </si>
  <si>
    <t>TEW-830MDR2K (A )</t>
  </si>
  <si>
    <t>AC2200 WiFi Mesh Router System(2 pack)</t>
  </si>
  <si>
    <t>TEW-831DR(A)</t>
  </si>
  <si>
    <t>TEW-832MDR</t>
  </si>
  <si>
    <t>AC1200Dual Band WiFi EasyMesh™ Node</t>
  </si>
  <si>
    <t>TEW-832MDR2K</t>
  </si>
  <si>
    <t>AC1200Dual Band WiFi EasyMesh™ Kit</t>
  </si>
  <si>
    <t>TEW-841APBO(A)</t>
  </si>
  <si>
    <t>5dBi Wireless AC1200 Outdoor PoE+ Omni Directional Access Point</t>
  </si>
  <si>
    <t>Wireless AX</t>
  </si>
  <si>
    <t>TEW-907ECH</t>
  </si>
  <si>
    <t>AX3000 Wireless Dual Band &amp; Bluetooth® 5.2 (Class 2) PCIe Adapter</t>
  </si>
  <si>
    <t>TEW-921DAP</t>
  </si>
  <si>
    <t>AX1800 Dual Band PoE+Indoor Wireless Access Point</t>
  </si>
  <si>
    <t>WDAP-C1800AX</t>
  </si>
  <si>
    <t>Dual Band 802.11ax 1800Mbps Ceiling-mount Wireless Access Point w/802.3at PoE+ &amp; 2 10/100/1000T LAN Ports</t>
  </si>
  <si>
    <t>Outdoor Access Point</t>
  </si>
  <si>
    <t>WAP-252N</t>
  </si>
  <si>
    <t>IP67 802.11n, 2.4GHz  300Mbps Outdoor Wireless AP (802.3af/at PoE, 2 x N-Type Connector, 802.1Q VLAN, supports Smart AP controller)</t>
  </si>
  <si>
    <t>WAP-552N</t>
  </si>
  <si>
    <t>IP67 802.11n, 5GHz  300Mbps Outdoor Wireless AP (802.3af/at PoE, 2 x N-Type Connector, 802.1Q VLAN, supports Smart AP controller)</t>
  </si>
  <si>
    <t>WBS-202N</t>
  </si>
  <si>
    <t>IP55 802.11n, 2.4GHz  300Mbps Outdoor Wireless CPE (802.3af/at PoE, Built-in 14dBi antenna, 802.1Q VLAN, One-click WDS, supports WAPC-500/1000 and Smart AP controller)</t>
  </si>
  <si>
    <t>WBS-502N</t>
  </si>
  <si>
    <t>IP55 802.11n, 5GHz  300Mbps Outdoor Wireless CPE (802.3af/at PoE, Built-in 15dBi antenna, 802.1Q VLAN, One-click WDS, supports WAPC-500/1000 and Smart AP controller)</t>
  </si>
  <si>
    <t>WBS-512AC</t>
  </si>
  <si>
    <t>IP55 802.11ac, 5GHz 900Mbps Outdoor Wireless CPE (11ac WAVE 2, MU-MIMO, Built-in 14dBi antenna, 802.3at PoE, 802.1Q VLAN, One-click WDS, supports NMS-500/NMS-1000V and WAPC AP controller)</t>
  </si>
  <si>
    <t>WDAP-802AC</t>
  </si>
  <si>
    <t>IP68 802.11ac, Dual Band 1200Mbps Outdoor Wireless AP (802.3at PoE+, 4 x N-Type connector, 802.1Q VLAN, supports Smart AP controller)</t>
  </si>
  <si>
    <t>WDAP-8350</t>
  </si>
  <si>
    <t>600Mbps Dual Band 802.11n Outdoor Wireless CPE (IP66, 802.3at PoE, 4 x N-Type connector)</t>
  </si>
  <si>
    <t>TEW-840APBO(A)</t>
  </si>
  <si>
    <t>AC1200 High Power Outdoor PoE Access Point (IPX6)</t>
  </si>
  <si>
    <t>TEW-840APBO2K(A)</t>
  </si>
  <si>
    <t>AC1200 High Power Outdoor PoE Preconfigured Point-to-Point Bridge Kit PoE Access Point (IPX6)</t>
  </si>
  <si>
    <t>Wireless  Accessories</t>
  </si>
  <si>
    <t>Wireless Antenna</t>
  </si>
  <si>
    <t>ANT-FP18</t>
  </si>
  <si>
    <t>18dBi Flat Panel Directional Antenna</t>
  </si>
  <si>
    <t>ANT-FP18A</t>
  </si>
  <si>
    <t>5GHz 18dBi Flat Panel Directional Antenna (11a)</t>
  </si>
  <si>
    <t>ANT-FP14D</t>
  </si>
  <si>
    <t>2x2 MIMO 2.4GHz 14dBi Flat Panel Dual Polarization Directional Antenna (N-Type female connector x 2)</t>
  </si>
  <si>
    <t>ANT-FP14AD</t>
  </si>
  <si>
    <t>2x2 MIMO 5GHz 14dBi Flat Panel Dual Polarization Directional Antenna (N-Type female connector x 2)</t>
  </si>
  <si>
    <t>ANT-SE17D</t>
  </si>
  <si>
    <t>2x2 MIMO 2.4GHz 17dBi Sector Antenna (Dual-Polarity, 90 degrees, N-type female connector x 2)</t>
  </si>
  <si>
    <t>ANT-SE17AD</t>
  </si>
  <si>
    <t>2x2 MIMO 5GHz 17dBi Sector Antenna (Dual-Polarity, 90 degrees, N-type female connector x 2)</t>
  </si>
  <si>
    <t>ANT-OM15</t>
  </si>
  <si>
    <t>2.4GHz 15dBi Omni Directional Antenna / Outdoor / Fiberglass / N-type female / 11b/g/n</t>
  </si>
  <si>
    <t>ANT-OM5D-KIT</t>
  </si>
  <si>
    <t>2.4GHz 4.5dBi / 5GHz 7dBi Dual Band Omni Directional Antenna Kit / Outdoor / ABS / N-Type male 11a/b/g/n/ac, 2 pieces</t>
  </si>
  <si>
    <t>ANT-OM8</t>
  </si>
  <si>
    <t>2.4GHz 8dBI Omni Directional Antenna / Outdoor / Fiberglass / N-type female / 11b/g/n</t>
  </si>
  <si>
    <t>ANT-OM10A</t>
  </si>
  <si>
    <t>5GHz 10dBi Omni Directional Antenna / Outdoor / Fiberglass / N-type female / 11a, 11a/n, 11ac</t>
  </si>
  <si>
    <t>TEW-AO46S</t>
  </si>
  <si>
    <t xml:space="preserve">4/6 dBi Surge Outdoor Dual Band Omni Antenna Kit </t>
  </si>
  <si>
    <t>TEW-AO57</t>
  </si>
  <si>
    <t xml:space="preserve">5/7 dBi Outdoor Dual Band Omni Antenna Kit </t>
  </si>
  <si>
    <t>Cable Accessories</t>
  </si>
  <si>
    <t>WL-MF-0.6</t>
  </si>
  <si>
    <t>0.6Meter N-male (male pin) to N-female (female pin) Cable</t>
  </si>
  <si>
    <t>WL-LTNA</t>
  </si>
  <si>
    <t>Lightning Arrester (2.4 - 6.0GHz)</t>
  </si>
  <si>
    <t>WL-NM-0.6</t>
  </si>
  <si>
    <t>0.6 Meter N(male) to N(male) Cable</t>
  </si>
  <si>
    <t>Antennas connectors</t>
  </si>
  <si>
    <t>TEW-L102</t>
  </si>
  <si>
    <t>Low Loss RP-SMA Male to RP-SMA Female Antenna Cable - 2m (6.5 ft.)</t>
  </si>
  <si>
    <t>TEW-L106</t>
  </si>
  <si>
    <t>Low Loss RP-SMA Male to RP-SMA Female Antenna Cable - 6m (19.6 ft.)</t>
  </si>
  <si>
    <t>TEW-L202</t>
  </si>
  <si>
    <t>Low Loss Reverse SMA to N-Type Cable - 2m (6.5ft.)</t>
  </si>
  <si>
    <t>TEW-L208</t>
  </si>
  <si>
    <t>Low Loss Reverse SMA to N-Type Cable - 8M (25ft.)</t>
  </si>
  <si>
    <t>TEW-L402</t>
  </si>
  <si>
    <t>LMR400 N-Type Male to N-Type Female Cable 2m (6.5ft.)</t>
  </si>
  <si>
    <t>TEW-L406</t>
  </si>
  <si>
    <t>LMR400 N-Type Male to N-Type Female Cable 6m (19.6ft.)</t>
  </si>
  <si>
    <t>TEW-L412</t>
  </si>
  <si>
    <t>LMR400 N-Type Male to N-Type Female Cable 12m (39ft.)</t>
  </si>
  <si>
    <t>TEW-LB101</t>
  </si>
  <si>
    <t>Magnetic Dual Antenna Mounting Base RP-SMA Female with RP-SMA MaleExtension Cable</t>
  </si>
  <si>
    <t>TEW-ASAL1</t>
  </si>
  <si>
    <t xml:space="preserve">Outdoor Lightning Arrestor Kit (N-Type to N-Type) </t>
  </si>
  <si>
    <t>Fiber Optic</t>
  </si>
  <si>
    <t>Fiber Optic Indoor</t>
  </si>
  <si>
    <t>Zipcord</t>
  </si>
  <si>
    <t>F-Z9-01-SX</t>
  </si>
  <si>
    <t>Indoor Cable, Simple, SM, 1Core</t>
  </si>
  <si>
    <t>30 Years</t>
  </si>
  <si>
    <t>F-Z9-02-DX</t>
  </si>
  <si>
    <t>Indoor Cable, Duplex, SM , 2Core</t>
  </si>
  <si>
    <t>F-Z5-01-SX</t>
  </si>
  <si>
    <t>Indoor Cable, Simple, 50/125MM 1Core</t>
  </si>
  <si>
    <t>F-Z5-02-DX</t>
  </si>
  <si>
    <t>Indoor Cable, Duplex, 50/125MM  2Core</t>
  </si>
  <si>
    <t>Distribution (Riser)</t>
  </si>
  <si>
    <t>F-D9-06</t>
  </si>
  <si>
    <t>Distribution Cable 6 Core, SM</t>
  </si>
  <si>
    <t>F-D9-12</t>
  </si>
  <si>
    <t>Distribution Cable 12 Core, SM</t>
  </si>
  <si>
    <t>F-D5-06</t>
  </si>
  <si>
    <t>Distribution Cable 6 Core, 50/125MM</t>
  </si>
  <si>
    <t>F-D5-12</t>
  </si>
  <si>
    <t>Distribution Cable 12 Core, 50/125MM</t>
  </si>
  <si>
    <t>Fiber Optic Indoor/Outdoor</t>
  </si>
  <si>
    <t>Single Loose Tube Indoor/Outdoor (All Directic)</t>
  </si>
  <si>
    <t>HDPE Jacket</t>
  </si>
  <si>
    <t>F-SL-IO9-H-04</t>
  </si>
  <si>
    <t>Indoor/Outdoor Cable, SM 9/125um 4 Core</t>
  </si>
  <si>
    <t>F-SL-IO9-04</t>
  </si>
  <si>
    <t>F-SL-IO9-H-06</t>
  </si>
  <si>
    <t>Indoor/Outdoor Cable, SM 9/125um 6 Core</t>
  </si>
  <si>
    <t>F-SL-IO9-06</t>
  </si>
  <si>
    <t>F-SL-IO9-H-12</t>
  </si>
  <si>
    <t>Indoor/Outdoor Cable, SM 9/125um 12 Core</t>
  </si>
  <si>
    <t>F-SL-IO9-12</t>
  </si>
  <si>
    <t>F-SL-IO5-H-04</t>
  </si>
  <si>
    <t>Indoor/Outdoor Cable, MM 50/125um 4 Core</t>
  </si>
  <si>
    <t>F-SL-IO5-04</t>
  </si>
  <si>
    <t>F-SL-IO5-H-06</t>
  </si>
  <si>
    <t>Indoor/Outdoor Cable, MM 50/125um 6 Core</t>
  </si>
  <si>
    <t>F-SL-IO5-06</t>
  </si>
  <si>
    <t>F-SL-IO5-H-12</t>
  </si>
  <si>
    <t>Indoor/Outdoor Cable, MM 50/125um 12 Core</t>
  </si>
  <si>
    <t>F-SL-IO5-12</t>
  </si>
  <si>
    <t>LSZH Jacket</t>
  </si>
  <si>
    <t>F-SL-IO9-L-04</t>
  </si>
  <si>
    <t>Indoor/Outdoor Cable, LSZH, SM 9/125um 4 Core</t>
  </si>
  <si>
    <t>Indoor/Outdoor Cable, LSZH, SM 9/125um 6 Core</t>
  </si>
  <si>
    <t>F-SL-IO9-L-12</t>
  </si>
  <si>
    <t>Indoor/Outdoor Cable, LSZH, SM 9/125um 12 Core</t>
  </si>
  <si>
    <t>F-SL-IO5-L-04</t>
  </si>
  <si>
    <t>Indoor/Outdoor Cable, LSZH, MM 50/125um 4 Core</t>
  </si>
  <si>
    <t>F-SL-IO5-L-06</t>
  </si>
  <si>
    <t>Indoor/Outdoor Cable, LSZH, MM 50/125um 6 Core</t>
  </si>
  <si>
    <t>F-SL-IO5-L-12</t>
  </si>
  <si>
    <t>Indoor/Outdoor Cable, LSZH, MM 50/125um 12 Core</t>
  </si>
  <si>
    <t>Rodent Jacket</t>
  </si>
  <si>
    <t>F-SL-IO9-R-04</t>
  </si>
  <si>
    <t>Indoor/Outdoor Cable, Rodent, SM 9/125um 4 Core</t>
  </si>
  <si>
    <t>F-SL-IO9-R-06</t>
  </si>
  <si>
    <t>Indoor/Outdoor Cable, Rodent, SM 9/125um 6 Core</t>
  </si>
  <si>
    <t>F-SL-IO9-R-12</t>
  </si>
  <si>
    <t>Indoor/Outdoor Cable, Rodent, SM 9/125um 12 Core</t>
  </si>
  <si>
    <t>F-SL-IO5-R-04</t>
  </si>
  <si>
    <t>Indoor/Outdoor Cable, Rodent, MM 50/125um 4 Core</t>
  </si>
  <si>
    <t>F-SL-IO5-R-06</t>
  </si>
  <si>
    <t>Indoor/Outdoor Cable, Rodent, MM 50/125um 6 Core</t>
  </si>
  <si>
    <t>F-SL-IO5-R-12</t>
  </si>
  <si>
    <t>Indoor/Outdoor Cable, Rodent, MM 50/125um 12 Core</t>
  </si>
  <si>
    <t>Fiber Optic Duct</t>
  </si>
  <si>
    <t>Single Loose Tube Outdoor (Armored)</t>
  </si>
  <si>
    <t>F-SL-ODA9-H-04</t>
  </si>
  <si>
    <t>Outdoor Cable, with Armored, SM 9/125um 4 Core</t>
  </si>
  <si>
    <t>F-SL-ODA9-04</t>
  </si>
  <si>
    <t>F-SL-ODA9-H-06</t>
  </si>
  <si>
    <t>Outdoor Cable, with Armored, SM 9/125um 6 Core</t>
  </si>
  <si>
    <t>F-SL-ODA9-06</t>
  </si>
  <si>
    <t>F-SL-ODA9-H-12</t>
  </si>
  <si>
    <t>Outdoor Cable, with Armored, SM 9/125um 12 Core</t>
  </si>
  <si>
    <t>F-SL-ODA9-12</t>
  </si>
  <si>
    <t>F-SL-ODA5-H-04</t>
  </si>
  <si>
    <t>Outdoor Cable, with Armored, MM 5/125um 4 Core</t>
  </si>
  <si>
    <t>F-SL-ODA5-04</t>
  </si>
  <si>
    <t>F-SL-ODA5-H-06</t>
  </si>
  <si>
    <t>Outdoor Cable, with Armored, MM 5/125um 6 Core</t>
  </si>
  <si>
    <t>F-SL-ODA5-06</t>
  </si>
  <si>
    <t>F-SL-ODA5-H-12</t>
  </si>
  <si>
    <t>Outdoor Cable, with Armored, MM 5/125um 12 Core</t>
  </si>
  <si>
    <t>F-SL-ODA5-12</t>
  </si>
  <si>
    <t>F-SL-ODA9-L-04</t>
  </si>
  <si>
    <t>Outdoor Cable, LSZH, with Armored, SM 9/125um 4 Core</t>
  </si>
  <si>
    <t>F-SL-ODA9-L-06</t>
  </si>
  <si>
    <t>Outdoor Cable, LSZH, with Armored, SM 9/125um 6 Core</t>
  </si>
  <si>
    <t>F-SL-ODA9-L-12</t>
  </si>
  <si>
    <t>Outdoor Cable, LSZH, with Armored, SM 9/125um 12 Core</t>
  </si>
  <si>
    <t>F-SL-ODA5-L-04</t>
  </si>
  <si>
    <t>Outdoor Cable, LSZH, with Armored, MM 5/125um 4 Core</t>
  </si>
  <si>
    <t>F-SL-ODA5-L-06</t>
  </si>
  <si>
    <t>Outdoor Cable, LSZH, with Armored, MM 5/125um 6 Core</t>
  </si>
  <si>
    <t>F-SL-ODA5-L-12</t>
  </si>
  <si>
    <t>Outdoor Cable, LSZH, with Armored, MM 5/125um 12 Core</t>
  </si>
  <si>
    <t>F-SL-ODA9-R-04</t>
  </si>
  <si>
    <t>Outdoor Cable, Rodent, with Armored, SM 9/125um 4 Core</t>
  </si>
  <si>
    <t>F-SL-ODA9-R-06</t>
  </si>
  <si>
    <t>Outdoor Cable, Rodent, with Armored, SM 9/125um 6 Core</t>
  </si>
  <si>
    <t>F-SL-ODA9-R-12</t>
  </si>
  <si>
    <t>Outdoor Cable, Rodent, with Armored, SM 9/125um 12 Core</t>
  </si>
  <si>
    <t>F-SL-ODA5-R-04</t>
  </si>
  <si>
    <t>Outdoor Cable, Rodent, with Armored, MM 5/125um 4 Core</t>
  </si>
  <si>
    <t>F-SL-ODA5-R-06</t>
  </si>
  <si>
    <t>Outdoor Cable, Rodent, with Armored, MM 5/125um 6 Core</t>
  </si>
  <si>
    <t>F-SL-ODA5-R-12</t>
  </si>
  <si>
    <t>Outdoor Cable, Rodent, with Armored, MM 5/125um 12 Core</t>
  </si>
  <si>
    <t>Multi loose Tube Outdoor Duct Armored</t>
  </si>
  <si>
    <t>Outdoor Single Jacket Armored</t>
  </si>
  <si>
    <t>F-ML-ODA9-12-HSJ</t>
  </si>
  <si>
    <t>Outdoor Cable, Single Jacket,Armored, SM 9/125 12Core</t>
  </si>
  <si>
    <t>F-ML-ODA9-12-SJ</t>
  </si>
  <si>
    <t>F-ML-ODA9-24-HSJ</t>
  </si>
  <si>
    <t>Outdoor Cable, Single Jacket,Armored, SM 9/125 24Core</t>
  </si>
  <si>
    <t>F-ML-ODA9-24-SJ</t>
  </si>
  <si>
    <t>F-ML-ODA9-48-HSJ</t>
  </si>
  <si>
    <t>Outdoor Cable, Single Jacket,Armored, SM 9/125 48Core</t>
  </si>
  <si>
    <t>F-ML-ODA9-48-SJ</t>
  </si>
  <si>
    <t>F-ML-ODA9-96-HSJ</t>
  </si>
  <si>
    <t>Outdoor Cable, Single Jacket,Armored, SM 9/125 96Core</t>
  </si>
  <si>
    <t>F-ML-ODA9-96-SJ</t>
  </si>
  <si>
    <t>F-ML-ODA9-12-LSJ</t>
  </si>
  <si>
    <t>Outdoor Cable, LSZH, Single Jacket, Armored, SM 9/125 12Core</t>
  </si>
  <si>
    <t>F-ML-ODA9-24-LSJ</t>
  </si>
  <si>
    <t>Outdoor Cable, LSZH, Single Jacket, Armored, SM 9/125 24Core</t>
  </si>
  <si>
    <t>F-ML-ODA9-48-LSJ</t>
  </si>
  <si>
    <t>Outdoor Cable, LSZH, Single Jacket, Armored, SM 9/125 48Core</t>
  </si>
  <si>
    <t>F-ML-ODA9-96-LSJ</t>
  </si>
  <si>
    <t>Outdoor Cable, LSZH, Single Jacket, Armored, SM 9/125 96Core</t>
  </si>
  <si>
    <t>F-ML-ODA9-12-RSJ</t>
  </si>
  <si>
    <t>Outdoor Cable, Rodent, Single Jacket, Armored, SM 9/125 12Core</t>
  </si>
  <si>
    <t>F-ML-ODA9-24-RSJ</t>
  </si>
  <si>
    <t>Outdoor Cable, Rodent, Single Jacket, Armored, SM 9/125 24Core</t>
  </si>
  <si>
    <t>F-ML-ODA9-48-RSJ</t>
  </si>
  <si>
    <t>Outdoor Cable, Rodent, Single Jacket, Armored, SM 9/125 48Core</t>
  </si>
  <si>
    <t>F-ML-ODA9-96-RSJ</t>
  </si>
  <si>
    <t>Outdoor Cable, Rodent, Single Jacket, Armored, SM 9/125 96Core</t>
  </si>
  <si>
    <t xml:space="preserve">Multi loosetube Outdoor Double Jacket Armored  </t>
  </si>
  <si>
    <t>Outdoor Double Jacket Armored</t>
  </si>
  <si>
    <t>F-ML-ODA9-12-HDJ</t>
  </si>
  <si>
    <t>Outdoor Cable, Double Jacket,Armored, SM 9/125 12Core</t>
  </si>
  <si>
    <t>F-ML-ODA9-12-DJ</t>
  </si>
  <si>
    <t>F-ML-ODA9-24-HDJ</t>
  </si>
  <si>
    <t>Outdoor Cable, Double Jacket,Armored, SM 9/125 24Core</t>
  </si>
  <si>
    <t>F-ML-ODA9-24-DJ</t>
  </si>
  <si>
    <t>F-ML-ODA9-48-HDJ</t>
  </si>
  <si>
    <t>Outdoor Cable, Double Jacket,Armored, SM 9/125 48Core</t>
  </si>
  <si>
    <t>F-ML-ODA9-48-DJ</t>
  </si>
  <si>
    <t>F-ML-ODA9-96-HDJ</t>
  </si>
  <si>
    <t>Outdoor Cable, Double Jacket,Armored, SM 9/125 96Core</t>
  </si>
  <si>
    <t>F-ML-ODA9-96-DJ</t>
  </si>
  <si>
    <t>F-ML-ODA9-12-LDJ</t>
  </si>
  <si>
    <t>Outdoor Cable, LSZH, Double Jacket, Armored, SM 9/125 12Core</t>
  </si>
  <si>
    <t>F-ML-ODA9-24-LDJ</t>
  </si>
  <si>
    <t>Outdoor Cable, LSZH, Double Jacket, Armored, SM 9/125 24Core</t>
  </si>
  <si>
    <t>F-ML-ODA9-48-LDJ</t>
  </si>
  <si>
    <t>Outdoor Cable, LSZH, Double Jacket, Armored, SM 9/125 48Core</t>
  </si>
  <si>
    <t>F-ML-ODA9-96-LDJ</t>
  </si>
  <si>
    <t>Outdoor Cable, LSZH, Double Jacket, Armored, SM 9/125 96Core</t>
  </si>
  <si>
    <t>F-ML-ODA9-12-RDJ</t>
  </si>
  <si>
    <t>Outdoor Cable, Rodent, Double Jacket, Armored, SM 9/125 12Core</t>
  </si>
  <si>
    <t>F-ML-ODA9-24-RDJ</t>
  </si>
  <si>
    <t>Outdoor Cable, Rodent, Double Jacket, Armored, SM 9/125 24Core</t>
  </si>
  <si>
    <t>F-ML-ODA9-48-RDJ</t>
  </si>
  <si>
    <t>Outdoor Cable, Rodent, Double Jacket, Armored, SM 9/125 48Core</t>
  </si>
  <si>
    <t>F-ML-ODA9-96-RDJ</t>
  </si>
  <si>
    <t>Outdoor Cable, Rodent, Double Jacket, Armored, SM 9/125 96Core</t>
  </si>
  <si>
    <t>Fiber Optic ADSS</t>
  </si>
  <si>
    <t>Mini ADSS</t>
  </si>
  <si>
    <t>F-MN-ADSS9-04-HSJ</t>
  </si>
  <si>
    <t>Outdoor Cable, Multi Loose Tube, ADSS, Single Jacket, SM 9/125 4 Core</t>
  </si>
  <si>
    <t>F-MN-ADSS9-04-SJ</t>
  </si>
  <si>
    <t>F-MN-ADSS9-06-HSJ</t>
  </si>
  <si>
    <t>Outdoor Cable, Multi Loose Tube, ADSS, Single Jacket, SM 9/125 6 Core</t>
  </si>
  <si>
    <t>F-MN-ADSS9-06-SJ</t>
  </si>
  <si>
    <t>F-MN-ADSS9-12-HSJ</t>
  </si>
  <si>
    <t>Outdoor Cable, Multi Loose Tube, ADSS, Single Jacket, SM 9/125 12 Core</t>
  </si>
  <si>
    <t>F-MN-ADSS9-12-SJ</t>
  </si>
  <si>
    <t>F-MN-ADSS9-24-HSJ</t>
  </si>
  <si>
    <t>Outdoor Cable, Multi Loose Tube, ADSS, Single Jacket, SM 9/125 24 Core</t>
  </si>
  <si>
    <t>F-MN-ADSS9-24-SJ</t>
  </si>
  <si>
    <t>F-MN-ADSS9-04-LSJ</t>
  </si>
  <si>
    <t>Outdoor Cable, Multi Loose Tube, ADSS, LSZH, Single Jacket, SM 9/125 4 Core</t>
  </si>
  <si>
    <t>F-MN-ADSS9-06-LSJ</t>
  </si>
  <si>
    <t>Outdoor Cable, Multi Loose Tube, ADSS, LSZH, Single Jacket, SM 9/125 6 Core</t>
  </si>
  <si>
    <t>F-MN-ADSS9-12-LSJ</t>
  </si>
  <si>
    <t>Outdoor Cable, Multi Loose Tube, ADSS, LSZH, Single Jacket, SM 9/125 12 Core</t>
  </si>
  <si>
    <t>F-MN-ADSS9-24-LSJ</t>
  </si>
  <si>
    <t>Outdoor Cable, Multi Loose Tube, ADSS, LSZH, Single Jacket, SM 9/125 24 Core</t>
  </si>
  <si>
    <t>F-MN-ADSS9-04-RSJ</t>
  </si>
  <si>
    <t>Outdoor Cable, Multi Loose Tube, ADSS, Rodent, Single Jacket, SM 9/125 4 Core</t>
  </si>
  <si>
    <t>F-MN-ADSS9-06-RSJ</t>
  </si>
  <si>
    <t>Outdoor Cable, Multi Loose Tube, ADSS, Rodent, Single Jacket, SM 9/125 6 Core</t>
  </si>
  <si>
    <t>F-MN-ADSS9-12-RSJ</t>
  </si>
  <si>
    <t>Outdoor Cable, Multi Loose Tube, ADSS, Rodent, Single Jacket, SM 9/125 12 Core</t>
  </si>
  <si>
    <t>F-MN-ADSS9-24-RSJ</t>
  </si>
  <si>
    <t>Outdoor Cable, Multi Loose Tube, ADSS, Rodent, Single Jacket, SM 9/125 24 Core</t>
  </si>
  <si>
    <t xml:space="preserve">ADSS Single Jacket Cable </t>
  </si>
  <si>
    <t>F-ML-ADSS9-04-HSJ</t>
  </si>
  <si>
    <t>F-ML-ADSS9-04-SJ</t>
  </si>
  <si>
    <t>F-ML-ADSS9-06-HSJ</t>
  </si>
  <si>
    <t>F-ML-ADSS9-06-SJ</t>
  </si>
  <si>
    <t>F-ML-ADSS9-12-HSJ</t>
  </si>
  <si>
    <t>F-ML-ADSS9-12-SJ</t>
  </si>
  <si>
    <t>F-ML-ADSS9-24-HSJ</t>
  </si>
  <si>
    <t>F-ML-ADSS9-24-SJ</t>
  </si>
  <si>
    <t>F-ML-ADSS9-48-HSJ</t>
  </si>
  <si>
    <t>Outdoor Cable, Multi Loose Tube, ADSS, Single Jacket, SM 9/125 48 Core</t>
  </si>
  <si>
    <t>F-ML-ADSS9-48-SJ</t>
  </si>
  <si>
    <t>F-ML-ADSS9-96-HSJ</t>
  </si>
  <si>
    <t>Outdoor Cable, Multi Loose Tube, ADSS, Single Jacket, SM 9/125 96 Core</t>
  </si>
  <si>
    <t>F-ML-ADSS9-96-SJ</t>
  </si>
  <si>
    <t>F-ML-ADSS9-120-HSJ</t>
  </si>
  <si>
    <t>Outdoor Cable, Multi Loose Tube, ADSS, Single Jacket, SM 9/125 120 Core</t>
  </si>
  <si>
    <t>F-ML-ADSS9-120-SJ</t>
  </si>
  <si>
    <t>F-ML-ADSS9-04-LSJ</t>
  </si>
  <si>
    <t>F-ML-ADSS9-06-LSJ</t>
  </si>
  <si>
    <t>F-ML-ADSS9-12-LSJ</t>
  </si>
  <si>
    <t>F-ML-ADSS9-24-LSJ</t>
  </si>
  <si>
    <t>F-ML-ADSS9-48-LSJ</t>
  </si>
  <si>
    <t>Outdoor Cable, Multi Loose Tube, ADSS, LSZH, Single Jacket, SM 9/125 48 Core</t>
  </si>
  <si>
    <t>F-ML-ADSS9-96-LSJ</t>
  </si>
  <si>
    <t>Outdoor Cable, Multi Loose Tube, ADSS, LSZH, Single Jacket, SM 9/125 96 Core</t>
  </si>
  <si>
    <t>F-ML-ADSS9-120-LSJ</t>
  </si>
  <si>
    <t>Outdoor Cable, Multi Loose Tube, ADSS, LSZH, Single Jacket, SM 9/125 120 Core</t>
  </si>
  <si>
    <t>F-ML-ADSS9-04-RSJ</t>
  </si>
  <si>
    <t>Outdoor Cable, Multi Loose Tube, ADSS,Rodent, Single Jacket, SM 9/125 4 Core</t>
  </si>
  <si>
    <t>F-MLR-ADSS9-04-SJ</t>
  </si>
  <si>
    <t>F-ML-ADSS9-06-RSJ</t>
  </si>
  <si>
    <t>Outdoor Cable, Multi Loose Tube, ADSS,Rodent, Single Jacket, SM 9/125 6 Core</t>
  </si>
  <si>
    <t>F-MLR-ADSS9-06-SJ</t>
  </si>
  <si>
    <t>F-ML-ADSS9-12-RSJ</t>
  </si>
  <si>
    <t>Outdoor Cable, Multi Loose Tube, ADSS,Rodent, Single Jacket, SM 9/125 12 Core</t>
  </si>
  <si>
    <t>F-MLR-ADSS9-12-SJ</t>
  </si>
  <si>
    <t>F-ML-ADSS9-24-RSJ</t>
  </si>
  <si>
    <t>Outdoor Cable, Multi Loose Tube, ADSS,Rodent, Single Jacket, SM 9/125 24 Core</t>
  </si>
  <si>
    <t>F-MLR-ADSS9-24-SJ</t>
  </si>
  <si>
    <t>F-ML-ADSS9-48-RSJ</t>
  </si>
  <si>
    <t>Outdoor Cable, Multi Loose Tube, ADSS,Rodent, Single Jacket, SM 9/125 48 Core</t>
  </si>
  <si>
    <t>F-MLR-ADSS9-48-SJ</t>
  </si>
  <si>
    <t>F-ML-ADSS9-96-RSJ</t>
  </si>
  <si>
    <t>Outdoor Cable, Multi Loose Tube, ADSS,Rodent, Single Jacket, SM 9/125 96 Core</t>
  </si>
  <si>
    <t>F-MLR-ADSS9-96-SJ</t>
  </si>
  <si>
    <t>F-ML-ADSS9-120-RSJ</t>
  </si>
  <si>
    <t>Outdoor Cable, Multi Loose Tube, ADSS,Rodent, Single Jacket, SM 9/125 120 Core</t>
  </si>
  <si>
    <t>F-MLR-ADSS9-120-SJ</t>
  </si>
  <si>
    <t xml:space="preserve">ADSS Double Jacket Cable </t>
  </si>
  <si>
    <t>F-ML-ADSS9-04-HDJ</t>
  </si>
  <si>
    <t>Outdoor Cable, Multi Loose Tube, ADSS, Double Jacket, SM 9/125 4 Core</t>
  </si>
  <si>
    <t>F-ML-ADSS9-04-DJ</t>
  </si>
  <si>
    <t>F-ML-ADSS9-06-HDJ</t>
  </si>
  <si>
    <t>Outdoor Cable, Multi Loose Tube, ADSS, Double Jacket, SM 9/125 6 Core</t>
  </si>
  <si>
    <t>F-ML-ADSS9-06-DJ</t>
  </si>
  <si>
    <t>F-ML-ADSS9-12-HDJ</t>
  </si>
  <si>
    <t>Outdoor Cable, Multi Loose Tube, ADSS, Double Jacket, SM 9/125 12 Core</t>
  </si>
  <si>
    <t>F-ML-ADSS9-12-DJ</t>
  </si>
  <si>
    <t>F-ML-ADSS9-24-HDJ</t>
  </si>
  <si>
    <t>Outdoor Cable, Multi Loose Tube, ADSS, Double Jacket, SM 9/125 24 Core</t>
  </si>
  <si>
    <t>F-ML-ADSS9-24-DJ</t>
  </si>
  <si>
    <t>F-ML-ADSS9-48-HDJ</t>
  </si>
  <si>
    <t>Outdoor Cable, Multi Loose Tube, ADSS, Double Jacket, SM 9/125 48 Core</t>
  </si>
  <si>
    <t>F-ML-ADSS9-48-DJ</t>
  </si>
  <si>
    <t>F-ML-ADSS9-96-HDJ</t>
  </si>
  <si>
    <t>Outdoor Cable, Multi Loose Tube, ADSS, Double Jacket, SM 9/125 96 Core</t>
  </si>
  <si>
    <t>F-ML-ADSS9-96-DJ</t>
  </si>
  <si>
    <t>F-ML-ADSS9-120-HDJ</t>
  </si>
  <si>
    <t>Outdoor Cable, Multi Loose Tube, ADSS, Double Jacket, SM 9/125 120 Core</t>
  </si>
  <si>
    <t>F-ML-ADSS9-120-DJ</t>
  </si>
  <si>
    <t>F-ML-ADSS9-04-LDJ</t>
  </si>
  <si>
    <t>Outdoor Cable, Multi Loose Tube, ADSS, LSZH, Double Jacket, SM 9/125 4 Core</t>
  </si>
  <si>
    <t>F-ML-ADSS9-06-LDJ</t>
  </si>
  <si>
    <t>Outdoor Cable, Multi Loose Tube, ADSS, LSZH, Double Jacket, SM 9/125 6 Core</t>
  </si>
  <si>
    <t>F-ML-ADSS9-12-LDJ</t>
  </si>
  <si>
    <t>Outdoor Cable, Multi Loose Tube, ADSS, LSZH, Double Jacket, SM 9/125 12 Core</t>
  </si>
  <si>
    <t>F-ML-ADSS9-24-LDJ</t>
  </si>
  <si>
    <t>Outdoor Cable, Multi Loose Tube, ADSS, LSZH, Double Jacket, SM 9/125 24 Core</t>
  </si>
  <si>
    <t>F-ML-ADSS9-48-LDJ</t>
  </si>
  <si>
    <t>Outdoor Cable, Multi Loose Tube, ADSS, LSZH, Double Jacket, SM 9/125 48 Core</t>
  </si>
  <si>
    <t>F-ML-ADSS9-96-LDJ</t>
  </si>
  <si>
    <t>Outdoor Cable, Multi Loose Tube, ADSS, LSZH, Double Jacket, SM 9/125 96 Core</t>
  </si>
  <si>
    <t>F-ML-ADSS9-120-LDJ</t>
  </si>
  <si>
    <t>Outdoor Cable, Multi Loose Tube, ADSS, LSZH, Double Jacket, SM 9/125 120 Core</t>
  </si>
  <si>
    <t>F-ML-ADSS9-04-RDJ</t>
  </si>
  <si>
    <t>Outdoor Cable, Multi Loose Tube, ADSS,Rodent, Double Jacket, SM 9/125 4 Core</t>
  </si>
  <si>
    <t>F-MLR-ADSS9-04-DJ</t>
  </si>
  <si>
    <t>F-ML-ADSS9-06-RDJ</t>
  </si>
  <si>
    <t>Outdoor Cable, Multi Loose Tube, ADSS,Rodent, Double Jacket, SM 9/125 6 Core</t>
  </si>
  <si>
    <t>F-MLR-ADSS9-06-DJ</t>
  </si>
  <si>
    <t>F-ML-ADSS9-12-RDJ</t>
  </si>
  <si>
    <t>Outdoor Cable, Multi Loose Tube, ADSS,Rodent, Double Jacket, SM 9/125 12 Core</t>
  </si>
  <si>
    <t>F-MLR-ADSS9-12-DJ</t>
  </si>
  <si>
    <t>F-ML-ADSS9-24-RDJ</t>
  </si>
  <si>
    <t>Outdoor Cable, Multi Loose Tube, ADSS,Rodent, Double Jacket, SM 9/125 24 Core</t>
  </si>
  <si>
    <t>F-MLR-ADSS9-24-DJ</t>
  </si>
  <si>
    <t>F-ML-ADSS9-48-RDJ</t>
  </si>
  <si>
    <t>Outdoor Cable, Multi Loose Tube, ADSS,Rodent, Double Jacket, SM 9/125 48 Core</t>
  </si>
  <si>
    <t>F-MLR-ADSS9-48-DJ</t>
  </si>
  <si>
    <t>F-ML-ADSS9-96-RDJ</t>
  </si>
  <si>
    <t>Outdoor Cable, Multi Loose Tube, ADSS,Rodent, Double Jacket, SM 9/125 96 Core</t>
  </si>
  <si>
    <t>F-MLR-ADSS9-96-DJ</t>
  </si>
  <si>
    <t>F-ML-ADSS9-120-RDJ</t>
  </si>
  <si>
    <t>Outdoor Cable, Multi Loose Tube, ADSS,Rodent, Double Jacket, SM 9/125 120 Core</t>
  </si>
  <si>
    <t>F-MLR-ADSS9-120-DJ</t>
  </si>
  <si>
    <t>ADSS Single Jacket Cable with FRP Armored</t>
  </si>
  <si>
    <t>F-ML-ADSS-FRP9-04-HSJ</t>
  </si>
  <si>
    <t>Outdoor Cable, FRP Armored, ADSS, Single Jacket, SM 9/125 04 Core</t>
  </si>
  <si>
    <t>F-ML-ADSS-FRP9-04-SJ</t>
  </si>
  <si>
    <t>F-ML-ADSS-FRP9-06-HSJ</t>
  </si>
  <si>
    <t>Outdoor Cable, FRP Armored, ADSS, Single Jacket, SM 9/125 06 Core</t>
  </si>
  <si>
    <t>F-ML-ADSS-FRP9-06-SJ</t>
  </si>
  <si>
    <t>F-ML-ADSS-FRP9-12-HSJ</t>
  </si>
  <si>
    <t>Outdoor Cable, FRP Armored, ADSS, Single Jacket, SM 9/125 12 Core</t>
  </si>
  <si>
    <t>F-ML-ADSS-FRP9-12-SJ</t>
  </si>
  <si>
    <t>F-ML-ADSS-FRP9-24-HSJ</t>
  </si>
  <si>
    <t>Outdoor Cable, FRP Armored, ADSS, Single Jacket, SM 9/125 24 Core</t>
  </si>
  <si>
    <t>F-ML-ADSS-FRP9-24-SJ</t>
  </si>
  <si>
    <t>F-ML-ADSS-FRP9-48-HSJ</t>
  </si>
  <si>
    <t>Outdoor Cable, FRP Armored, ADSS, Single Jacket, SM 9/125 48 Core</t>
  </si>
  <si>
    <t>F-ML-ADSS-FRP9-48-SJ</t>
  </si>
  <si>
    <t>F-ML-ADSS-FRP9-96-HSJ</t>
  </si>
  <si>
    <t>Outdoor Cable, FRP Armored, ADSS, Single Jacket, SM 9/125 96 Core</t>
  </si>
  <si>
    <t>F-ML-ADSS-FRP9-96-SJ</t>
  </si>
  <si>
    <t>F-ML-ADSS-FRP9-120-SJ</t>
  </si>
  <si>
    <t>F-ML-ADSS-FRP9-04-LSJ</t>
  </si>
  <si>
    <t>Outdoor Cable, FRP Armored, ADSS, LSZH, Single Jacket, SM 9/125 04 Core</t>
  </si>
  <si>
    <t>F-ML-ADSS-FRP9-06-LSJ</t>
  </si>
  <si>
    <t>Outdoor Cable, FRP Armored, ADSS, LSZH, Single Jacket, SM 9/125 06 Core</t>
  </si>
  <si>
    <t>F-ML-ADSS-FRP9-12-LSJ</t>
  </si>
  <si>
    <t>Outdoor Cable, FRP Armored, ADSS, LSZH, Single Jacket, SM 9/125 12 Core</t>
  </si>
  <si>
    <t>F-ML-ADSS-FRP9-24-LSJ</t>
  </si>
  <si>
    <t>Outdoor Cable, FRP Armored, ADSS, LSZH, Single Jacket, SM 9/125 24 Core</t>
  </si>
  <si>
    <t>F-ML-ADSS-FRP9-48-LSJ</t>
  </si>
  <si>
    <t>Outdoor Cable, FRP Armored, ADSS, LSZH, Single Jacket, SM 9/125 48 Core</t>
  </si>
  <si>
    <t>F-ML-ADSS-FRP9-96-LSJ</t>
  </si>
  <si>
    <t>Outdoor Cable, FRP Armored, ADSS, LSZH, Single Jacket, SM 9/125 96 Core</t>
  </si>
  <si>
    <t>F-ML-ADSS-FRP9-04-RSJ</t>
  </si>
  <si>
    <t>Outdoor Cable, FRP Armored, ADSS,Rodent, Single Jacket, SM 9/125 04 Core</t>
  </si>
  <si>
    <t>F-MLR-ADSS-FRP9-04-SJ</t>
  </si>
  <si>
    <t>F-ML-ADSS-FRP9-06-RSJ</t>
  </si>
  <si>
    <t>Outdoor Cable, FRP Armored, ADSS,Rodent, Single Jacket, SM 9/125 06 Core</t>
  </si>
  <si>
    <t>F-MLR-ADSS-FRP9-06-SJ</t>
  </si>
  <si>
    <t>F-ML-ADSS-FRP9-12-RSJ</t>
  </si>
  <si>
    <t>Outdoor Cable, FRP Armored, ADSS,Rodent, Single Jacket, SM 9/125 12 Core</t>
  </si>
  <si>
    <t>F-MRL-ADSS-FRP9-12-SJ</t>
  </si>
  <si>
    <t>F-ML-ADSS-FRP9-24-RSJ</t>
  </si>
  <si>
    <t>Outdoor Cable, FRP Armored, ADSS,Rodent, Single Jacket, SM 9/125 24 Core</t>
  </si>
  <si>
    <t>F-MLR-ADSS-FRP9-24-SJ</t>
  </si>
  <si>
    <t>F-ML-ADSS-FRP9-48-RSJ</t>
  </si>
  <si>
    <t>Outdoor Cable, FRP Armored, ADSS,Rodent, Single Jacket, SM 9/125 48 Core</t>
  </si>
  <si>
    <t>F-MLR-ADSS-FRP9-48-SJ</t>
  </si>
  <si>
    <t>F-ML-ADSS-FRP9-96-RSJ</t>
  </si>
  <si>
    <t>Outdoor Cable, FRP Armored, ADSS,Rodent, Single Jacket, SM 9/125 96 Core</t>
  </si>
  <si>
    <t>F-MLR-ADSS-FRP9-96-SJ</t>
  </si>
  <si>
    <t>F-MLR-ADSS-FRP9-120-SJ</t>
  </si>
  <si>
    <t>ADSS Double Jacket Cable with FRP Cable</t>
  </si>
  <si>
    <t>F-ML-ADSS-FRP9-06-HDJ</t>
  </si>
  <si>
    <t>Outdoor Cable, FRP Armored, ADSS, Double Jacket, SM 9/125 06 Core</t>
  </si>
  <si>
    <t>F-ML-ADSS-FRP9-06-DJ</t>
  </si>
  <si>
    <t>F-ML-ADSS-FRP9-12-HDJ</t>
  </si>
  <si>
    <t>Outdoor Cable, FRP Armored, ADSS, Double Jacket, SM 9/125 12 Core</t>
  </si>
  <si>
    <t>F-ML-ADSS-FRP9-12-DJ</t>
  </si>
  <si>
    <t>F-ML-ADSS-FRP9-24-HDJ</t>
  </si>
  <si>
    <t>Outdoor Cable, FRP Armored, ADSS, Double Jacket, SM 9/125 24 Core</t>
  </si>
  <si>
    <t>F-ML-ADSS-FRP9-24-DJ</t>
  </si>
  <si>
    <t>F-ML-ADSS-FRP9-48-HDJ</t>
  </si>
  <si>
    <t>Outdoor Cable, FRP Armored, ADSS, Double Jacket, SM 9/125 48 Core</t>
  </si>
  <si>
    <t>F-ML-ADSS-FRP9-48-DJ</t>
  </si>
  <si>
    <t>F-ML-ADSS-FRP9-96-HDJ</t>
  </si>
  <si>
    <t>Outdoor Cable, FRP Armored, ADSS, Double Jacket, SM 9/125 96 Core</t>
  </si>
  <si>
    <t>F-ML-ADSS-FRP9-96-DJ</t>
  </si>
  <si>
    <t>F-ML-ADSS-FRP9-06-LDJ</t>
  </si>
  <si>
    <t>Outdoor Cable, FRP Armored, ADSS, LSZH, Double Jacket, SM 9/125 04 Core</t>
  </si>
  <si>
    <t>F-ML-ADSS-FRP9-12-LDJ</t>
  </si>
  <si>
    <t>Outdoor Cable, FRP Armored, ADSS, LSZH, Double Jacket, SM 9/125 12 Core</t>
  </si>
  <si>
    <t>F-ML-ADSS-FRP9-24-LDJ</t>
  </si>
  <si>
    <t>Outdoor Cable, FRP Armored, ADSS, LSZH, Double Jacket, SM 9/125 24 Core</t>
  </si>
  <si>
    <t>F-ML-ADSS-FRP9-48-LDJ</t>
  </si>
  <si>
    <t>Outdoor Cable, FRP Armored, ADSS, LSZH, Double Jacket, SM 9/125 48 Core</t>
  </si>
  <si>
    <t>F-ML-ADSS-FRP9-96-LDJ</t>
  </si>
  <si>
    <t>Outdoor Cable, FRP Armored, ADSS, LSZH, Double Jacket, SM 9/125 96 Core</t>
  </si>
  <si>
    <t>F-ML-ADSS-FRP9-06-RDJ</t>
  </si>
  <si>
    <t>Outdoor Cable, FRP Armored, ADSS,Rodent, Double Jacket, SM 9/125 06 Core</t>
  </si>
  <si>
    <t>F-MLR-ADSS-FRP9-06-DJ</t>
  </si>
  <si>
    <t>F-ML-ADSS-FRP9-12-RDJ</t>
  </si>
  <si>
    <t>Outdoor Cable, FRP Armored, ADSS,Rodent, Double Jacket, SM 9/125 12 Core</t>
  </si>
  <si>
    <t>F-MRL-ADSS-FRP9-12-DJ</t>
  </si>
  <si>
    <t>F-ML-ADSS-FRP9-24-RDJ</t>
  </si>
  <si>
    <t>Outdoor Cable, FRP Armored, ADSS,Rodent, Double Jacket, SM 9/125 24 Core</t>
  </si>
  <si>
    <t>F-MLR-ADSS-FRP9-24-DJ</t>
  </si>
  <si>
    <t>F-ML-ADSS-FRP9-48-RDJ</t>
  </si>
  <si>
    <t>Outdoor Cable, FRP Armored, ADSS,Rodent, Double Jacket, SM 9/125 48 Core</t>
  </si>
  <si>
    <t>F-MLR-ADSS-FRP9-48-DJ</t>
  </si>
  <si>
    <t>F-ML-ADSS-FRP9-96-RDJ</t>
  </si>
  <si>
    <t>Outdoor Cable, FRP Armored, ADSS,Rodent, Double Jacket, SM 9/125 96 Core</t>
  </si>
  <si>
    <t>F-MLR-ADSS-FRP9-96-DJ</t>
  </si>
  <si>
    <t>Fiber Optic ARSS</t>
  </si>
  <si>
    <t>ARSS  Single Jacket Cable</t>
  </si>
  <si>
    <t>F-ML-ARSS9-04-HSJ</t>
  </si>
  <si>
    <t>Outdoor Cable, Armored, ARSS, Single Jacket, SM 9/125 04 Core</t>
  </si>
  <si>
    <t>F-ML-ARSS9-04-SJ</t>
  </si>
  <si>
    <t>F-ML-ARSS9-06-HSJ</t>
  </si>
  <si>
    <t>Outdoor Cable, Armored, ARSS, Single Jacket, SM 9/125 06 Core</t>
  </si>
  <si>
    <t>F-ML-ARSS9-06-SJ</t>
  </si>
  <si>
    <t>F-ML-ARSS9-12-HSJ</t>
  </si>
  <si>
    <t>Outdoor Cable, Armored, ARSS, Single Jacket, SM 9/125 12 Core</t>
  </si>
  <si>
    <t>F-ML-ARSS9-12-SJ</t>
  </si>
  <si>
    <t>F-ML-ARSS9-24-HSJ</t>
  </si>
  <si>
    <t>Outdoor Cable, Armored, ARSS, Single Jacket, SM 9/125 24 Core</t>
  </si>
  <si>
    <t>F-ML-ARSS9-24-SJ</t>
  </si>
  <si>
    <t>F-ML-ARSS9-48-HSJ</t>
  </si>
  <si>
    <t>Outdoor Cable, Armored, ARSS, Single Jacket, SM 9/125 48 Core</t>
  </si>
  <si>
    <t>F-ML-ARSS9-48-SJ</t>
  </si>
  <si>
    <t>F-ML-ARSS9-96-HSJ</t>
  </si>
  <si>
    <t>Outdoor Cable, Armored, ARSS, Single Jacket, SM 9/125 96 Core</t>
  </si>
  <si>
    <t>F-ML-ARSS9-96-SJ</t>
  </si>
  <si>
    <t>F-ML-ARSS9-04-LSJ</t>
  </si>
  <si>
    <t>Outdoor Cable, Multi Loose Tube, ARSS, LSZH, Single Jacket, SM 9/125 4 Core</t>
  </si>
  <si>
    <t>F-ML-ARSS9-06-LSJ</t>
  </si>
  <si>
    <t>Outdoor Cable, Multi Loose Tube, ARSS, LSZH, Single Jacket, SM 9/125 6 Core</t>
  </si>
  <si>
    <t>F-ML-ARSS9-12-LSJ</t>
  </si>
  <si>
    <t>Outdoor Cable, Multi Loose Tube, ARSS, LSZH, Single Jacket, SM 9/125 12 Core</t>
  </si>
  <si>
    <t>F-ML-ARSS9-24-LSJ</t>
  </si>
  <si>
    <t>Outdoor Cable, Multi Loose Tube, ARSS, LSZH, Single Jacket, SM 9/125 24 Core</t>
  </si>
  <si>
    <t>F-ML-ARSS9-48-LSJ</t>
  </si>
  <si>
    <t>Outdoor Cable, Multi Loose Tube, ARSS, LSZH, Single Jacket, SM 9/125 48 Core</t>
  </si>
  <si>
    <t>F-ML-ARSS9-96-LSJ</t>
  </si>
  <si>
    <t>Outdoor Cable, Multi Loose Tube, ARSS, LSZH, Single Jacket, SM 9/125 96 Core</t>
  </si>
  <si>
    <t>F-ML-ARSS9-04-RSJ</t>
  </si>
  <si>
    <t>Outdoor Cable, Armored, ARSS,Rodent, Single Jacket, SM 9/125 04 Core</t>
  </si>
  <si>
    <t>F-MLR-ARSS9-04-SJ</t>
  </si>
  <si>
    <t>F-ML-ARSS9-06-RSJ</t>
  </si>
  <si>
    <t>Outdoor Cable, Armored, ARSS,Rodent, Single Jacket, SM 9/125 06 Core</t>
  </si>
  <si>
    <t>F-MLR-ARSS9-06-SJ</t>
  </si>
  <si>
    <t>F-ML-ARSS9-12-RSJ</t>
  </si>
  <si>
    <t>Outdoor Cable, Armored, ARSS,Rodent, Single Jacket, SM 9/125 12 Core</t>
  </si>
  <si>
    <t>F-MLR-ARSS9-12-SJ</t>
  </si>
  <si>
    <t>F-ML-ARSS9-24-RSJ</t>
  </si>
  <si>
    <t>Outdoor Cable, Armored, ARSS,Rodent, Single Jacket, SM 9/125 24 Core</t>
  </si>
  <si>
    <t>F-MLR-ARSS9-24-SJ</t>
  </si>
  <si>
    <t>F-ML-ARSS9-48-RSJ</t>
  </si>
  <si>
    <t>Outdoor Cable, Armored, ARSS,Rodent, Single Jacket, SM 9/125 48 Core</t>
  </si>
  <si>
    <t>F-MLR-ARSS9-48-SJ</t>
  </si>
  <si>
    <t>F-ML-ARSS9-96-RSJ</t>
  </si>
  <si>
    <t>Outdoor Cable, Armored, ARSS,Rodent, Single Jacket, SM 9/125 96 Core</t>
  </si>
  <si>
    <t>F-MLR-ARSS9-96-SJ</t>
  </si>
  <si>
    <t xml:space="preserve">ARSS Double Jacket Cable </t>
  </si>
  <si>
    <t>F-ML-ARSS9-04-HDJ</t>
  </si>
  <si>
    <t>Outdoor Cable, Armored, ARSS, Double Jacket, SM 9/125 04 Core</t>
  </si>
  <si>
    <t>F-ML-ARSS9-04-DJ</t>
  </si>
  <si>
    <t>F-ML-ARSS9-06-HDJ</t>
  </si>
  <si>
    <t>Outdoor Cable, Armored, ARSS, Double Jacket, SM 9/125 06 Core</t>
  </si>
  <si>
    <t>F-ML-ARSS9-06-DJ</t>
  </si>
  <si>
    <t>F-ML-ARSS9-12-HDJ</t>
  </si>
  <si>
    <t>Outdoor Cable, Armored, ARSS, Double Jacket, SM 9/125 12 Core</t>
  </si>
  <si>
    <t>F-ML-ARSS9-12-DJ</t>
  </si>
  <si>
    <t>F-ML-ARSS9-24-HDJ</t>
  </si>
  <si>
    <t>Outdoor Cable, Armored, ARSS, Double Jacket, SM 9/125 24 Core</t>
  </si>
  <si>
    <t>F-ML-ARSS9-24-DJ</t>
  </si>
  <si>
    <t>F-ML-ARSS9-48-HDJ</t>
  </si>
  <si>
    <t>Outdoor Cable, Armored, ARSS, Double Jacket, SM 9/125 48 Core</t>
  </si>
  <si>
    <t>F-ML-ARSS9-48-DJ</t>
  </si>
  <si>
    <t>F-ML-ARSS9-96-HDJ</t>
  </si>
  <si>
    <t>Outdoor Cable, Armored, ARSS, Double Jacket, SM 9/125 96 Core</t>
  </si>
  <si>
    <t>F-ML-ARSS9-96-DJ</t>
  </si>
  <si>
    <t>F-ML-ARSS9-04-LDJ</t>
  </si>
  <si>
    <t>Outdoor Cable, Armored, ARSS, LSZH, Double Jacket, SM 9/125 04 Core</t>
  </si>
  <si>
    <t>F-ML-ARSS9-06-LDJ</t>
  </si>
  <si>
    <t>Outdoor Cable, Armored, ARSS, LSZH, Double Jacket, SM 9/125 06 Core</t>
  </si>
  <si>
    <t>F-ML-ARSS9-12-LDJ</t>
  </si>
  <si>
    <t>Outdoor Cable, Armored, ARSS, LSZH, Double Jacket, SM 9/125 12 Core</t>
  </si>
  <si>
    <t>F-ML-ARSS9-24-LDJ</t>
  </si>
  <si>
    <t>Outdoor Cable, Armored, ARSS, LSZH, Double Jacket, SM 9/125 24 Core</t>
  </si>
  <si>
    <t>F-ML-ARSS9-48-LDJ</t>
  </si>
  <si>
    <t>Outdoor Cable, Armored, ARSS, LSZH, Double Jacket, SM 9/125 48 Core</t>
  </si>
  <si>
    <t>F-ML-ARSS9-96-LDJ</t>
  </si>
  <si>
    <t>Outdoor Cable, Armored, ARSS, LSZH, Double Jacket, SM 9/125 96 Core</t>
  </si>
  <si>
    <t>F-ML-ARSS9-04-RDJ</t>
  </si>
  <si>
    <t>Outdoor Cable, Armored, ARSS, Rodent, Double Jacket, SM 9/125 04 Core</t>
  </si>
  <si>
    <t>F-MLR-ARSS9-04-DJ</t>
  </si>
  <si>
    <t>F-ML-ARSS9-06-RDJ</t>
  </si>
  <si>
    <t>Outdoor Cable, Armored, ARSS, Rodent, Double Jacket, SM 9/125 06 Core</t>
  </si>
  <si>
    <t>F-MLR-ARSS9-06-DJ</t>
  </si>
  <si>
    <t>F-ML-ARSS9-12-RDJ</t>
  </si>
  <si>
    <t>Outdoor Cable, Armored, ARSS, Rodent, Double Jacket, SM 9/125 12 Core</t>
  </si>
  <si>
    <t>F-MLR-ARSS9-12-DJ</t>
  </si>
  <si>
    <t>F-ML-ARSS9-24-RDJ</t>
  </si>
  <si>
    <t>Outdoor Cable, Armored, ARSS, Rodent, Double Jacket, SM 9/125 24 Core</t>
  </si>
  <si>
    <t>F-MLR-ARSS9-24-DJ</t>
  </si>
  <si>
    <t>F-ML-ARSS9-48-RDJ</t>
  </si>
  <si>
    <t>Outdoor Cable, Armored, ARSS, Rodent, Double Jacket, SM 9/125 48 Core</t>
  </si>
  <si>
    <t>F-MLR-ARSS9-48-DJ</t>
  </si>
  <si>
    <t>F-ML-ARSS9-96-RDJ</t>
  </si>
  <si>
    <t>Outdoor Cable, Armored, ARSS, Rodent, Double Jacket, SM 9/125 96 Core</t>
  </si>
  <si>
    <t>F-MLR-ARSS9-96-DJ</t>
  </si>
  <si>
    <t>Pigtail Single-mode</t>
  </si>
  <si>
    <t>UPC Single-mode</t>
  </si>
  <si>
    <t>F-PT-ST9-0.9mm/2mm</t>
  </si>
  <si>
    <t>Pigtail ST, SM 9/125um (900um Jacket)/ (2mm Jacket)</t>
  </si>
  <si>
    <t>F-PT-SC9-0.9mm/2mm</t>
  </si>
  <si>
    <t>Pigtail SC, SM 9/125um (900um Jacket)/ (2mm Jacket)</t>
  </si>
  <si>
    <t>F-PT-LC9-0.9mm/2mm</t>
  </si>
  <si>
    <t>Pigtail LC, SM 9/125um (900um Jacket)/ (2mm Jacket)</t>
  </si>
  <si>
    <t>F-PT-FC9-0.9mm/2mm</t>
  </si>
  <si>
    <t>Pigtail FC, SM 9/125um (900um Jacket)/ (2mm Jacket)</t>
  </si>
  <si>
    <t>Single-mode Armored</t>
  </si>
  <si>
    <t>F-PTA-ST9-0.9mm/2mm</t>
  </si>
  <si>
    <t>Pigtail Armored ST, SM 9/125um (900um Jacket)/ (2mm Jacket)</t>
  </si>
  <si>
    <t>F-PTA-SC9-0.9mm/2mm</t>
  </si>
  <si>
    <t>Pigtail Armored SC, SM 9/125um (900um Jacket)/ (2mm Jacket)</t>
  </si>
  <si>
    <t>F-PTA-LC9-0.9mm/2mm</t>
  </si>
  <si>
    <t>Pigtail Armored LC, SM 9/125um (900um Jacket)/ (2mm Jacket)</t>
  </si>
  <si>
    <t>F-PTA-FC9-0.9mm/2mm</t>
  </si>
  <si>
    <t>Pigtail Armored FC, SM 9/125um (900um Jacket)/ (2mm Jacket)</t>
  </si>
  <si>
    <t>Pigtail Multimode</t>
  </si>
  <si>
    <t>UPC Multimode</t>
  </si>
  <si>
    <t>F-PT-ST5-0.9mm/2mm</t>
  </si>
  <si>
    <t>Pigtail ST, MM 50/125um (900um Jacket)/ (2mm Jacket)</t>
  </si>
  <si>
    <t>F-PT-SC5-0.9mm/2mm</t>
  </si>
  <si>
    <t>Pigtail SC, MM 50/125um (900um Jacket)/ (2mm Jacket)</t>
  </si>
  <si>
    <t>F-PT-LC5-0.9mm/2mm</t>
  </si>
  <si>
    <t>Pigtail LC, MM 50/125um (900um Jacket)/ (2mm Jacket)</t>
  </si>
  <si>
    <t>F-PT-FC5-0.9mm/2mm</t>
  </si>
  <si>
    <t>Pigtail FC, MM 50/125um (900um Jacket)/ (2mm Jacket)</t>
  </si>
  <si>
    <t>Multimode Armored</t>
  </si>
  <si>
    <t>F-PTA-ST5-0.9mm/2mm</t>
  </si>
  <si>
    <t>Pigtail Armored ST, MM 50/125um (900um Jacket)/ (2mm Jacket)</t>
  </si>
  <si>
    <t>F-PTA-SC5-0.9mm/2mm</t>
  </si>
  <si>
    <t>Pigtail Armored SC, MM 50/125um (900um Jacket)/ (2mm Jacket)</t>
  </si>
  <si>
    <t>F-PTA-LC5-0.9mm/2mm</t>
  </si>
  <si>
    <t>Pigtail Armored LC, MM 50/125um (900um Jacket)/ (2mm Jacket)</t>
  </si>
  <si>
    <t>F-PTA-FC5-0.9mm/2mm</t>
  </si>
  <si>
    <t>Pigtail Armored FC, MM 50/125um (900um Jacket)/ (2mm Jacket)</t>
  </si>
  <si>
    <t>Multimode OM3</t>
  </si>
  <si>
    <t>F-PT-OM3-SC9-0.9mm/2mm</t>
  </si>
  <si>
    <t>Pigtail SC, OM3 MM 50/125um (900um Jacket)/ (2mm Jacket)</t>
  </si>
  <si>
    <t>F-PT-OM3-LC9-0.9mm/2mm</t>
  </si>
  <si>
    <t>Pigtail LC, OM3 MM  50/125um (900um Jacket)/ (2mm Jacket)</t>
  </si>
  <si>
    <t>Multimode OM4</t>
  </si>
  <si>
    <t>F-PT-OM4-SC9-0.9mm/2mm</t>
  </si>
  <si>
    <t>Pigtail SC, OM4 MM 50/125um (900um Jacket)/ (2mm Jacket)</t>
  </si>
  <si>
    <t>F-PT-OM4-LC9-0.9mm/2mm</t>
  </si>
  <si>
    <t>Pigtail LC, OM4 MM 50/125um (900um Jacket)/ (2mm Jacket)</t>
  </si>
  <si>
    <t>Fiber Optic Patch Cord (Single-mode)</t>
  </si>
  <si>
    <t>Patch Cord UPC Single-mode</t>
  </si>
  <si>
    <t>F-PC-STST9-3-DX</t>
  </si>
  <si>
    <t>Patch Cord ST-ST, SM 9/125um, Duplex, 3M</t>
  </si>
  <si>
    <t>F-PC-STSC9-3-DX</t>
  </si>
  <si>
    <t>Patch Cord ST-SC, SM 9/125um, Duplex, 3M</t>
  </si>
  <si>
    <t>F-PC-STLC9-3-DX</t>
  </si>
  <si>
    <t>Patch Cord ST-LC, SM 9/125um, Duplex, 3M</t>
  </si>
  <si>
    <t>F-PC-STFC9-3-DX</t>
  </si>
  <si>
    <t>Patch Cord ST-FC, SM 9/125um, Duplex, 3M</t>
  </si>
  <si>
    <t>F-PC-SCSC9-3-DX</t>
  </si>
  <si>
    <t>Patch Cord SC-SC, SM 9/125um, Duplex, 3M</t>
  </si>
  <si>
    <t>F-PC-SCFC9-3-DX</t>
  </si>
  <si>
    <t>Patch Cord SC-FC, SM 9/125um, Duplex, 3M</t>
  </si>
  <si>
    <t>F-PC-LCSC9-3-DX</t>
  </si>
  <si>
    <t>Patch Cord LC-SC, SM 9/125um, Duplex, 3M</t>
  </si>
  <si>
    <t>F-PC-LCLC9-3-DX</t>
  </si>
  <si>
    <t>Patch Cord LC-LC, SM 9/125um, Duplex, 3M</t>
  </si>
  <si>
    <t>F-PC-FCLC9-3-DX</t>
  </si>
  <si>
    <t>Patch Cord LC-FC, SM 9/125um, Duplex, 3M</t>
  </si>
  <si>
    <t>F-PC-FCFC9-3-DX</t>
  </si>
  <si>
    <t>Patch Cord FC-FC, SM 9/125um, Duplex, 3M</t>
  </si>
  <si>
    <t>F-PC-MTRJ-MTRJ9-3-DX</t>
  </si>
  <si>
    <t>Patch Cord MTRJ-MTRJ, SM 9/125um, Duplex, 3M</t>
  </si>
  <si>
    <t>F-PC-MTRJ-SC9-3-DX</t>
  </si>
  <si>
    <t>Patch Cord MTRJ-SC, SM 9/125um, Duplex, 3M</t>
  </si>
  <si>
    <t>FLEX Angle Boot Single-mode</t>
  </si>
  <si>
    <t>F-PC-F-FALCLC9-3-DX</t>
  </si>
  <si>
    <t>Patch Cord LC-LC, SM 9/125um, Flex Angle Boot, Duplex, 3M</t>
  </si>
  <si>
    <t>F-PC-F-FALCSC9-3-DX</t>
  </si>
  <si>
    <t>Patch Cord LC-SC, SM 9/125um, Flex Angle Boot, Duplex, 3M</t>
  </si>
  <si>
    <t>F-PC-F-FASCSC9-3-DX</t>
  </si>
  <si>
    <t>Patch Cord SC-SC, SM 9/125um, Flex Angle Boot, Duplex, 3M</t>
  </si>
  <si>
    <t>PUSH-Pull TAB Single-mode</t>
  </si>
  <si>
    <t>F-PC-F-PPLCLC9-3-DX</t>
  </si>
  <si>
    <t>Patch Cord LC-LC, SM 9/125um, Push-Pull Tab, Duplex, 3M</t>
  </si>
  <si>
    <t>F-PC-F-PPLCSC9-3-DX</t>
  </si>
  <si>
    <t>Patch Cord LC-SC, SM 9/125um, Push-Pull Tab, Duplex, 3M</t>
  </si>
  <si>
    <t>F-PC-F-PPSCSC9-3-DX</t>
  </si>
  <si>
    <t>Patch Cord SC-SC, SM 9/125um, Push-Pull Tab, Duplex, 3M</t>
  </si>
  <si>
    <t>UPC Single-mode Armored</t>
  </si>
  <si>
    <t>F-PCA-STST9-3-DX</t>
  </si>
  <si>
    <t>Patch Cord Armored ST-ST, SM 9/125um, Duplex, 3M</t>
  </si>
  <si>
    <t>F-PCA-STSC9-3-DX</t>
  </si>
  <si>
    <t>Patch Cord Armored ST-SC, SM 9/125um, Duplex, 3M</t>
  </si>
  <si>
    <t>F-PCA-STLC9-3-DX</t>
  </si>
  <si>
    <t>Patch Cord Armored ST-LC, SM 9/125um, Duplex, 3M</t>
  </si>
  <si>
    <t>F-PCA-STFC9-3-DX</t>
  </si>
  <si>
    <t>Patch Cord Armored ST-FC, SM 9/125um, Duplex, 3M</t>
  </si>
  <si>
    <t>F-PCA-SCSC9-3-DX</t>
  </si>
  <si>
    <t>Patch Cord Armored SC-SC, SM 9/125um, Duplex, 3M</t>
  </si>
  <si>
    <t>F-PCA-SCFC9-3-DX</t>
  </si>
  <si>
    <t>Patch Cord Armored SC-FC, SM 9/125um, Duplex, 3M</t>
  </si>
  <si>
    <t>F-PCA-LCSC9-3-DX</t>
  </si>
  <si>
    <t>Patch Cord Armored LC-SC, SM 9/125um, Duplex, 3M</t>
  </si>
  <si>
    <t>F-PCA-LCLC9-3-DX</t>
  </si>
  <si>
    <t>Patch Cord Armored LC-LC, SM 9/125um, Duplex, 3M</t>
  </si>
  <si>
    <t>F-PCA-FCLC9-3-DX</t>
  </si>
  <si>
    <t>Patch Cord Armored LC-FC, SM 9/125um, Duplex, 3M</t>
  </si>
  <si>
    <t>F-PCA-FCFC9-3-DX</t>
  </si>
  <si>
    <t>Patch Cord Armored FC-FC, SM 9/125um, Duplex, 3M</t>
  </si>
  <si>
    <t>F-PCA-MTRJ-MTRJ9-3-DX</t>
  </si>
  <si>
    <t>Patch Cord Armored MTRJ-MTRJ, SM 9/125um, Duplex, 3M</t>
  </si>
  <si>
    <t>F-PCA-MTRJ-SC9-3-DX</t>
  </si>
  <si>
    <t>Patch Cord Armored MTRJ-SC, SM 9/125um, Duplex, 3M</t>
  </si>
  <si>
    <t>Fiber Optic Patch Cord (Multimode)</t>
  </si>
  <si>
    <t>F-PC-STST5-3-DX</t>
  </si>
  <si>
    <t>Patch Cord ST-ST, MM 50/125um, Duplex, 3M</t>
  </si>
  <si>
    <t>F-PC-SCST5-3-DX</t>
  </si>
  <si>
    <t>Patch Cord ST-SC, MM 50/125um, Duplex, 3M</t>
  </si>
  <si>
    <t>F-PC-LCST5-3-DX</t>
  </si>
  <si>
    <t>Patch Cord ST-LC, MM 50/125um, Duplex, 3M</t>
  </si>
  <si>
    <t>F-PC-FCST5-3-DX</t>
  </si>
  <si>
    <t>Patch Cord ST-FC, MM 50/125um, Duplex, 3M</t>
  </si>
  <si>
    <t>F-PC-SCSC5-3-DX</t>
  </si>
  <si>
    <t>Patch Cord SC-SC, MM 50/125um, Duplex, 3M</t>
  </si>
  <si>
    <t>F-PC-LCSC5-3-DX</t>
  </si>
  <si>
    <t>Patch Cord SC-LC, MM 50/125um, Duplex, 3M</t>
  </si>
  <si>
    <t>F-PC-FCSC5-3-DX</t>
  </si>
  <si>
    <t>Patch Cord SC-FC, MM 50/125um, Duplex, 3M</t>
  </si>
  <si>
    <t>F-PC-LCLC5-3-DX</t>
  </si>
  <si>
    <t>Patch Cord LC-LC, MM 50/125um, Duplex, 3M</t>
  </si>
  <si>
    <t>F-PC-FCLC5-3-DX</t>
  </si>
  <si>
    <t>Patch Cord LC-FC, MM 50/125um, Duplex, 3M</t>
  </si>
  <si>
    <t>F-PC-FCFC5-3-DX</t>
  </si>
  <si>
    <t>Patch Cord FC-FC, MM 50/125um, Duplex, 3M</t>
  </si>
  <si>
    <t>FLEX Angle Boot Multimode</t>
  </si>
  <si>
    <t>F-PC-F-FALCLC5-3-DX</t>
  </si>
  <si>
    <t>Patch Cord LC-LC, MM 50/125um, Flex Angle Boot, Duplex, 3M</t>
  </si>
  <si>
    <t>F-PC-F-FALCSC5-3-DX</t>
  </si>
  <si>
    <t>Patch Cord LC-SC, MM 50/125um, Flex Angle Boot, Duplex, 3M</t>
  </si>
  <si>
    <t>F-PC-F-FASCSC5-3-DX</t>
  </si>
  <si>
    <t>Patch Cord SC-SC, MM 50/125um, Flex Angle Boot, Duplex, 3M</t>
  </si>
  <si>
    <t>PUSH-Pull TAB Multimode</t>
  </si>
  <si>
    <t>F-PC-F-PPLCLC5-3-DX</t>
  </si>
  <si>
    <t>Patch Cord LC-LC, MM 50/125um, Push-Pull Tab, Duplex, 3M</t>
  </si>
  <si>
    <t>F-PC-F-PPLCSC5-3-DX</t>
  </si>
  <si>
    <t>Patch Cord LC-SC, MM 50/125um, Push-Pull Tab, Duplex, 3M</t>
  </si>
  <si>
    <t>F-PC-F-PPSCSC5-3-DX</t>
  </si>
  <si>
    <t>Patch Cord SC-SC, MM 50/125um, Push-Pull Tab, Duplex, 3M</t>
  </si>
  <si>
    <t>UPC Multimode Armored</t>
  </si>
  <si>
    <t>F-PCA-STST5-3-DX</t>
  </si>
  <si>
    <t>Patch Cord Armored ST-ST, MM 50/125um, Duplex, 3M</t>
  </si>
  <si>
    <t>F-PCA-SCST5-3-DX</t>
  </si>
  <si>
    <t>Patch Cord Armored ST-SC, MM 50/125um, Duplex, 3M</t>
  </si>
  <si>
    <t>F-PCA-LCST5-3-DX</t>
  </si>
  <si>
    <t>Patch Cord Armored ST-LC, MM 50/125um, Duplex, 3M</t>
  </si>
  <si>
    <t>F-PCA-FCST5-3-DX</t>
  </si>
  <si>
    <t>Patch Cord Armored ST-FC, MM 50/125um, Duplex, 3M</t>
  </si>
  <si>
    <t>F-PCA-SCSC5-3-DX</t>
  </si>
  <si>
    <t>Patch Cord Armored SC-SC, MM 50/125um, Duplex, 3M</t>
  </si>
  <si>
    <t>F-PCA-LCSC5-3-DX</t>
  </si>
  <si>
    <t>Patch Cord Armored SC-LC, MM 50/125um, Duplex, 3M</t>
  </si>
  <si>
    <t>F-PCA-FCSC5-3-DX</t>
  </si>
  <si>
    <t>Patch Cord Armored SC-FC, MM 50/125um, Duplex, 3M</t>
  </si>
  <si>
    <t>F-PCA-LCLC5-3-DX</t>
  </si>
  <si>
    <t>Patch Cord Armored LC-LC, MM 50/125um, Duplex, 3M</t>
  </si>
  <si>
    <t>F-PCA-FCLC5-3-DX</t>
  </si>
  <si>
    <t>Patch Cord Armored LC-FC, MM 50/125um, Duplex, 3M</t>
  </si>
  <si>
    <t>F-PCA-FCFC5-3-DX</t>
  </si>
  <si>
    <t>Patch Cord Armored FC-FC, MM 50/125um, Duplex, 3M</t>
  </si>
  <si>
    <t>Patch Cord Multimode (OM2)</t>
  </si>
  <si>
    <t>F-PC-OM2STST5-3-DX</t>
  </si>
  <si>
    <t>OM2, Patch Cord ST-ST, MM 50/125um, Duplex, 3M</t>
  </si>
  <si>
    <t>F-PC-OM2SCST5-3-DX</t>
  </si>
  <si>
    <t>OM2, Patch Cord ST-SC, MM 50/125um, Duplex, 3M</t>
  </si>
  <si>
    <t>F-PC-OM2LCST5-3-DX</t>
  </si>
  <si>
    <t>OM2, Patch Cord ST-LC, MM 50/125um, Duplex, 3M</t>
  </si>
  <si>
    <t>F-PC-OM2SCSC5-3-DX</t>
  </si>
  <si>
    <t>OM2, Patch Cord SC-SC, MM 50/125um, Duplex, 3M</t>
  </si>
  <si>
    <t>F-PC-OM2LCSC5-3-DX</t>
  </si>
  <si>
    <t>OM2, Patch Cord SC-LC, MM 50/125um, Duplex, 3M</t>
  </si>
  <si>
    <t>F-PC-OM2LCLC5-3-DX</t>
  </si>
  <si>
    <t>OM2, Patch Cord LC-LC, MM 50/125um, Duplex, 3M</t>
  </si>
  <si>
    <t>Patch Cord Multimode (OM3)</t>
  </si>
  <si>
    <t>F-PC-OM3STST5-3-DX</t>
  </si>
  <si>
    <t>OM3, Patch Cord ST-ST, MM 50/125um, Duplex, 3M</t>
  </si>
  <si>
    <t>F-PC-OM3SCST5-3-DX</t>
  </si>
  <si>
    <t>OM3, Patch Cord ST-SC, MM 50/125um, Duplex, 3M</t>
  </si>
  <si>
    <t>F-PC-OM3LCST5-3-DX</t>
  </si>
  <si>
    <t>OM3, Patch Cord ST-LC, MM 50/125um, Duplex, 3M</t>
  </si>
  <si>
    <t>F-PC-OM3SCSC5-3-DX</t>
  </si>
  <si>
    <t>OM3, Patch Cord SC-SC, MM 50/125um, Duplex, 3M</t>
  </si>
  <si>
    <t>F-PC-OM3LCSC5-3-DX</t>
  </si>
  <si>
    <t>OM3, Patch Cord SC-LC, MM 50/125um, Duplex, 3M</t>
  </si>
  <si>
    <t>F-PC-OM3LCLC5-3-DX</t>
  </si>
  <si>
    <t>OM3, Patch Cord LC-LC, MM 50/125um, Duplex, 3M</t>
  </si>
  <si>
    <t>Patch Cord Multimode (OM4)</t>
  </si>
  <si>
    <t>F-PC-OM4LCSC5-3-DX</t>
  </si>
  <si>
    <t>OM4, Patch Cord SC-LC, MM 50/125um, Duplex, 3M</t>
  </si>
  <si>
    <t>F-PC-OM4LCLC5-3-DX</t>
  </si>
  <si>
    <t>OM4, Patch Cord LC-LC, MM 50/125um, Duplex, 3M</t>
  </si>
  <si>
    <t>MPO Trunk Cable</t>
  </si>
  <si>
    <t>MPO Array Cable (1-10m)</t>
  </si>
  <si>
    <t>F-MPOAR-MM/OM3-3MM-12F</t>
  </si>
  <si>
    <t>MPO-MPO Patch Cord Female-Female, MM/OM3, 3mm, 12F. 3m</t>
  </si>
  <si>
    <t>F-MPOAR-MM/OM4-3MM-12F</t>
  </si>
  <si>
    <t>MPO-MPO Patch Cord Female-Female, MM/OM4, 3mm, 12F, 3m</t>
  </si>
  <si>
    <t>F-MPOAR-SM/OS2-3MM-12F</t>
  </si>
  <si>
    <t>MPO-MPO Patch Cord Female-Female, SM/OS2, 3mm, 12F, 3m</t>
  </si>
  <si>
    <t>MPO Truk Cable (3-100m)</t>
  </si>
  <si>
    <t>F-MPOTR-MM/OM3-6.5MM-12F</t>
  </si>
  <si>
    <t>MPO-MPO Truk Cord Female-Female, MM/OM3, 6.5mm, 12F, 3m</t>
  </si>
  <si>
    <t>F-MPOTR-MM/OM4-6.5MM-12F</t>
  </si>
  <si>
    <t>MPO-MPO Truk Cord Female-Female, MM/OM4, 6.5mm, 12F, 3m</t>
  </si>
  <si>
    <t>F-MPOTR-SM/OS2-6.5MM-12F</t>
  </si>
  <si>
    <t>MPO-MPO Truk Cord Female-Female, SM/OS2, 6.5mm, 12F, 3m</t>
  </si>
  <si>
    <t>F-MPOTR-MM/OM3-6.5MM-24F</t>
  </si>
  <si>
    <t>MPO-MPO Truk Cord Female-Female, MM/OM3, 6.5mm, 24F, 3m</t>
  </si>
  <si>
    <t>F-MPOTR-MM/OM4-6.5MM-24F</t>
  </si>
  <si>
    <t>MPO-MPO Truk Cord Female-Female, MM/OM4, 6.5mm, 24F, 3m</t>
  </si>
  <si>
    <t>F-MPOTR-SM/OS2-6.5MM-24F</t>
  </si>
  <si>
    <t>MPO-MPO Truk Cord Female-Female, SM/OS2, 6.5mm, 24F, 3m</t>
  </si>
  <si>
    <t>MPO Harness (3-25m)</t>
  </si>
  <si>
    <t>F-MPOHA-MM/OM3-3MM-12F</t>
  </si>
  <si>
    <t>MPO-LC Harness, MM/OM3, 3mm, 12F, 3m</t>
  </si>
  <si>
    <t>F-MPOHA-MM/OM4-3MM-12F</t>
  </si>
  <si>
    <t>MPO-LC Harness, MM/OM4, 3mm, 12F, 3m</t>
  </si>
  <si>
    <t>F-MPOHA-SM/OS2-3MM-12F</t>
  </si>
  <si>
    <t>MPO-LC Harness, SM/OS2, 3mm, 12F, 3m</t>
  </si>
  <si>
    <t>F-MPOHA-MM/OM3-3.5MM-24F</t>
  </si>
  <si>
    <t>MPO-LC Harness, MM/OM3, 3.5mm, 24F, 3m</t>
  </si>
  <si>
    <t>F-MPOHA-MM/OM4-3.5MM-24F</t>
  </si>
  <si>
    <t>MPO-LC Harness, MM/OM4, 3.5mm, 24F, 3m</t>
  </si>
  <si>
    <t>F-MPOHA-SM/OS2-3.5MM-24F</t>
  </si>
  <si>
    <t>MPO-LC Harness, SM/OS2, 3.5mm, 24F, 3m</t>
  </si>
  <si>
    <t>MPO Truck Harness (3-100m)</t>
  </si>
  <si>
    <t>F-MPOTH-MM/OM3-6.5MM-12F</t>
  </si>
  <si>
    <t>MPO-LC Truck Harness, MM/OM3, 6.5mm, 12F, 3m</t>
  </si>
  <si>
    <t>F-MPOTH-MM/OM4-6.5MM-12F</t>
  </si>
  <si>
    <t>MPO-LC Truck Harness, MM/OM4, 6.5mm, 12F, 3m</t>
  </si>
  <si>
    <t>F-MPOTH-SM/OS2-6.5MM-12F</t>
  </si>
  <si>
    <t>MPO-LC Truck Harness, SM/OS2, 6.5mm, 12F, 3m</t>
  </si>
  <si>
    <t>F-MPOTH-MM/OM3-6.5MM-24F</t>
  </si>
  <si>
    <t>MPO-LC Truck Harness, MM/OM3, 6.5mm, 24F, 3m</t>
  </si>
  <si>
    <t>F-MPOTH-MM/OM4-6.5MM-24F</t>
  </si>
  <si>
    <t>MPO-LC Truck Harness, MM/OM4, 6.5mm, 24F, 3m</t>
  </si>
  <si>
    <t>F-MPOTH-SM/OS2-6.5MM-24F</t>
  </si>
  <si>
    <t>MPO-LC Truck Harness, SM/OS2, 6.5mm, 24F, 3m</t>
  </si>
  <si>
    <t>Fiber Optic Adapter</t>
  </si>
  <si>
    <t>Adapter SM</t>
  </si>
  <si>
    <t>F-AD-ST9</t>
  </si>
  <si>
    <t>ST Adapter SM</t>
  </si>
  <si>
    <t>1 Years</t>
  </si>
  <si>
    <t>F-AD-SC9-SX</t>
  </si>
  <si>
    <t>SC Adapter Simplex SM</t>
  </si>
  <si>
    <t>F-AD-SC9-DX</t>
  </si>
  <si>
    <t>SC Adapter Duplex SM</t>
  </si>
  <si>
    <t>F-AD-LC9-SX</t>
  </si>
  <si>
    <t>LC Adapter Simplex SM</t>
  </si>
  <si>
    <t>F-AD-LC9-DX</t>
  </si>
  <si>
    <t>LC Adapter Duplex SM</t>
  </si>
  <si>
    <t>F-AD-LC9-QX</t>
  </si>
  <si>
    <t>LC Adapter Quad SM</t>
  </si>
  <si>
    <t>F-AD-FC9</t>
  </si>
  <si>
    <t>FC Adapter SM</t>
  </si>
  <si>
    <t>Adapter MM</t>
  </si>
  <si>
    <t>F-AD-ST5</t>
  </si>
  <si>
    <t>ST Adapter MM</t>
  </si>
  <si>
    <t>F-AD-SC5-SX</t>
  </si>
  <si>
    <t>SC Adapter Simplex MM</t>
  </si>
  <si>
    <t>F-AD-SC5-DX</t>
  </si>
  <si>
    <t>SC Adapter Duplex MM</t>
  </si>
  <si>
    <t>F-AD-LC5-SX</t>
  </si>
  <si>
    <t>LC Adapter Simplex MM</t>
  </si>
  <si>
    <t>F-AD-LC5-DX</t>
  </si>
  <si>
    <t>LC Adapter Duplex MM</t>
  </si>
  <si>
    <t>F-AD-LC5-QX</t>
  </si>
  <si>
    <t>LC Adapter Quad MM</t>
  </si>
  <si>
    <t>F-AD-LC5-QX-OM4</t>
  </si>
  <si>
    <t>LC Adapter Quad MM, OM4</t>
  </si>
  <si>
    <t>F-AD-LC5-QX-XG</t>
  </si>
  <si>
    <t>LC Adapter Quad MM, XG</t>
  </si>
  <si>
    <t>F-AD-FC5</t>
  </si>
  <si>
    <t>FC Adapter MM</t>
  </si>
  <si>
    <t>Hybrid Adapter SM</t>
  </si>
  <si>
    <t>F-HAD-STFC9</t>
  </si>
  <si>
    <t>ST to FC Adapter, SM</t>
  </si>
  <si>
    <t>F-HAD-SCFC9</t>
  </si>
  <si>
    <t>SC to FC Adapter, SM</t>
  </si>
  <si>
    <t>F-HAD-STSC9</t>
  </si>
  <si>
    <t>ST to SC Adapter, SM</t>
  </si>
  <si>
    <t>Fiber Optic Connecter</t>
  </si>
  <si>
    <t>Connecter SM</t>
  </si>
  <si>
    <t>F-CN-ST9-SX</t>
  </si>
  <si>
    <t>ST Connecter Simplex, SM</t>
  </si>
  <si>
    <t>F-CN-SC9-SX</t>
  </si>
  <si>
    <t>SC Connecter Simplex, SM</t>
  </si>
  <si>
    <t>F-CN-SC9-DX</t>
  </si>
  <si>
    <t>SC Connecter Duplex, SM</t>
  </si>
  <si>
    <t>F-CN-LC9-SX</t>
  </si>
  <si>
    <t>LC Connecter Simplex, SM</t>
  </si>
  <si>
    <t>F-CN-LC9-DX</t>
  </si>
  <si>
    <t>LC Connecter Duplex, SM</t>
  </si>
  <si>
    <t>F-CN-FC9-SX</t>
  </si>
  <si>
    <t>FC Connecter Simplex, SM</t>
  </si>
  <si>
    <t>Connecter MM</t>
  </si>
  <si>
    <t>F-CN-ST5-SX</t>
  </si>
  <si>
    <t>ST Connecter Simplex, MM</t>
  </si>
  <si>
    <t>F-CN-SC5-SX</t>
  </si>
  <si>
    <t>SC Connecter Simplex, MM</t>
  </si>
  <si>
    <t>F-CN-SC5-DX</t>
  </si>
  <si>
    <t>SC Connecter Duplex, MM</t>
  </si>
  <si>
    <t>F-CN-LC5-SX</t>
  </si>
  <si>
    <t>LC Connecter Simplex, MM</t>
  </si>
  <si>
    <t>F-CN-LC5-DX</t>
  </si>
  <si>
    <t>LC Connecter Duplex, MM</t>
  </si>
  <si>
    <t>F-CN-FC5-SX</t>
  </si>
  <si>
    <t>FC Connecter Simplex, MM</t>
  </si>
  <si>
    <t>Fiber Distribution (FDU)</t>
  </si>
  <si>
    <t xml:space="preserve">Fiber Distribution (FDU) </t>
  </si>
  <si>
    <t>F-RMA-36</t>
  </si>
  <si>
    <t>Rack Mount Drawer, 3 Snap-Plate, 6-36Fiber, 1U (43x26x4.5 cm)</t>
  </si>
  <si>
    <t>F-RMA-72</t>
  </si>
  <si>
    <t>Rack Mount Drawer, 6 Snap-Plate, 6-72Fiber, 2U</t>
  </si>
  <si>
    <t>F-RMA-120</t>
  </si>
  <si>
    <t>Rack Mount Drawer, 10 Snap-Plate, 6-120Fiber, 4U</t>
  </si>
  <si>
    <t>Wall Mount 24-48 Port</t>
  </si>
  <si>
    <t>F-WM-24</t>
  </si>
  <si>
    <t>Wall Mount, 2 Snap-Plate, 6-24Fiber (30x30x5 cm)</t>
  </si>
  <si>
    <t>F-WM-48</t>
  </si>
  <si>
    <t>Wall Mount, 4 Snap-Plate, 6-48Fiber (30x30x10 cm)</t>
  </si>
  <si>
    <t>Adapter Plate</t>
  </si>
  <si>
    <t>Plate for Adapter</t>
  </si>
  <si>
    <t>F-BK</t>
  </si>
  <si>
    <t>Blank Plate</t>
  </si>
  <si>
    <t>F-3SC-DX</t>
  </si>
  <si>
    <t>Adapter Plate 3xSC Duplex</t>
  </si>
  <si>
    <t>F-6SC-DX</t>
  </si>
  <si>
    <t>Adapter Plate 6xSC Duplex</t>
  </si>
  <si>
    <t>F-6ST-SX</t>
  </si>
  <si>
    <t>Adapter Plate 6xST Simplex</t>
  </si>
  <si>
    <t>F-12ST-SX</t>
  </si>
  <si>
    <t>Adapter Plate 12xST Simplex</t>
  </si>
  <si>
    <t>F-6FC-SX</t>
  </si>
  <si>
    <t>Adapter Plate 6xFC Simplex</t>
  </si>
  <si>
    <t>F-12FC-SX</t>
  </si>
  <si>
    <t>Adapter Plate 12xFC Simplex</t>
  </si>
  <si>
    <t>F-3LC-DX</t>
  </si>
  <si>
    <t>Adapter Plate 3xLC Duplex</t>
  </si>
  <si>
    <t>F-6LC-DX</t>
  </si>
  <si>
    <t>Adapter Plate 6xLC Duplex</t>
  </si>
  <si>
    <t>ST Adapter</t>
  </si>
  <si>
    <t>F-AP-6ST9-SX</t>
  </si>
  <si>
    <t>Adapter Plate 6xST Simplex, SM</t>
  </si>
  <si>
    <t>F-AP-12ST9-SX</t>
  </si>
  <si>
    <t>Adapter Plate 12xST Simplex, SM</t>
  </si>
  <si>
    <t>F-AP-6ST5-SX</t>
  </si>
  <si>
    <t>Adapter Plate 6xST Simplex, MM</t>
  </si>
  <si>
    <t>F-AP-12ST5-SX</t>
  </si>
  <si>
    <t>Adapter Plate 12xST Simplex, MM</t>
  </si>
  <si>
    <t>FC Adapter</t>
  </si>
  <si>
    <t>F-AP-6FC9-SX</t>
  </si>
  <si>
    <t>Adapter Plate 6xFC Simple, SM</t>
  </si>
  <si>
    <t>F-AP-12FC9-SX</t>
  </si>
  <si>
    <t>Adapter Plate 12xFC Simplex, SM</t>
  </si>
  <si>
    <t>F-AP-6FC5-SX</t>
  </si>
  <si>
    <t>Adapter Plate 6xFC Simplex, MM</t>
  </si>
  <si>
    <t>F-AP-12FC5-SX</t>
  </si>
  <si>
    <t>Adapter Plate 12xFC Simplex, MM</t>
  </si>
  <si>
    <t>LC Adapter</t>
  </si>
  <si>
    <t>F-AP-3LC9-DX</t>
  </si>
  <si>
    <t>Adapter Plate 3xLC Duplex SM</t>
  </si>
  <si>
    <t>F-AP-6LC9-DX</t>
  </si>
  <si>
    <t>Adapter Plate 6xLC Duplex SM</t>
  </si>
  <si>
    <t>F-AP-3LC5-DX</t>
  </si>
  <si>
    <t>Adapter Plate 3xLC Duplex MM</t>
  </si>
  <si>
    <t>F-AP-6LC5-DX</t>
  </si>
  <si>
    <t>Adapter Plate 6xLC Duplex MM</t>
  </si>
  <si>
    <t>Fiber Optic Closure</t>
  </si>
  <si>
    <t>Closure</t>
  </si>
  <si>
    <t>F-FOC-S</t>
  </si>
  <si>
    <t>F.O Splice Closure, In-Line Type, Under Water, 44 Core</t>
  </si>
  <si>
    <t>F-FOC-SS</t>
  </si>
  <si>
    <t>F.O Splice Closure, In-Line Type, Under Water, 72 Core</t>
  </si>
  <si>
    <t>F-FOC-M</t>
  </si>
  <si>
    <t>F.O Splice Closure, In-Line Type, Under Water, 144 Core</t>
  </si>
  <si>
    <t>F-CS12-IL</t>
  </si>
  <si>
    <t>F.O. Splice Closure, In-Line Type, 12Cores / 1 Tray(12Fiber)</t>
  </si>
  <si>
    <t>F-CS24-IL</t>
  </si>
  <si>
    <t>F.O. Splice Closure, In-Line Type, 24Cores / 2 Tray(12Fiber)</t>
  </si>
  <si>
    <t>F-CS48-IL</t>
  </si>
  <si>
    <t>F.O. Splice Closure, In-Line Type, 48Cores / 2 Tray(24Fiber)</t>
  </si>
  <si>
    <t>F-CS96-IL</t>
  </si>
  <si>
    <t>F.O. Splice Closure, In-Line Type, 96Cores / 4 Tray (24Fiber)</t>
  </si>
  <si>
    <t>F-CS24-D</t>
  </si>
  <si>
    <t>F.O. Splice Closure, Dome Type, 24Cores / 2 Tray (12 Fiber)</t>
  </si>
  <si>
    <t>F-CS48-D</t>
  </si>
  <si>
    <t>F.O. Splice Closure, Dome Type, 48Cores / 2 Tray (24 Fiber)</t>
  </si>
  <si>
    <t>F-CS96-D</t>
  </si>
  <si>
    <t>F.O. Splice Closure, Dome Type, 96Cores / 4 Tray (24 Fiber )</t>
  </si>
  <si>
    <t>Optical Fiber Distribution Frame</t>
  </si>
  <si>
    <t>F-GPX82-1-2-1CW</t>
  </si>
  <si>
    <t>Optical Fiber Distribution Frame (144-576 )</t>
  </si>
  <si>
    <t>F-GPX82-1-2-6CW-144</t>
  </si>
  <si>
    <t>Optical Fiber Distribution Frame 144 Core 2000*600*300</t>
  </si>
  <si>
    <t>F-GPX82-1-2-5CW-246</t>
  </si>
  <si>
    <t>Optical Fiber Distribution Frame 216 Core 2200*600*300</t>
  </si>
  <si>
    <t>F-GPX82-1-2-4CW-288</t>
  </si>
  <si>
    <t>Optical Fiber Distribution Frame 288 Core 2600*600*300</t>
  </si>
  <si>
    <t>F-GPX82-1-2-3CW-288</t>
  </si>
  <si>
    <t>Optical Fiber Distribution Frame 288 Core 2000*900*300</t>
  </si>
  <si>
    <t>F-GPX82-1-2-2CW-432</t>
  </si>
  <si>
    <t>Optical Fiber Distribution Frame 432 Core 2200*900*300</t>
  </si>
  <si>
    <t>F-GPX82-1-2-1CW-567</t>
  </si>
  <si>
    <t>Optical Fiber Distribution Frame 576 Core 2600*900*300</t>
  </si>
  <si>
    <t>F-GPX82-4</t>
  </si>
  <si>
    <t>Optical Fiber Distribution Frame ( 504-1440 )</t>
  </si>
  <si>
    <t>F-GPX82-4-3CW-504</t>
  </si>
  <si>
    <t>Optical Fiber Distribution Frame 504 Core 2000*840*300</t>
  </si>
  <si>
    <t>Max Capacity (FC)</t>
  </si>
  <si>
    <t>F-GPX82-4-2CW-576</t>
  </si>
  <si>
    <t>Optical Fiber Distribution Frame 576 Core 2200*840*300</t>
  </si>
  <si>
    <t>F-GPX82-4-1CW-720</t>
  </si>
  <si>
    <t>Optical Fiber Distribution Frame 720 Core 2600*840*300</t>
  </si>
  <si>
    <t>F-GPX82-4-3CW-1008</t>
  </si>
  <si>
    <t>Optical Fiber Distribution Frame 1008 Core 2000*840*300</t>
  </si>
  <si>
    <t>Max Capacity (LC/SC)</t>
  </si>
  <si>
    <t>F-GPX82-4-2CW-1152</t>
  </si>
  <si>
    <t>Optical Fiber Distribution Frame 1152 Core 2200*840*300</t>
  </si>
  <si>
    <t>F-GPX82-4-1CW-1440</t>
  </si>
  <si>
    <t>Optical Fiber Distribution Frame 1440 Core 2600*840*300</t>
  </si>
  <si>
    <t>F-GPX09S</t>
  </si>
  <si>
    <t>Optical Fiber Distribution Frame (1296-1728 )</t>
  </si>
  <si>
    <t>F-GPX09S-1CW-1296</t>
  </si>
  <si>
    <t>Optical Fiber Distribution Frame 1296 Core 2000*880*300</t>
  </si>
  <si>
    <t>F-GPX09S-2CW-1440</t>
  </si>
  <si>
    <t>Optical Fiber Distribution Frame 1440 Core 2200*880*300</t>
  </si>
  <si>
    <t>F-GPX09S-3CW-1728</t>
  </si>
  <si>
    <t>Optical Fiber Distribution Frame 1728 Core 2600*880*300</t>
  </si>
  <si>
    <t>FTTH Cable</t>
  </si>
  <si>
    <t>FTTX Strand Drop Wire Round</t>
  </si>
  <si>
    <t>F-FTTX-SDR-01</t>
  </si>
  <si>
    <t>FTTX Strand Drop Wire Round 1 Core</t>
  </si>
  <si>
    <t>F-FTTX-SDR-02</t>
  </si>
  <si>
    <t>FTTX Strand Drop Wire Round 2 Core</t>
  </si>
  <si>
    <t>TOT, CAT</t>
  </si>
  <si>
    <t>F-FTTX-SDR-04</t>
  </si>
  <si>
    <t>FTTX Strand Drop Wire Round 4 Core</t>
  </si>
  <si>
    <t>FTTX Strand Drop Wire Flat</t>
  </si>
  <si>
    <t>F-FTTX-SDF-01</t>
  </si>
  <si>
    <t>FTTX Strand Drop Wire Flat 1 Core</t>
  </si>
  <si>
    <t>F-FTTX-SDF-02</t>
  </si>
  <si>
    <t>FTTX Strand Drop Wire Flat 2 Core</t>
  </si>
  <si>
    <t>F-FTTX-SDF-04</t>
  </si>
  <si>
    <t>FTTX Strand Drop Wire Flat 4 Core</t>
  </si>
  <si>
    <t>FTTX Strand Fig-8 Drop Wire Flat</t>
  </si>
  <si>
    <t>F-FTTX-SDF8-01</t>
  </si>
  <si>
    <t>FTTX Strand Fig-8 Drop Wire Flat 1 Core</t>
  </si>
  <si>
    <t>F-FTTX-SDF8-02</t>
  </si>
  <si>
    <t>FTTX Strand Fig-8 Drop Wire Flat 2 Core</t>
  </si>
  <si>
    <t>F-FTTX-SDF8-04</t>
  </si>
  <si>
    <t>FTTX Strand Fig-8 Drop Wire Flat 4 Core</t>
  </si>
  <si>
    <t>Accessorier for FTTH</t>
  </si>
  <si>
    <t>FTTH Terminal Box (Indoor)</t>
  </si>
  <si>
    <t>F-FTTH-BOX-01</t>
  </si>
  <si>
    <t>FTTH Terminal Box, 1 Port</t>
  </si>
  <si>
    <t>F-FTTH-BOX-02</t>
  </si>
  <si>
    <t>FTTH Terminal Box, 2 Port</t>
  </si>
  <si>
    <t>F-FTTH-BOX-04</t>
  </si>
  <si>
    <t xml:space="preserve">FTTH Terminal Box, 4 Port </t>
  </si>
  <si>
    <t>F-FTTH-CL-Box</t>
  </si>
  <si>
    <t>Fiber Optic Cable-Coling Box, 15m</t>
  </si>
  <si>
    <t>F-FTTH-NB</t>
  </si>
  <si>
    <t>Multimedia Empty Metal Box H:550mm, W540mm, D:200mm</t>
  </si>
  <si>
    <t>Wall Mount Outdoor (Plastic Box)</t>
  </si>
  <si>
    <t>F-WM-FTTH-02</t>
  </si>
  <si>
    <t>Wall Mount Outdoor, Plastic, Fiber Optic Box For FTTH Cable for 2 Core</t>
  </si>
  <si>
    <t>F-WM-FTTH-04</t>
  </si>
  <si>
    <t>Wall Mount Outdoor, Plastic, Fiber Optic Box For FTTH Cable for 4 Core</t>
  </si>
  <si>
    <t>F-WM-FTTH-08</t>
  </si>
  <si>
    <t>Wall Mount Outdoor, Plastic, Fiber Optic Box For FTTH Cable for 8 Core</t>
  </si>
  <si>
    <t>F-WM-FTTH-08-PLC</t>
  </si>
  <si>
    <t>Wall Mount Outdoor, Plastic, Fiber Optic Box For FTTH Cable for 8 Core with PLC</t>
  </si>
  <si>
    <t>F-WM-FTTH-16</t>
  </si>
  <si>
    <t>Wall Mount Outdoor, Plastic, Fiber Optic Box For FTTH Cable for 16 Core</t>
  </si>
  <si>
    <t>F-WM-FTTH-16-PLC</t>
  </si>
  <si>
    <t>Wall Mount Outdoor, Plastic, Fiber Optic Box For FTTH Cable for 16 Core with PLC</t>
  </si>
  <si>
    <t>F-WM-FTTH-24</t>
  </si>
  <si>
    <t>Wall Mount Outdoor, Plastic, Fiber Optic Box For FTTH Cable for 24 Core</t>
  </si>
  <si>
    <t>Wall Mount Outdoor (Metal)</t>
  </si>
  <si>
    <t>F-WMB-24</t>
  </si>
  <si>
    <t>Wall Mount Outdoor, Metal Fiber Optic Distribution Box, 24 Core</t>
  </si>
  <si>
    <t>F-WMB-48</t>
  </si>
  <si>
    <t>Wall Mount Outdoor, Metal, Fiber Optic Distribution Box, 48Core</t>
  </si>
  <si>
    <t>F-WMB-72</t>
  </si>
  <si>
    <t>Wall Mount Outdoor, Metal, Fiber Optic Distribution Box, 72 Core</t>
  </si>
  <si>
    <t>Cabinet Wall Mount Outdoor</t>
  </si>
  <si>
    <t>Wall Mount Outdoor Fiber Optic Cabinet 96 Core(Splicing type)</t>
  </si>
  <si>
    <t>XX = SC, LC, FC</t>
  </si>
  <si>
    <t>F-WMC-96-PLC</t>
  </si>
  <si>
    <t>Wall Mount Outdoor Fiber Optic Cabinet 96 Core(PLC Tray type)</t>
  </si>
  <si>
    <t>Stand Fiber Optic Cabinet</t>
  </si>
  <si>
    <t>Stand Fiber Optic Cabinet 96 Core(Splicing type)</t>
  </si>
  <si>
    <t>F-FRO-96-PLC</t>
  </si>
  <si>
    <t>Stand Fiber Optic Cabinet 96 Core(PLC Tray type)</t>
  </si>
  <si>
    <t>Stand Fiber Optic Cabinet 144 Core(Splicing type)</t>
  </si>
  <si>
    <t>F-FRO-144-PLC</t>
  </si>
  <si>
    <t>Stand Fiber Optic Cabinet 144 Core(PLC Tray type)</t>
  </si>
  <si>
    <t>Stand Fiber Optic Cabinet 288 Core(Splicing type)</t>
  </si>
  <si>
    <t>F-FRO-288-PLC</t>
  </si>
  <si>
    <t>Stand Fiber Optic Cabinet 288 Core(PLC Tray type)</t>
  </si>
  <si>
    <t>PLC Splitter Tray SC type</t>
  </si>
  <si>
    <t>F-STB-08-PLC</t>
  </si>
  <si>
    <t>1x8 PLC Splitter (SC UPC type)</t>
  </si>
  <si>
    <t>F-STB-08-APLC</t>
  </si>
  <si>
    <t>1x8 PLC Splitter (SC APC type)</t>
  </si>
  <si>
    <t>F-STB-16-PLC</t>
  </si>
  <si>
    <t>1x16 PLC Splitter (SC UPC type)</t>
  </si>
  <si>
    <t>F-STB-16-APLC</t>
  </si>
  <si>
    <t>1x16 PLC Splitter (SC APC type)</t>
  </si>
  <si>
    <t>Blockless PLC Splitter</t>
  </si>
  <si>
    <t>F-BPLC-APC-SC-0102-01</t>
  </si>
  <si>
    <t>Blockless PLC Splitter 1x2, SC/APC, 1m</t>
  </si>
  <si>
    <t>F-BPLC-APC-SC-0104-01</t>
  </si>
  <si>
    <t>Blockless PLC Splitter 1x4, SC/APC, 1m</t>
  </si>
  <si>
    <t>F-BPLC-APC-SC-0108-01</t>
  </si>
  <si>
    <t>Blockless PLC Splitter 1x8, SC/APC, 1m</t>
  </si>
  <si>
    <t>F-BPLC-APC-SC-0116-01</t>
  </si>
  <si>
    <t>Blockless PLC Splitter 1x16, SC/APC, 1m</t>
  </si>
  <si>
    <t>F-BPLC-APC-SC-0132-01</t>
  </si>
  <si>
    <t>Blockless PLC Splitter 1x32, SC/APC, 1m</t>
  </si>
  <si>
    <t>F-BPLC-APC-LC-0102-01</t>
  </si>
  <si>
    <t>Blockless PLC Splitter 1x2, LC/APC, 1m</t>
  </si>
  <si>
    <t>F-BPLC-APC-LC-0104-01</t>
  </si>
  <si>
    <t>Blockless PLC Splitter 1x4, LC/APC, 1m</t>
  </si>
  <si>
    <t>F-BPLC-APC-LC-0108-01</t>
  </si>
  <si>
    <t>Blockless PLC Splitter 1x8, LC/APC, 1m</t>
  </si>
  <si>
    <t>F-BPLC-APC-LC-0116-01</t>
  </si>
  <si>
    <t>Blockless PLC Splitter 1x16, LC/APC, 1m</t>
  </si>
  <si>
    <t>F-BPLC-APC-LC-0132-01</t>
  </si>
  <si>
    <t>Blockless PLC Splitter 1x32, LC/APC, 1m</t>
  </si>
  <si>
    <t>Module Type PLC Splitter</t>
  </si>
  <si>
    <t>F-MPLC-APC-SC-0102-01</t>
  </si>
  <si>
    <t>Module Type PLC Splitter 1x2, SC/APC, 2m</t>
  </si>
  <si>
    <t>F-MPLC-APC-SC-0104-01</t>
  </si>
  <si>
    <t>Module Type PLC Splitter 1x4, SC/APC, 2m</t>
  </si>
  <si>
    <t>F-MPLC-APC-SC-0108-01</t>
  </si>
  <si>
    <t>Module Type PLC Splitter 1x8, SC/APC, 2m</t>
  </si>
  <si>
    <t>F-MPLC-APC-SC-0116-01</t>
  </si>
  <si>
    <t>Module Type PLC Splitter 1x16, SC/APC, 2m</t>
  </si>
  <si>
    <t>F-MPLC-APC-SC-0132-01</t>
  </si>
  <si>
    <t>Module Type PLC Splitter 1x32, SC/APC, 2m</t>
  </si>
  <si>
    <t>F-MPLC-APC-LC-0102-01</t>
  </si>
  <si>
    <t>Module Type PLC Splitter 1x2, LC/APC, 2m</t>
  </si>
  <si>
    <t>F-MPLC-APC-LC-0104-01</t>
  </si>
  <si>
    <t>Module Type PLC Splitter 1x4, LC/APC, 2m</t>
  </si>
  <si>
    <t>F-MPLC-APC-LC-0108-01</t>
  </si>
  <si>
    <t>Module Type PLC Splitter 1x8, LC/APC, 2m</t>
  </si>
  <si>
    <t>F-MPLC-APC-LC-0116-01</t>
  </si>
  <si>
    <t>Module Type PLC Splitter 1x16, LC/APC, 2m</t>
  </si>
  <si>
    <t>F-MPLC-APC-LC-0132-01</t>
  </si>
  <si>
    <t>Module Type PLC Splitter 1x32, LC/APC, 2m</t>
  </si>
  <si>
    <t>Patch Cord APC</t>
  </si>
  <si>
    <t>F-APC-SCSC9-3-DX</t>
  </si>
  <si>
    <t>Patch Cord SC-SC, , APC, SM 9/125um, Duplex, 3M</t>
  </si>
  <si>
    <t>F-APC-SCFC9-3-DX</t>
  </si>
  <si>
    <t>Patch Cord SC-FC, APC, SM 9/125um, Duplex, 3M</t>
  </si>
  <si>
    <t>F-APC-FCFC9-3-DX</t>
  </si>
  <si>
    <t>Patch Cord FC-FC, APC, SM 9/125um, Duplex, 3M</t>
  </si>
  <si>
    <t>Patch Cord outdoor APC</t>
  </si>
  <si>
    <t>F-APC-OSCSC9-3-DX</t>
  </si>
  <si>
    <t>Patch Cord Out door SC-SC, APC, SM 9/125um, Duplex, 3M</t>
  </si>
  <si>
    <t>F-APC-OSCSC9-5-DX</t>
  </si>
  <si>
    <t>Patch Cord Out door SC-SC, APC, SM 9/125um, Duplex, 5M</t>
  </si>
  <si>
    <t>F-APC-OSCSC9-10-DX</t>
  </si>
  <si>
    <t>Patch Cord Out door SC-SC, APC, SM 9/125um, Duplex, 10M</t>
  </si>
  <si>
    <t>F-APC-OSCSC9-15-DX</t>
  </si>
  <si>
    <t>Patch Cord Out door SC-SC, APC, SM 9/125um, Duplex, 15M</t>
  </si>
  <si>
    <t>F-APC-OSCSC9-20-DX</t>
  </si>
  <si>
    <t>Patch Cord Out door SC-SC, APC, SM 9/125um, Duplex, 20M</t>
  </si>
  <si>
    <t>F-APC-OSCSC9-25-DX</t>
  </si>
  <si>
    <t>Patch Cord Out door SC-SC, APC, SM 9/125um, Duplex, 25M</t>
  </si>
  <si>
    <t>Pigtail APC</t>
  </si>
  <si>
    <t>F-PT-APCSC9-0.9mm/2mm</t>
  </si>
  <si>
    <t>Pigtail SC, APC, SM 9/125um (900um Jacket)/ (2mm Jacket)</t>
  </si>
  <si>
    <t>F-PT-APCFC9-0.9mm/2mm</t>
  </si>
  <si>
    <t>Pigtail FC, APC, SM 9/125um (900um Jacket)/ (2mm Jacket)</t>
  </si>
  <si>
    <t>Adapter APC</t>
  </si>
  <si>
    <t>F-AD-APCSC9-SX</t>
  </si>
  <si>
    <t>SC Adapter Simplex , APC, SM</t>
  </si>
  <si>
    <t>F-AD-APCSC9-DX</t>
  </si>
  <si>
    <t>SC Adapter Duplex , APC, SM</t>
  </si>
  <si>
    <t>F-AD-APCFC9</t>
  </si>
  <si>
    <t>FC Adapter S, APC, M</t>
  </si>
  <si>
    <t>Fast Connector</t>
  </si>
  <si>
    <t>F-FC-SC-UPC</t>
  </si>
  <si>
    <t>SC Fast Connector UPC</t>
  </si>
  <si>
    <t>F-FC-SC-APC</t>
  </si>
  <si>
    <t>SC Fast Connector APC</t>
  </si>
  <si>
    <t>FTTH Closure</t>
  </si>
  <si>
    <t>F-CS01-FTTH</t>
  </si>
  <si>
    <t>F.O. Splice Closure for FTTH ,01 Core</t>
  </si>
  <si>
    <t>F-CS04-FTTH</t>
  </si>
  <si>
    <t>F.O. Splice Closure for FTTH ,04 Core</t>
  </si>
  <si>
    <t>F-CS-FTTH</t>
  </si>
  <si>
    <t>F.O. Splice Closure for FTTH  up 16-24 subscribers and 96 splicing points</t>
  </si>
  <si>
    <t>F-CS02PLC-FTTH</t>
  </si>
  <si>
    <t xml:space="preserve">F.O. Splice Closure for FTTH 2 Subscribers PLC Splitter </t>
  </si>
  <si>
    <t>F-CS04PLC-FTTH</t>
  </si>
  <si>
    <t>F.O. Splice Closure for FTTH 4 Subscribers PLC Splitter</t>
  </si>
  <si>
    <t>F-CS08PLC-FTTH</t>
  </si>
  <si>
    <t xml:space="preserve">F.O. Splice Closure for FTTH 8 Subscribers PLC Splitter </t>
  </si>
  <si>
    <t>F-CS16PLC-FTTH</t>
  </si>
  <si>
    <t xml:space="preserve">F.O. Splice Closure for FTTH 16 Subscribers PLC Splitter </t>
  </si>
  <si>
    <t xml:space="preserve">FTTA </t>
  </si>
  <si>
    <t>FTTA Cable</t>
  </si>
  <si>
    <t>F-FTTA-I/O</t>
  </si>
  <si>
    <t>FTTA Indoor/Outdoor cable</t>
  </si>
  <si>
    <t>F-FTTA-I/OA</t>
  </si>
  <si>
    <t>FTTA Indoor/Outdoor cable Armored 2*0.9mm.</t>
  </si>
  <si>
    <t>F-FTTA-I/OA-A</t>
  </si>
  <si>
    <t>FTTA Indoor/Outdoor cable Armored 2*2.0mm. SUS Armored</t>
  </si>
  <si>
    <t>F-FTTA-I/OA-B</t>
  </si>
  <si>
    <t>FTTA Indoor/Outdoor cable Armored 2*2.0mm. Steel Armored</t>
  </si>
  <si>
    <t>F-FTTA-I/OA-C</t>
  </si>
  <si>
    <t>FTTA Indoor/Outdoor cable Armored 2*2.0mm. Double Jacket</t>
  </si>
  <si>
    <t>CPRI</t>
  </si>
  <si>
    <t xml:space="preserve">CPRI LC-LC Outdoor Cable </t>
  </si>
  <si>
    <t>CPRI LC-SC Outdoor Cable</t>
  </si>
  <si>
    <t>NSN Boot</t>
  </si>
  <si>
    <t>NSN boot dulex LC Fiber Optic Jumper Specification (90-90)</t>
  </si>
  <si>
    <t>NSN boot dulex LC Fiber Optic Jumper Specification (180-180)</t>
  </si>
  <si>
    <t>NSN boot dulex LC Fiber Optic Jumper Specification (90-180)</t>
  </si>
  <si>
    <t>Patch Cord (FULLX)</t>
  </si>
  <si>
    <t>FULLX(LC-Water proof) Outdoor Cable Assemblies Specification</t>
  </si>
  <si>
    <t>FULLX(Water proof-Water proof) Outdoor Cable Assemblies Specification</t>
  </si>
  <si>
    <t>IPFX</t>
  </si>
  <si>
    <t>IPFX LC Outdoor Cable</t>
  </si>
  <si>
    <t>IPFX SC Outdoor Cable</t>
  </si>
  <si>
    <t>IPFX MPO Outdoor Cable</t>
  </si>
  <si>
    <t>ODVA</t>
  </si>
  <si>
    <t>ODVA LC Outdoor Cable</t>
  </si>
  <si>
    <t>ODVA SC Outdoor Cable</t>
  </si>
  <si>
    <t>ODVA MPO Outdoor Cable</t>
  </si>
  <si>
    <t>PDLC</t>
  </si>
  <si>
    <t>PDLC Outddoor cable (water proof)</t>
  </si>
  <si>
    <t>PDLC Outddoor cable (LC-water proof)</t>
  </si>
  <si>
    <t>Mini IP</t>
  </si>
  <si>
    <t>Mini IP LC</t>
  </si>
  <si>
    <t>Mini IP SC</t>
  </si>
  <si>
    <t>Mini IP MPO</t>
  </si>
  <si>
    <t>UTP Cable Indoor</t>
  </si>
  <si>
    <t>CAT5e cable</t>
  </si>
  <si>
    <t>L-UI5-SJ-CMX</t>
  </si>
  <si>
    <t>Cat5e UTP Cable 24AWG, Copper 0.48 mm, 100MHz, CMX, White</t>
  </si>
  <si>
    <t>305 M/BOX</t>
  </si>
  <si>
    <t>L-UI5-SJ-CMR</t>
  </si>
  <si>
    <t>Cat5e UTP Cable 24AWG, 350MHz, CMR, White</t>
  </si>
  <si>
    <t>CAT6 cable</t>
  </si>
  <si>
    <t>L-UI6-SJ-CMR</t>
  </si>
  <si>
    <t>Cat6 UTP Cable 23AWG,Copper 0.55 600MHz, CMR, Bule</t>
  </si>
  <si>
    <t>L-UI6-SJ-LSZH</t>
  </si>
  <si>
    <t>Cat6 UTP Cable 23AWG,Copper 0.55 600MHz, LSZH, Purple</t>
  </si>
  <si>
    <t>CaAT6A cable</t>
  </si>
  <si>
    <t>L-UI6A-SJ-CMR</t>
  </si>
  <si>
    <t>Cat6A UTP Cable 23AWG, Copper 0.57mm, 550MHz, CMR,Purple</t>
  </si>
  <si>
    <t>L-UI6A-SJ-FTP</t>
  </si>
  <si>
    <t>Cat6A UTP Cable 23AWG, Copper 0.57mm, 550MHz, FTP, Purple</t>
  </si>
  <si>
    <t>UTP Cable Outdoor</t>
  </si>
  <si>
    <t>L-UO5-SJ</t>
  </si>
  <si>
    <t>Cat5e UTP Cable, Outdood Single Jacket, 24AWG, 350MHz,</t>
  </si>
  <si>
    <t>L-UO5-DJ</t>
  </si>
  <si>
    <t>Cat5e UTP Cable, Outdood Double Jacket, 24AWG, 350MHz,</t>
  </si>
  <si>
    <t>L-UO6-SJ</t>
  </si>
  <si>
    <t>Cat6 UTP Cable, Outdood Single Jacket, 23AWG</t>
  </si>
  <si>
    <t>L-UO6-DJ</t>
  </si>
  <si>
    <t>Cat6 UTP Cable, Outdood , Double Jacket, 23AWG</t>
  </si>
  <si>
    <t>UTP Cable Outdoor (Drop wire)</t>
  </si>
  <si>
    <t>Cat5e UTP Cable, Outdood Drop Wrie, Single Jacket, 24AWG, 350MHz</t>
  </si>
  <si>
    <t>Cat5e UTP Cable, Outdood Drop Wrie, Double Jacket, 24AWG, 350MHz</t>
  </si>
  <si>
    <t>L-UO5-DW2P-DJ</t>
  </si>
  <si>
    <t>Cat5e UTP Cable, Outdood Drop Wrie with 2Power, Double Jacket, 24AWG, 350MHz</t>
  </si>
  <si>
    <t>L-UO6-DW-DJ</t>
  </si>
  <si>
    <t>Cat6 UTP Cable, Outdood Double Jacket, Drop Wrie, 23AWG, 600MHz,</t>
  </si>
  <si>
    <t>L-UO6-DW2P-DJ</t>
  </si>
  <si>
    <t>Cat6 UTP Cable, Outdood Drop Wrie with 2Power, Double Jacket, 24AWG 600MHz</t>
  </si>
  <si>
    <t>UTP Patch Cord Indoor</t>
  </si>
  <si>
    <t>Patch Cord CAT5e UTP</t>
  </si>
  <si>
    <t>L-PC-U5-1-X</t>
  </si>
  <si>
    <t>Cat5e Patch Cord RJ45 to RJ45 1M</t>
  </si>
  <si>
    <t>L-PC-U5-2-X</t>
  </si>
  <si>
    <t>Cat5e Patch Cord RJ45 to RJ45 2M</t>
  </si>
  <si>
    <t>L-PC-U5-3-X</t>
  </si>
  <si>
    <t>Cat5e Patch Cord RJ45 to RJ45 3M</t>
  </si>
  <si>
    <t>Patch Cord CAT6 UTP</t>
  </si>
  <si>
    <t>L-PC-U6-1-X</t>
  </si>
  <si>
    <t>Cat6 Patch Cord RJ45 to RJ45 1M</t>
  </si>
  <si>
    <t>L-PC-U6-2-X</t>
  </si>
  <si>
    <t>Cat6 Patch Cord RJ45 to RJ45 2M</t>
  </si>
  <si>
    <t>L-PC-U6-3-X</t>
  </si>
  <si>
    <t>Cat6 Patch Cord RJ45 to RJ45 3M</t>
  </si>
  <si>
    <t>Patch Cord CAT6A UTP</t>
  </si>
  <si>
    <t>L-PC-US6A-1-X</t>
  </si>
  <si>
    <t>Cat6A Patch Cord Slim, RJ45 to RJ45 1M</t>
  </si>
  <si>
    <t>L-PC-US6A-2-X</t>
  </si>
  <si>
    <t>Cat6A Patch Cord Slim, RJ45 to RJ45 2M</t>
  </si>
  <si>
    <t>L-PC-US6A-3-X</t>
  </si>
  <si>
    <t>Cat6A Patch Cord Slim, RJ45 to RJ45 3M</t>
  </si>
  <si>
    <t>Patch Cord CAT6A STP</t>
  </si>
  <si>
    <t>L-PC-US6AS-1-X</t>
  </si>
  <si>
    <t>Cat6A STP Patch Cord Slim, RJ45 to RJ45 1M</t>
  </si>
  <si>
    <t>L-PC-US6AS-2-X</t>
  </si>
  <si>
    <t>Cat6A STP Patch Cord Slim, RJ45 to RJ45 2M</t>
  </si>
  <si>
    <t>L-PC-US6AS-3-X</t>
  </si>
  <si>
    <t>Cat6A STP Patch Cord Slim, RJ45 to RJ45 3M</t>
  </si>
  <si>
    <t>UTP Patch Cord Outdoor</t>
  </si>
  <si>
    <t>Patch Cord CAT5e UTP Outdoor</t>
  </si>
  <si>
    <t>L-PC-UO5-1-X</t>
  </si>
  <si>
    <t>Cat5e Patch Cord, Outdoor, RJ45 to RJ45 1M</t>
  </si>
  <si>
    <t>L-PC-UO5-2-X</t>
  </si>
  <si>
    <t>Cat5e Patch Cord, Outdoor, RJ45 to RJ45 2M</t>
  </si>
  <si>
    <t>L-PC-UO5-3-X</t>
  </si>
  <si>
    <t>Cat5e Patch Cord, Outdoor, RJ45 to RJ45 3M</t>
  </si>
  <si>
    <t>Patch Cord CAT6 UTP Outdor</t>
  </si>
  <si>
    <t>L-PC-UO6-1-X</t>
  </si>
  <si>
    <t>Cat6 Patch Cord, Outdoor, RJ45 to RJ45 1M</t>
  </si>
  <si>
    <t>L-PC-UO6-2-X</t>
  </si>
  <si>
    <t>Cat6 Patch Cord, Outdoor, RJ45 to RJ45 2M</t>
  </si>
  <si>
    <t>L-PC-UO6-3-X</t>
  </si>
  <si>
    <t>Cat6 Patch Cord, Outdoor, RJ45 to RJ45 3M</t>
  </si>
  <si>
    <t>Patch Panel</t>
  </si>
  <si>
    <t>Patch Panel Cat5e</t>
  </si>
  <si>
    <t>L-PP-U5-24</t>
  </si>
  <si>
    <t>19" 1U UTP Patch Panel CAT5E, 24 Ports, Krone&amp;110 Dual IDC, With back bar</t>
  </si>
  <si>
    <t>L-PP-U5-48</t>
  </si>
  <si>
    <t>19" 1U UTP Patch Panel CAT5E, 48 Ports, Krone&amp;110 Dual IDC, With back bar</t>
  </si>
  <si>
    <t>Patch Panel Cat6</t>
  </si>
  <si>
    <t>L-PP-U6-24</t>
  </si>
  <si>
    <t>19" 1U UTP Patch Panel CAT6, 24 Ports, Krone&amp;110 Dual IDC, With back bar</t>
  </si>
  <si>
    <t>L-PP-U6-48</t>
  </si>
  <si>
    <t>19" 1U UTP Patch Panel CAT6, 48 Ports, Krone&amp;110 Dual IDC, With back bar</t>
  </si>
  <si>
    <t>Patch Panel Cat6A</t>
  </si>
  <si>
    <t>L-PP-U6A-24</t>
  </si>
  <si>
    <t>19" 1U UTP Patch Panel CAT6A, 24 Ports, Krone&amp;110 Dual IDC, With back bar</t>
  </si>
  <si>
    <t>Patch Panel Unload</t>
  </si>
  <si>
    <t>L-PP-U-UL-24</t>
  </si>
  <si>
    <t>19" 1U UTP Patch Panel Unload, Blank 24 ports for Keystone Jack, With back bar</t>
  </si>
  <si>
    <t>L-PP-U-UL-24-FTP</t>
  </si>
  <si>
    <t>19" 1U UTP Patch Panel Unload,1U 24PORT FTP Blank Patch Panel, With back bar</t>
  </si>
  <si>
    <t xml:space="preserve">RJ45 Modular Plug </t>
  </si>
  <si>
    <t>L-MP-U6</t>
  </si>
  <si>
    <t>UTP CAT6 8P8C Modular Plug</t>
  </si>
  <si>
    <t>L-MP-U6-STP</t>
  </si>
  <si>
    <t>UTP CAT6 8P8C Modular Plug, STP</t>
  </si>
  <si>
    <t>L-MP-U6A-STP</t>
  </si>
  <si>
    <t>UTP CAT6A STP, 8P8C Modular Plug, UP:6pin, Down:2pin, Three-piece suit</t>
  </si>
  <si>
    <t>RJ45 Boots</t>
  </si>
  <si>
    <t>L-PB-O</t>
  </si>
  <si>
    <t>Plug  Strain Relief Boot</t>
  </si>
  <si>
    <t>L-PB-XX</t>
  </si>
  <si>
    <t>Plug Boot Colors</t>
  </si>
  <si>
    <t xml:space="preserve">EZ RJ45 Modular Plug </t>
  </si>
  <si>
    <t>L-EZMP-U5</t>
  </si>
  <si>
    <t xml:space="preserve">EZ UTP CAT5E 8P8C Modular Plug </t>
  </si>
  <si>
    <t>L-EZMP-U6/A</t>
  </si>
  <si>
    <t>EZ UTP CAT6 8P8C Modular Plug</t>
  </si>
  <si>
    <t>L-TL-MP-U6</t>
  </si>
  <si>
    <t>Tooless Modular Plug, CAT6</t>
  </si>
  <si>
    <t>L-TL-MP-U6-STP</t>
  </si>
  <si>
    <t>Tooless Modular Plug, CAT6, STP</t>
  </si>
  <si>
    <t>L-TL-MP-U6A-STP</t>
  </si>
  <si>
    <t>Tooless Modular Plug, CAT6A, STP</t>
  </si>
  <si>
    <t xml:space="preserve">RJ45 Keystone Jack </t>
  </si>
  <si>
    <t>L-KJ-U5</t>
  </si>
  <si>
    <t>CAT5E Keystone Jack Toolless Type, 90 Degree</t>
  </si>
  <si>
    <t>L-KJ-U6</t>
  </si>
  <si>
    <t>UTP CAT6 Keystone Jack Toolless Type, 90 Degree</t>
  </si>
  <si>
    <t>L-KJ-U6A</t>
  </si>
  <si>
    <t>UTP CAT6A Keystone Jack Toolless Type, 180 Degree</t>
  </si>
  <si>
    <t>L-KJ-U6A-FTP</t>
  </si>
  <si>
    <t>UTP CAT6A FTP, Keystone Jack Toolless Type, 180 Degree</t>
  </si>
  <si>
    <t>Multimedia Jack</t>
  </si>
  <si>
    <t>L-KJ-HDMI</t>
  </si>
  <si>
    <t>HDMI Keystone Jack</t>
  </si>
  <si>
    <t>L-KJ-USB2.0</t>
  </si>
  <si>
    <t>USB Keystone Jack USB 2.0 A Female to A Female</t>
  </si>
  <si>
    <t>L-KJ-CATV</t>
  </si>
  <si>
    <t>Coaxial TV Keystone Jack</t>
  </si>
  <si>
    <t>L-KJ-BNC-FF</t>
  </si>
  <si>
    <t>Keystone Jack Module BNC Female to Female</t>
  </si>
  <si>
    <t>L-KJ-FO-SC</t>
  </si>
  <si>
    <t>Fiber Optic SC Adapter Keystone Jack</t>
  </si>
  <si>
    <t>L-KJ-RCA-FF</t>
  </si>
  <si>
    <t>Keystone Jack Modular RCA female to female (Gold Plated )</t>
  </si>
  <si>
    <t>L-KJ-BJ-BR</t>
  </si>
  <si>
    <t>Keystone Jack Banana Jack Black Ring</t>
  </si>
  <si>
    <t>L-KJ-BJ-RR</t>
  </si>
  <si>
    <t>Keystone Jack Banana Jack Red Ring</t>
  </si>
  <si>
    <t>L-KJ-ST-FF</t>
  </si>
  <si>
    <t>Keystone Jack 3.5mm Stereo Female to Female</t>
  </si>
  <si>
    <t>L-KJ-BK</t>
  </si>
  <si>
    <t>Blank Insert for Wall Plate</t>
  </si>
  <si>
    <t>Face Plate &amp; Box</t>
  </si>
  <si>
    <t>L-FP-01</t>
  </si>
  <si>
    <t>Face Plate, 1Port Size 70x115mm</t>
  </si>
  <si>
    <t>L-FP-02</t>
  </si>
  <si>
    <t>Face Plate, 2Port Size 70x115mm</t>
  </si>
  <si>
    <t>L-FP-04</t>
  </si>
  <si>
    <t>Face Plate, 4Port Size 70x115mm</t>
  </si>
  <si>
    <t>L-FPL-01</t>
  </si>
  <si>
    <t>Face Plate, 1Port with label Size 70x115mm</t>
  </si>
  <si>
    <t>L-FPL-02</t>
  </si>
  <si>
    <t>Face Plate, 2Port with label Size 70x115mm</t>
  </si>
  <si>
    <t>L-FPL-04</t>
  </si>
  <si>
    <t>Face Plate, 4Port with label Size 70x115mm</t>
  </si>
  <si>
    <t>Box</t>
  </si>
  <si>
    <t>L-Box-01</t>
  </si>
  <si>
    <t xml:space="preserve">Wall Mount Box </t>
  </si>
  <si>
    <t>Surface Box</t>
  </si>
  <si>
    <t>L-SFB-01</t>
  </si>
  <si>
    <t>Surface Box 1 Port</t>
  </si>
  <si>
    <t>Surface Box 2 Port</t>
  </si>
  <si>
    <t>Floor Socket</t>
  </si>
  <si>
    <t>L-FS01-PRJ</t>
  </si>
  <si>
    <t>Floor Socket, 1pcs Universal Socket and RJ45 Jack</t>
  </si>
  <si>
    <t>L-FS02-PRJ</t>
  </si>
  <si>
    <t>Floor Socket, 2pcs Universal Socket and RJ45 Jack</t>
  </si>
  <si>
    <t>Rack and Cabitnet</t>
  </si>
  <si>
    <t>Wall Mount</t>
  </si>
  <si>
    <t>Fixed Model</t>
  </si>
  <si>
    <t>WCF  6U</t>
  </si>
  <si>
    <t>R-WCF6-6040-BB/BG</t>
  </si>
  <si>
    <t>19" Glass Wall Rack Cabinet ,  6U  Depth 400</t>
  </si>
  <si>
    <t>G=สีเทา</t>
  </si>
  <si>
    <t>R-WCF6-6050-BB/BG</t>
  </si>
  <si>
    <t>19" Glass Wall Rack Cabinet ,  6U  Depth 500</t>
  </si>
  <si>
    <t>B=สีดำ</t>
  </si>
  <si>
    <t>R-WCF6-6060-BB/BG</t>
  </si>
  <si>
    <t>19" Glass Wall Rack Cabinet ,  6U  Depth 600</t>
  </si>
  <si>
    <t>WCF   9U</t>
  </si>
  <si>
    <t>R-WCF9-6040-BB/BG</t>
  </si>
  <si>
    <t>19" Glass Wall Rack Cabinet,   9U  Depth 400</t>
  </si>
  <si>
    <t>R-WCF9-6050-BB/BG</t>
  </si>
  <si>
    <t>19" Glass Wall Rack Cabinet,   9U  Depth 500</t>
  </si>
  <si>
    <t>R-WCF9-6060-BB/BG</t>
  </si>
  <si>
    <t>19" Glass Wall Rack Cabinet,   9U  Depth 600</t>
  </si>
  <si>
    <t>WCF 12U</t>
  </si>
  <si>
    <t>R-WCF12-6040-BB/BG</t>
  </si>
  <si>
    <t>19" Glass Wall Rack Cabinet, 12U  Depth 400</t>
  </si>
  <si>
    <t>R-WCF12-6050-BB/BG</t>
  </si>
  <si>
    <t>19" Glass Wall Rack Cabinet, 12U  Depth 500</t>
  </si>
  <si>
    <t>R-WCF12-6060-BB/BG</t>
  </si>
  <si>
    <t>19" Glass Wall Rack Cabinet, 12U  Depth 600</t>
  </si>
  <si>
    <t>Swing Model</t>
  </si>
  <si>
    <t>WCS  6U</t>
  </si>
  <si>
    <t>R-WCS6-6040-BB/BG</t>
  </si>
  <si>
    <t>R-WCS6-6050-BB/BG</t>
  </si>
  <si>
    <t>R-WCS6-6060-BB/BG</t>
  </si>
  <si>
    <t>WCS   9U</t>
  </si>
  <si>
    <t>R-WCS9-6040-BB/BG</t>
  </si>
  <si>
    <t>R-WCS9-6050-BB/BG</t>
  </si>
  <si>
    <t>R-WCS9-6060-BB/BG</t>
  </si>
  <si>
    <t>WCS 12U</t>
  </si>
  <si>
    <t>R-WCS12-6040-BB/BG</t>
  </si>
  <si>
    <t>R-WCS12-6050-BB/BG</t>
  </si>
  <si>
    <t>R-WCS12-6060-BB/BG</t>
  </si>
  <si>
    <t>Perfeorrate Model</t>
  </si>
  <si>
    <t>WCS   6U</t>
  </si>
  <si>
    <t>R-WCP6-6040-BB</t>
  </si>
  <si>
    <t>19" Perfeorrate Stell  Wall Rack Cabinet, 6U   Depth 400</t>
  </si>
  <si>
    <t>B= สีดำ</t>
  </si>
  <si>
    <t>R-WCP6-6050-BB</t>
  </si>
  <si>
    <t>19" Perfeorrate Stell  Wall Rack Cabinet, 6U   Depth 500</t>
  </si>
  <si>
    <t>R-WCP6-6060-BB</t>
  </si>
  <si>
    <t>19" Perfeorrate Stell  Wall Rack Cabinet, 6U   Depth 600</t>
  </si>
  <si>
    <t>R-WCP9-6040-BB</t>
  </si>
  <si>
    <t>19" Perfeorrate Stell Wall Rack Cabinet,   9U  Depth 400</t>
  </si>
  <si>
    <t>R-WCP9-6050-BB</t>
  </si>
  <si>
    <t>19" Perfeorrate Stell Wall Rack Cabinet,   9U  Depth 500</t>
  </si>
  <si>
    <t>R-WCP9-6060-BB</t>
  </si>
  <si>
    <t>19" Perfeorrate Stell Wall Rack Cabinet,   9U  Depth 600</t>
  </si>
  <si>
    <t>R-WCP12-6040-BB</t>
  </si>
  <si>
    <t>19" Perfeorrate Stell Wall Rack Cabinet, 12U  Depth 400</t>
  </si>
  <si>
    <t>R-WCP12-6050-BB</t>
  </si>
  <si>
    <t>19" Perfeorrate Stell Wall Rack Cabinet, 12U  Depth 500</t>
  </si>
  <si>
    <t>R-WCP12-6060-BB</t>
  </si>
  <si>
    <t>19" Perfeorrate Stell Wall Rack Cabinet, 12U  Depth 600</t>
  </si>
  <si>
    <t>Open Rack</t>
  </si>
  <si>
    <t>42U</t>
  </si>
  <si>
    <t>R-OPA42</t>
  </si>
  <si>
    <t>Open Rack Type A 42 U</t>
  </si>
  <si>
    <t>R-OPB42</t>
  </si>
  <si>
    <t>Open Rack Type B 42 U</t>
  </si>
  <si>
    <t>Network Rack Cabinet</t>
  </si>
  <si>
    <t>15U</t>
  </si>
  <si>
    <t>R-N15-6060-NFA</t>
  </si>
  <si>
    <t>19" Network Rack Cabinet, 15U Glass Door, Double Swing Steel Door, 600x600</t>
  </si>
  <si>
    <t>27U</t>
  </si>
  <si>
    <t>R-N27-6060-NFA</t>
  </si>
  <si>
    <t>19" Network Rack Cabinet, 27U Glass Door, Double Swing Steel Door 600x600</t>
  </si>
  <si>
    <t>R-N27-6080-NFA</t>
  </si>
  <si>
    <t>19" Network Rack Cabinet, 27U Glass Door, Double Swing Steel Door 600x800</t>
  </si>
  <si>
    <t>R-N27-6010-NFA</t>
  </si>
  <si>
    <t>19" Network Rack Cabinet, 27U Glass Door, Double Swing Steel Door 600x1000</t>
  </si>
  <si>
    <t>36U</t>
  </si>
  <si>
    <t>R-N36-6060-NFA</t>
  </si>
  <si>
    <t>19" Network Rack Cabinet, 36U Glass Door, Double Swing Steel Door 600x600</t>
  </si>
  <si>
    <t>R-N36-6080-NFA</t>
  </si>
  <si>
    <t>19" Network Rack Cabinet, 36U Glass Door, Double Swing Steel Door 600x800</t>
  </si>
  <si>
    <t>R-N36-6011-NFA</t>
  </si>
  <si>
    <t>19" Network Rack Cabinet, 36U Glass Door, Double Swing Steel Door 600x1100</t>
  </si>
  <si>
    <t>R-N36-8080-NFA</t>
  </si>
  <si>
    <t>19" Network Rack Cabinet, 36U Glass Door, Double Swing Steel Door 800x800</t>
  </si>
  <si>
    <t>R-N36-8011-NFA</t>
  </si>
  <si>
    <t>19" Network Rack Cabinet, 36U Glass Door, Double Swing Steel Door 800x1100</t>
  </si>
  <si>
    <t>R-N42-6060-NFA</t>
  </si>
  <si>
    <t>19" Network Rack Cabinet, 42U Glass Door, Double Swing Steel Door  600x600</t>
  </si>
  <si>
    <t>R-N42-6080-NFA</t>
  </si>
  <si>
    <t>19" Network Rack Cabinet, 42U Glass Door, Double Swing Steel Door 600x800</t>
  </si>
  <si>
    <t>R-N42-6011-NFA</t>
  </si>
  <si>
    <t>19" Network Rack Cabinet, 42U Glass Door, Double Swing Steel Door 600x1100</t>
  </si>
  <si>
    <t>R-N42-8080-NFA</t>
  </si>
  <si>
    <t>19" Network Rack Cabinet, 42U Glass Door, Double Swing Steel Door 800x800</t>
  </si>
  <si>
    <t>R-N42-8011-NFA</t>
  </si>
  <si>
    <t>19" Network Rack Cabinet, 42U Glass Door, Double Swing Steel Door 800x1100</t>
  </si>
  <si>
    <t>Intelligent Data Center  cabinet</t>
  </si>
  <si>
    <t>R-D36-6060-KLA</t>
  </si>
  <si>
    <t>19" IDC, 36U Curved Perforrated Door, Double Swing Door 600x600</t>
  </si>
  <si>
    <t>R-D36-6080-KLA</t>
  </si>
  <si>
    <t>19" IDC, 36U Curved Perforrated Door, Double Swing Door 600x800</t>
  </si>
  <si>
    <t>1000 Kg</t>
  </si>
  <si>
    <t>R-D36-6011-KLA</t>
  </si>
  <si>
    <t>19" IDC, 36U Curved Perforrated Door, Double Swing Door 600x1100</t>
  </si>
  <si>
    <t>R-D36-8080-KLA</t>
  </si>
  <si>
    <t>19" IDC, 36U Curved Perforrated Door, Double Swing Door 800x800</t>
  </si>
  <si>
    <t>R-D36-8011-KLA</t>
  </si>
  <si>
    <t>19" IDC, 36U Curved Perforrated Door, Double Swing Door 800x1100</t>
  </si>
  <si>
    <t>R-D42-6060-KLA</t>
  </si>
  <si>
    <t>19" IDC, 42U Curved Perforrated Door, Double Swing Door 600x600</t>
  </si>
  <si>
    <t>R-D42-6080-KLA</t>
  </si>
  <si>
    <t>19" IDC, 42U Curved Perforrated Door, Double Swing Door 600x800</t>
  </si>
  <si>
    <t>R-D42-6010-KLA</t>
  </si>
  <si>
    <t>19" IDC, 42U Curved Perforrated Door, Double Swing Door 600x1000</t>
  </si>
  <si>
    <t>R-D42-6011-KLA</t>
  </si>
  <si>
    <t>19" IDC, 42U Curved Perforrated Door, Double Swing Door 600x1100</t>
  </si>
  <si>
    <t>R-D42-8080-KLA</t>
  </si>
  <si>
    <t>19" IDC, 42U Curved Perforrated Door, Double Swing Door 800x800</t>
  </si>
  <si>
    <t>R-D42-8010-KLA</t>
  </si>
  <si>
    <t>19" IDC, 42U Curved Perforrated Door, Double Swing Door 800x1000</t>
  </si>
  <si>
    <t>R-D42-4D-8011-KLA</t>
  </si>
  <si>
    <t>19" IDC, 42U, 4 Door, Double Swing Door 800x1100</t>
  </si>
  <si>
    <t>4 Door</t>
  </si>
  <si>
    <t>R-ID42-6012-KLA</t>
  </si>
  <si>
    <t>19" intelligent server cabinet, 42U Curved Perforrated Door, Double Swing Door 600x1200</t>
  </si>
  <si>
    <t>R-ID42-8012-KLA</t>
  </si>
  <si>
    <t>19" intelligent server cabinet, 42U Curved Perforrated Door, Double Swing Door 800x1200</t>
  </si>
  <si>
    <t>Data Center Room</t>
  </si>
  <si>
    <t>R-MB-612</t>
  </si>
  <si>
    <t>Standard 600x1200 cold pool glass roof and mounting bracket</t>
  </si>
  <si>
    <t>R-MB-812</t>
  </si>
  <si>
    <t>Standard 800x1200 cold pool glass roof and mounting bracket</t>
  </si>
  <si>
    <t>R-SD-42</t>
  </si>
  <si>
    <t>Standard 42U600 wide sliding door cold pool</t>
  </si>
  <si>
    <t>R-SD-47</t>
  </si>
  <si>
    <t>Standard 47U600 wide sliding door cold pool</t>
  </si>
  <si>
    <t>Outdoor Cabinet</t>
  </si>
  <si>
    <t>Rack Outdoor</t>
  </si>
  <si>
    <t>R-OS15-6050-G</t>
  </si>
  <si>
    <t>19" Rack Outdoor 15U, 60x50cm</t>
  </si>
  <si>
    <t>R-OS15-6060-G</t>
  </si>
  <si>
    <t>19" Rack Outdoor 15U, 60x60cm</t>
  </si>
  <si>
    <t>R-OS27-6050-G</t>
  </si>
  <si>
    <t>19" Rack Outdoor 27U, 60x50cm</t>
  </si>
  <si>
    <t>R-OS27-6060-G</t>
  </si>
  <si>
    <t>19" Rack Outdoor 27U, 60x60cm</t>
  </si>
  <si>
    <t>Heavy Wall Rack Outdoor</t>
  </si>
  <si>
    <t>R-HVOD6U-0640</t>
  </si>
  <si>
    <t>19" Heavy Wall Rack Outdoor 6U, 60x40 cm</t>
  </si>
  <si>
    <t>R-HVOD6U-0650</t>
  </si>
  <si>
    <t>19" Heavy Wall Rack Outdoor 6U, 60x50 cm</t>
  </si>
  <si>
    <t>R-HVOD6U-0660</t>
  </si>
  <si>
    <t>19" Heavy Wall Rack Outdoor 6U, 60x60 cm</t>
  </si>
  <si>
    <t>R-HVOD9U-0640</t>
  </si>
  <si>
    <t>19" Heavy Wall Rack Outdoor 9U, 60x40 cm</t>
  </si>
  <si>
    <t>R-HVOD9U-0650</t>
  </si>
  <si>
    <t>19" Heavy Wall Rack Outdoor 9U, 60x50 cm</t>
  </si>
  <si>
    <t>R-HVOD9U-0660</t>
  </si>
  <si>
    <t>19" Heavy Wall Rack Outdoor 9U, 60x60 cm</t>
  </si>
  <si>
    <t>R-HVOD12U-0640</t>
  </si>
  <si>
    <t>19" Heavy Wall Rack Outdoor 12U, 60x40 cm</t>
  </si>
  <si>
    <t>R-HVO12U-0650</t>
  </si>
  <si>
    <t>19" Heavy Wall Rack Outdoor 12U, 60x50 cm</t>
  </si>
  <si>
    <t>R-HVOD12U-0660</t>
  </si>
  <si>
    <t>19" Heavy Wall Rack Outdoor 12U, 60x60 cm</t>
  </si>
  <si>
    <t>R-HVODS-40</t>
  </si>
  <si>
    <t>Stand for Wall Rack Outdoor Depth 40 cm</t>
  </si>
  <si>
    <t>R-HVODS-50</t>
  </si>
  <si>
    <t>Stand for Wall Rack Outdoor Depth 50 cm</t>
  </si>
  <si>
    <t>R-HVODS-60</t>
  </si>
  <si>
    <t>Stand for Wall Rack Outdoor Depth 60 cm</t>
  </si>
  <si>
    <t>Wall Cabinet Outdoor</t>
  </si>
  <si>
    <t>Cabinet Type A 680 x 430 x 250 mm</t>
  </si>
  <si>
    <t>Electro Galvanized</t>
  </si>
  <si>
    <t>R-OD-E12-A</t>
  </si>
  <si>
    <t>Outdoor Steel Wall Cabinet Type A, Electro Galvanized Thick 1.2</t>
  </si>
  <si>
    <t>Part no. ใหม่</t>
  </si>
  <si>
    <t>R-OD-E15-A</t>
  </si>
  <si>
    <t>Outdoor Steel Wall Cabinet Type A, Electro Galvanized Thick 1.5</t>
  </si>
  <si>
    <t>R-OD-E20-A</t>
  </si>
  <si>
    <t>Outdoor Steel Wall Cabinet Type A, Electro Galvanized Thick 2.0</t>
  </si>
  <si>
    <t>Stainless Steel</t>
  </si>
  <si>
    <t>R-OD-S12-A</t>
  </si>
  <si>
    <t>Outdoor Steel Wall Cabinet Type A, Stainless Steel Thick 1.2</t>
  </si>
  <si>
    <t>R-OD-S15-A</t>
  </si>
  <si>
    <t>Outdoor Steel Wall Cabinet Type A, Stainless Steel Thick 1.5</t>
  </si>
  <si>
    <t>R-OD-S20-A</t>
  </si>
  <si>
    <t>Outdoor Steel Wall Cabinet Type A, Stainless Steel Thick 2.0</t>
  </si>
  <si>
    <t>Alumimium</t>
  </si>
  <si>
    <t>R-OD-A12-A</t>
  </si>
  <si>
    <t>Outdoor Steel Wall Cabinet Type A, Alumimium Thick 1.2</t>
  </si>
  <si>
    <t>R-OD-A15-A</t>
  </si>
  <si>
    <t>Outdoor Steel Wall Cabinet Type A, Alumimium Thick 1.5</t>
  </si>
  <si>
    <t>R-OD-A20-A</t>
  </si>
  <si>
    <t>Outdoor Steel Wall Cabinet Type A, Alumimium Thick 2.0</t>
  </si>
  <si>
    <t>Cabinet Type B 740 x 500 x 250 mm</t>
  </si>
  <si>
    <t>R-OD-E12-B</t>
  </si>
  <si>
    <t>Outdoor Steel Wall Cabinet Type B, Electro Galvanized Thick 1.2</t>
  </si>
  <si>
    <t>R-OD-E15-B</t>
  </si>
  <si>
    <t>Outdoor Steel Wall Cabinet Type B, Electro Galvanized Thick 1.5</t>
  </si>
  <si>
    <t>R-OD-E20-B</t>
  </si>
  <si>
    <t>Outdoor Steel Wall Cabinet Type B, Electro Galvanized Thick 2.0</t>
  </si>
  <si>
    <t>R-OD-S12-B</t>
  </si>
  <si>
    <t>Outdoor Steel Wall Cabinet Type B, Stainless Steel Thick 1.2</t>
  </si>
  <si>
    <t>R-OD-S15-B</t>
  </si>
  <si>
    <t>Outdoor Steel Wall Cabinet Type B, Stainless Steel Thick 1.5</t>
  </si>
  <si>
    <t>R-OD-S20-B</t>
  </si>
  <si>
    <t>Outdoor Steel Wall Cabinet Type B, Stainless Steel Thick 2.0</t>
  </si>
  <si>
    <t>R-OD-A12-B</t>
  </si>
  <si>
    <t>Outdoor Steel Wall Cabinet Type B, Alumimium Thick 1.2</t>
  </si>
  <si>
    <t>R-OD-A15-B</t>
  </si>
  <si>
    <t>Outdoor Steel Wall Cabinet Type B, Alumimium Thick 1.5</t>
  </si>
  <si>
    <t>R-OD-A20-B</t>
  </si>
  <si>
    <t>Outdoor Steel Wall Cabinet Type B, Alumimium Thick 2.0</t>
  </si>
  <si>
    <t>Accessories for Rack and Cabinet</t>
  </si>
  <si>
    <t>Power Bar</t>
  </si>
  <si>
    <t>Power Bar Lighting Switch</t>
  </si>
  <si>
    <t>R-PWB-LP-04</t>
  </si>
  <si>
    <t>4 Power Bar Universal, Lighting SW and Protection, Cable 2m</t>
  </si>
  <si>
    <t>R-PWB-LP-06</t>
  </si>
  <si>
    <t>6 Power Bar Universal, Lighting SW and Protection, Cable 2m</t>
  </si>
  <si>
    <t>R-PWB-LP-12</t>
  </si>
  <si>
    <t>12 Power Bar Universal, Lighting SW and Protection, Cable 2m</t>
  </si>
  <si>
    <t>Power Bar Circuit Breaker</t>
  </si>
  <si>
    <t>R-PWB-CB-06</t>
  </si>
  <si>
    <t>6 Power Bar Universal, Circuit Breaker 16A, Cable 3m</t>
  </si>
  <si>
    <t>R-PWB-CB-12</t>
  </si>
  <si>
    <t>12 Power Bar Universal, Circuit Breaker 16A, Cable 3m</t>
  </si>
  <si>
    <t>R-PWB-CB-20</t>
  </si>
  <si>
    <t>20 Power Bar Universal, Circuit Breaker 16A, Cable 3m</t>
  </si>
  <si>
    <t>R-PWB-CB-24</t>
  </si>
  <si>
    <t>24 Power Bar Universal, Circuit Breaker 32A, Cable 3m</t>
  </si>
  <si>
    <t>Power Bar Circuit Breaker Industrial Plug</t>
  </si>
  <si>
    <t>R-PWB-CB-IP-06</t>
  </si>
  <si>
    <t>6 Power Bar Universal, Circuit Breaker 16A, Industril Plug, Cable 2m</t>
  </si>
  <si>
    <t>R-PWB-CB-IP-12</t>
  </si>
  <si>
    <t>12 Power Bar Universal, Circuit Breaker 16A, Industril Plug, Cable 3m</t>
  </si>
  <si>
    <t>R-PWB-CB-IP-20</t>
  </si>
  <si>
    <t>20 Power Bar Universal, Circuit Breaker 16A, Industril Plug,Cable 3m</t>
  </si>
  <si>
    <t>R-PWR-CB-IP-24</t>
  </si>
  <si>
    <t>24 Power Bar Universal, Circuit Breaker 32A, Industril Plug, Cable 3m</t>
  </si>
  <si>
    <t>Power Bar Intelligent PDU</t>
  </si>
  <si>
    <t>R-PWR-IT-06</t>
  </si>
  <si>
    <t>06 Power Bar Universal, Intelligent PDU, 10A, 3m</t>
  </si>
  <si>
    <t>R-PWR-IT-12</t>
  </si>
  <si>
    <t>12 Power Bar Universal, Intelligent PDU, 16A, 3m</t>
  </si>
  <si>
    <t>R-DT</t>
  </si>
  <si>
    <t>Digital Temperature unit</t>
  </si>
  <si>
    <t>Fix Shelf</t>
  </si>
  <si>
    <t>R-FS-40-B/G</t>
  </si>
  <si>
    <t>Fix Shelf, 1.2mm Depth 400 For Wall Rack</t>
  </si>
  <si>
    <t>R-FS-50-B/G</t>
  </si>
  <si>
    <t>Fix Shelf, 1.2mm Depth 500 For Wall Rack</t>
  </si>
  <si>
    <t>R-FS-60-B/G</t>
  </si>
  <si>
    <t>Fix Shelf, 1.2mm Depth 600 For Wall Rack</t>
  </si>
  <si>
    <t>R-FS-60-B</t>
  </si>
  <si>
    <t>Fix Shelf, 1.2mm Depth 600</t>
  </si>
  <si>
    <t>R-FS-80-B</t>
  </si>
  <si>
    <t>Fix Shelf, 1.2mm Depth 800</t>
  </si>
  <si>
    <t>R-FS-100-B</t>
  </si>
  <si>
    <t>Fix Shelf, 1.2mm Depth 1000</t>
  </si>
  <si>
    <t>Slide Shelf</t>
  </si>
  <si>
    <t>R-SS-60-B</t>
  </si>
  <si>
    <t>Slide Shelf Depth 600</t>
  </si>
  <si>
    <t>R-SS-80-B</t>
  </si>
  <si>
    <t>Slide Shelf Depth 800</t>
  </si>
  <si>
    <t>R-SS-100-B</t>
  </si>
  <si>
    <t>Slide Shelf Depth 1000</t>
  </si>
  <si>
    <t>Cable Management</t>
  </si>
  <si>
    <t>R-CMH-C</t>
  </si>
  <si>
    <t>Horizotal Cable Management Panel With Cover</t>
  </si>
  <si>
    <t>R-CMH-R</t>
  </si>
  <si>
    <t xml:space="preserve">Horizotal Cable Management Ring Panel </t>
  </si>
  <si>
    <t>R-CMV32</t>
  </si>
  <si>
    <t>Vertical Cable Management 32U</t>
  </si>
  <si>
    <t>R-CMV42</t>
  </si>
  <si>
    <t>Vertical Cable Management 42U</t>
  </si>
  <si>
    <t>R-CMV47</t>
  </si>
  <si>
    <t>Vertical Cable Management 47U</t>
  </si>
  <si>
    <t>Nut M6</t>
  </si>
  <si>
    <t>R-NUT-M6</t>
  </si>
  <si>
    <t>Screw+Nut M6, Plastic Washer</t>
  </si>
  <si>
    <t>R-KTS-011</t>
  </si>
  <si>
    <t>Din Rail Termostat 250VAC, 10A</t>
  </si>
  <si>
    <t>R-EW35</t>
  </si>
  <si>
    <t xml:space="preserve">Plastic Din Stopper </t>
  </si>
  <si>
    <t>SFP Dual fiber optical</t>
  </si>
  <si>
    <t>SFP 155m</t>
  </si>
  <si>
    <t>MC-SFP-SX-MM-0102</t>
  </si>
  <si>
    <t>2km</t>
  </si>
  <si>
    <t>MC-SFP-LX-SM-0120</t>
  </si>
  <si>
    <t>20km</t>
  </si>
  <si>
    <t>MC-SFP-LX-SM-0140</t>
  </si>
  <si>
    <t>40km</t>
  </si>
  <si>
    <t>MC-SFP-ZX-SM-0160</t>
  </si>
  <si>
    <t>60km</t>
  </si>
  <si>
    <t>MC-SFP-ZX-SM-0180</t>
  </si>
  <si>
    <t>80km</t>
  </si>
  <si>
    <t>TE100-MGBFX</t>
  </si>
  <si>
    <t>Mini-GBIC Multi-Mode 100-Base-FX LC Module (2KM)</t>
  </si>
  <si>
    <t>TE100-MGBS20</t>
  </si>
  <si>
    <t>Mini-GBIC Single-Mode 100-Base-LX LC Module (20KM)</t>
  </si>
  <si>
    <t>SFP 622M</t>
  </si>
  <si>
    <t>MC-SFP-SX-MM-0605</t>
  </si>
  <si>
    <t>550m</t>
  </si>
  <si>
    <t>MC-SFP-LX-SM-0620</t>
  </si>
  <si>
    <t>MC-SFP-LX-SM-0640</t>
  </si>
  <si>
    <t>MC-SFP-ZX-SM-0680</t>
  </si>
  <si>
    <t>SFP 1.25G</t>
  </si>
  <si>
    <t>MC-SFP-SX-MM-0205</t>
  </si>
  <si>
    <t>MC-SFP-LX-SM-0210</t>
  </si>
  <si>
    <t>10km</t>
  </si>
  <si>
    <t>MC-SFP-LX-SM-0220</t>
  </si>
  <si>
    <t>20Km</t>
  </si>
  <si>
    <t>MC-SFP-LX-SM-0240</t>
  </si>
  <si>
    <t>MC-SFP-ZX-SM-0280</t>
  </si>
  <si>
    <t>MC-SFP-ZX-SM-02120</t>
  </si>
  <si>
    <t>120km</t>
  </si>
  <si>
    <t>SFP-SX</t>
  </si>
  <si>
    <t xml:space="preserve">OP6C-MX5-85-CMF </t>
  </si>
  <si>
    <t>1.25G SFP MMF 850nm LC 550m, DOM</t>
  </si>
  <si>
    <t>Optech</t>
  </si>
  <si>
    <t>GLC-SX-MMD</t>
  </si>
  <si>
    <t>OP6C-MX5-85-IMF</t>
  </si>
  <si>
    <t>SFP-LX</t>
  </si>
  <si>
    <t>OP6C-S10-13-CMF</t>
  </si>
  <si>
    <t>1.25G SFP SMF 1310nm LC 10km, DOM</t>
  </si>
  <si>
    <t>GLC-LH-SMD</t>
  </si>
  <si>
    <t>OP6C-S10-13-IMF</t>
  </si>
  <si>
    <t>SFP-ZX</t>
  </si>
  <si>
    <t>OP6C-S80-15-CF</t>
  </si>
  <si>
    <t>1.25G SFP SMF 1550nm LC 80km</t>
  </si>
  <si>
    <t>TEG-MGBSX</t>
  </si>
  <si>
    <t>Mini-GBIC Multi-Mode SX Module (550M)</t>
  </si>
  <si>
    <t>TEG-MGBS10</t>
  </si>
  <si>
    <t xml:space="preserve">Mini-GBIC Single-Mode LC Module (10KM) </t>
  </si>
  <si>
    <t>TEG-MGBS20</t>
  </si>
  <si>
    <t xml:space="preserve">Mini-GBIC Single-Mode LC Module (20KM) </t>
  </si>
  <si>
    <t>TEG-MGBS40</t>
  </si>
  <si>
    <t xml:space="preserve">Mini-GBIC Single-Mode LC Module (40KM) </t>
  </si>
  <si>
    <t>TEG-MGBS80</t>
  </si>
  <si>
    <t>Mini-GBIC Single-Mode LC Module (80KM)</t>
  </si>
  <si>
    <t>TEG-MGBS120</t>
  </si>
  <si>
    <t>Mini-GBIC Single-Mode LC Module (120KM) (Special Order)</t>
  </si>
  <si>
    <t>SFP 2.67G</t>
  </si>
  <si>
    <t>MC-SFP-SX-MM-0303</t>
  </si>
  <si>
    <t>300m</t>
  </si>
  <si>
    <t>MC-SFP-LX-SM-0302</t>
  </si>
  <si>
    <t>MC-SFP-LX-SM-0315</t>
  </si>
  <si>
    <t>15km</t>
  </si>
  <si>
    <t>MC-SFP-LX-SM-0340</t>
  </si>
  <si>
    <t>MC-SFP-ZX-SM-0380</t>
  </si>
  <si>
    <t>MC-SFP-ZX-SM-03120</t>
  </si>
  <si>
    <t>SFP+ 10G</t>
  </si>
  <si>
    <t>MC-SFP+10GB-SR</t>
  </si>
  <si>
    <t>MC-SFP+10GB-LR</t>
  </si>
  <si>
    <t>MC-SFP+10GB-ER</t>
  </si>
  <si>
    <t>MC-SFP+10GB-ZR</t>
  </si>
  <si>
    <t xml:space="preserve">SFP+10G-SR </t>
  </si>
  <si>
    <t xml:space="preserve">OPAK-MX3-85-CF </t>
  </si>
  <si>
    <t xml:space="preserve">SFP+ 10GBase-SR, MMF, 850nm, 300m </t>
  </si>
  <si>
    <t xml:space="preserve">SFP-10G-LRM </t>
  </si>
  <si>
    <t xml:space="preserve">OPAK-MX2-13-CF </t>
  </si>
  <si>
    <t xml:space="preserve">10G SFP+ MMF 1310nm LC 220m </t>
  </si>
  <si>
    <t xml:space="preserve">SFP+10G-LR </t>
  </si>
  <si>
    <t xml:space="preserve">OPAK-S10-13-CF </t>
  </si>
  <si>
    <t xml:space="preserve">SFP+ 10GBase-LR, SMF, 1310nm, 10km </t>
  </si>
  <si>
    <t xml:space="preserve">SFP+10G-ER </t>
  </si>
  <si>
    <t xml:space="preserve">OPAK-S40-15-CF </t>
  </si>
  <si>
    <t xml:space="preserve">SFP+ 10GBase-ER, SMF, 1550nm, 40km </t>
  </si>
  <si>
    <t xml:space="preserve">SFP+10G-ZR </t>
  </si>
  <si>
    <t xml:space="preserve">OPAK-S80-15-CF </t>
  </si>
  <si>
    <t xml:space="preserve">SFP+ 10GBase-ER, SMF, 1550nm, 80km </t>
  </si>
  <si>
    <t xml:space="preserve">SFP+10G-TX </t>
  </si>
  <si>
    <t xml:space="preserve">OPAK-TX1-00-CD </t>
  </si>
  <si>
    <t xml:space="preserve">SFP+ 10GBASE-TX RJ45 30m </t>
  </si>
  <si>
    <t>TEG-10GBSR</t>
  </si>
  <si>
    <t>10GBASE-LR SFP+ Multi-Mode LC Module (400M with DDM)</t>
  </si>
  <si>
    <t>TEG-10GBS10</t>
  </si>
  <si>
    <t>10GBASE-LR SFP+ Single Mode LC Module (10KM with DDM)</t>
  </si>
  <si>
    <t>TEG-10GBS40</t>
  </si>
  <si>
    <t>10GBASE-LR SFP+ Single Mode LC Module (40KM with DDM)</t>
  </si>
  <si>
    <t>10G SFP+ BCWM/CWDM/DWDM</t>
  </si>
  <si>
    <t>SFP+ CWDM 10 Gbps</t>
  </si>
  <si>
    <t>MC-SFP+ CWDM-XX-40D</t>
  </si>
  <si>
    <t>MC-SFP+ CWDM-XX-80D</t>
  </si>
  <si>
    <t>MC-SFP+ DWDM-XX-40D</t>
  </si>
  <si>
    <t>MC-SFP+ DWDM-XX-80D</t>
  </si>
  <si>
    <t>SFP+ BWDM 10 Gbps</t>
  </si>
  <si>
    <t xml:space="preserve">SFP+BWDM-10-27 </t>
  </si>
  <si>
    <t xml:space="preserve">OPAK-W10-27-CF </t>
  </si>
  <si>
    <t xml:space="preserve">10G SFP BWDM SMF TX1270/RX1330 LC 10km </t>
  </si>
  <si>
    <t xml:space="preserve">OPAK-W10-33-CF </t>
  </si>
  <si>
    <t xml:space="preserve">10G SFP BWDM SMF TX1330/RX1270 LC 10km </t>
  </si>
  <si>
    <t xml:space="preserve">SFP+BWDM-20-27 </t>
  </si>
  <si>
    <t xml:space="preserve">OPAK-W20-27-CF </t>
  </si>
  <si>
    <t xml:space="preserve">10G SFP BWDM SMF TX1270/RX1330 LC 20km </t>
  </si>
  <si>
    <t xml:space="preserve">SFP+BWDM-20-33 </t>
  </si>
  <si>
    <t xml:space="preserve">OPAK-W20-33-CF </t>
  </si>
  <si>
    <t xml:space="preserve">10G SFP BWDM SMF TX1330/RX1270 LC 20km </t>
  </si>
  <si>
    <t xml:space="preserve">SFP+BWDM-40-27 </t>
  </si>
  <si>
    <t xml:space="preserve">OPAK-W40-27-CF </t>
  </si>
  <si>
    <t xml:space="preserve">10G SFP BWDM SMF TX1270/RX1330 LC 40km </t>
  </si>
  <si>
    <t xml:space="preserve">SFP+BWDM-40-33 </t>
  </si>
  <si>
    <t xml:space="preserve">OPAK-W40-33-CF </t>
  </si>
  <si>
    <t xml:space="preserve">10G SFP BWDM SMF TX1330/RX1270 LC 40km </t>
  </si>
  <si>
    <t xml:space="preserve">SFP+BWDM-60-27 </t>
  </si>
  <si>
    <t xml:space="preserve">OPAK-W60-27-CF </t>
  </si>
  <si>
    <t xml:space="preserve">10G SFP BWDM SMF TX1270/RX1330 LC 60km </t>
  </si>
  <si>
    <t xml:space="preserve">SFP+BWDM-60-33 </t>
  </si>
  <si>
    <t xml:space="preserve">OPAK-W60-33-CF </t>
  </si>
  <si>
    <t xml:space="preserve">10G SFP BWDM SMF TX1330/RX1270 LC 60km </t>
  </si>
  <si>
    <t xml:space="preserve">SFP+CWDM-20-yy </t>
  </si>
  <si>
    <t xml:space="preserve">OPAK-C20-yy-CF </t>
  </si>
  <si>
    <t xml:space="preserve">10G SFP+ CWDM SMF 1270~1610nm LC 20dB </t>
  </si>
  <si>
    <t xml:space="preserve">SFP+CWDM-24-yy </t>
  </si>
  <si>
    <t xml:space="preserve">OPAK-C24-yy-CF </t>
  </si>
  <si>
    <t xml:space="preserve">10G SFP+ CWDM SMF 1270~1610nm LC 24dB </t>
  </si>
  <si>
    <t>SFP+ DWDM 10 Gbps</t>
  </si>
  <si>
    <t xml:space="preserve">SFP+DWDM-40-(17~61) </t>
  </si>
  <si>
    <t xml:space="preserve">OPAK-D80-00-CF </t>
  </si>
  <si>
    <t xml:space="preserve">10G SFP+ DWDM LC 80km Channel 17~61 Tunable </t>
  </si>
  <si>
    <t xml:space="preserve">SFP+DWDM-40-xx </t>
  </si>
  <si>
    <t xml:space="preserve">OPAK-D40-xx-CF </t>
  </si>
  <si>
    <t xml:space="preserve">10G SFP+ DWDM LC 40km Channel XX </t>
  </si>
  <si>
    <t xml:space="preserve">SFP+DWDM-80-xx </t>
  </si>
  <si>
    <t xml:space="preserve">OPAK-D80-xx-CF </t>
  </si>
  <si>
    <t xml:space="preserve">10G SFP+ DWDM LC 80km Channel XX </t>
  </si>
  <si>
    <t>SFP28 25Gbps</t>
  </si>
  <si>
    <t xml:space="preserve">SFP28-25G-SR </t>
  </si>
  <si>
    <t xml:space="preserve">OPAX-MX1-85-CB </t>
  </si>
  <si>
    <t xml:space="preserve">25G SFP28 MMF 850nm LC 100m </t>
  </si>
  <si>
    <t xml:space="preserve">SFP28-25G-LR </t>
  </si>
  <si>
    <t xml:space="preserve">OPAX-S10-13-CB </t>
  </si>
  <si>
    <t xml:space="preserve">25G SFP28 SMF 1310nm LC 10km </t>
  </si>
  <si>
    <t>QSFP+ BIDI 40Gbps</t>
  </si>
  <si>
    <t xml:space="preserve">QSFP-40G-BWDM-SR4 </t>
  </si>
  <si>
    <t xml:space="preserve">OPCS-WX1-85-C </t>
  </si>
  <si>
    <t xml:space="preserve">40G QSFP MMF 850/900nm LC 150m </t>
  </si>
  <si>
    <t>QSFP+ 40Gbps</t>
  </si>
  <si>
    <t xml:space="preserve">QSFP-40G-SR4 </t>
  </si>
  <si>
    <t xml:space="preserve">OPCS-MX1-85-CF </t>
  </si>
  <si>
    <t xml:space="preserve">40G QSFP MMF 850nm MTP/MPO 100m </t>
  </si>
  <si>
    <t xml:space="preserve">OPCS-MX3-85-CF </t>
  </si>
  <si>
    <t xml:space="preserve">40G QSFP MMF 850nm MTP/MPO 300m </t>
  </si>
  <si>
    <t xml:space="preserve">QSFP-40G-IR4 </t>
  </si>
  <si>
    <t xml:space="preserve">OPCS-S02-13-CA </t>
  </si>
  <si>
    <t xml:space="preserve">40G QSFP SMF 1310nm LC 2km 20~65℃ </t>
  </si>
  <si>
    <t xml:space="preserve">QSFP-40G-IR4(PSM) </t>
  </si>
  <si>
    <t xml:space="preserve">OPCS-S01-13-CAS </t>
  </si>
  <si>
    <t xml:space="preserve">40G QSFP Parallel SMF 1310nm MPO 1.4km 0~70℃ </t>
  </si>
  <si>
    <t xml:space="preserve">QSFP-40G-LR4 </t>
  </si>
  <si>
    <t xml:space="preserve">OPCS-S10-13-CA </t>
  </si>
  <si>
    <t xml:space="preserve">40G QSFP SMF 1310nm LC 10km </t>
  </si>
  <si>
    <t xml:space="preserve">QSFP-40G-LR4(PSM) </t>
  </si>
  <si>
    <t xml:space="preserve">OPCS-S10-13-CAS </t>
  </si>
  <si>
    <t xml:space="preserve">40G QSFP Parallel SMF 1310nm MPO 10km 0~70℃ </t>
  </si>
  <si>
    <t>MC-QSFP+-40G-SR4</t>
  </si>
  <si>
    <t>150m</t>
  </si>
  <si>
    <t>MC-QSFP+-40G-ESR4</t>
  </si>
  <si>
    <t>MC-QSFP+-40G-IR4-PSM</t>
  </si>
  <si>
    <t>MC-QSFP+-40G-LR4-PSM</t>
  </si>
  <si>
    <t>MC-QSFP+-40G-IR4</t>
  </si>
  <si>
    <t>MC-QSFP+-40G-LR4</t>
  </si>
  <si>
    <t>QSFP28 100Gbps</t>
  </si>
  <si>
    <t xml:space="preserve">QSFP28-100G-SR4 </t>
  </si>
  <si>
    <t xml:space="preserve">OPCW-MX1-85-CB </t>
  </si>
  <si>
    <t xml:space="preserve">100G QSFP28 MMF 850nm MTP/MPO 100m </t>
  </si>
  <si>
    <t xml:space="preserve">QSFP28-100G-BWDM-CWDM4 </t>
  </si>
  <si>
    <t xml:space="preserve">OPCW-W02-13-CB </t>
  </si>
  <si>
    <t xml:space="preserve">100G QSFP28 BWDM CWDM4 SMF 1271/1291/1311/1331nm LC 2km </t>
  </si>
  <si>
    <t xml:space="preserve">QSFP28-100G-CWDM4 </t>
  </si>
  <si>
    <t xml:space="preserve">OPCW-S02-13-CB </t>
  </si>
  <si>
    <t xml:space="preserve">100G QSFP28 SMF 1310nm 2km with FEC </t>
  </si>
  <si>
    <t xml:space="preserve">QSFP28-100G-eCWDM4 </t>
  </si>
  <si>
    <t xml:space="preserve">OPCW-S10-13-CBE </t>
  </si>
  <si>
    <t xml:space="preserve">100G QSFP28 SMF 1310nm 10km with FEC </t>
  </si>
  <si>
    <t xml:space="preserve">QSFP28-100G-LR4 (DFB) </t>
  </si>
  <si>
    <t xml:space="preserve">OPCW-S10-13-CBD </t>
  </si>
  <si>
    <t xml:space="preserve">100G QSFP28 SMF 1310nm 10km DFB </t>
  </si>
  <si>
    <t xml:space="preserve">(QSFP28-100G-ER4-Lite) </t>
  </si>
  <si>
    <t xml:space="preserve">OPCW-S30-13-CB </t>
  </si>
  <si>
    <t xml:space="preserve">100G QSFP28 SMF 1310nm 30km </t>
  </si>
  <si>
    <t>155M CWDM SFP</t>
  </si>
  <si>
    <t>MC-SFP-CWDM-SM-01xx</t>
  </si>
  <si>
    <t>1.25G CWDM SFP</t>
  </si>
  <si>
    <t>MC-SFP-CWDM-SM-02xx</t>
  </si>
  <si>
    <t xml:space="preserve">SFP-CWDM-20-yy </t>
  </si>
  <si>
    <t xml:space="preserve">OP6C-C20-yy-CMF </t>
  </si>
  <si>
    <t xml:space="preserve">1.25G SFP CWDM SMF LC 20dB yy=1270nm~1610nm, DOM </t>
  </si>
  <si>
    <t xml:space="preserve">SFP-CWDM-23-yy </t>
  </si>
  <si>
    <t xml:space="preserve">OP6C-C24-yy-CMF </t>
  </si>
  <si>
    <t xml:space="preserve">1.25G SFP CWDM SMF LC 23B yy=1270nm~1610nm DOM </t>
  </si>
  <si>
    <t>2.67G CWDM SFP</t>
  </si>
  <si>
    <t>MC-SFP-CWDM-SM-03xx</t>
  </si>
  <si>
    <t>SFP BiDi / Single fiber optical</t>
  </si>
  <si>
    <t>SFP BiDi 155M</t>
  </si>
  <si>
    <t>MC-SFP-WDM-SM-0120A</t>
  </si>
  <si>
    <t>Pair</t>
  </si>
  <si>
    <t>MC-SFP-WDM-SM-0120B</t>
  </si>
  <si>
    <t>MC-SFP-WDM-SM-0140A</t>
  </si>
  <si>
    <t>MC-SFP-WDM-SM-0140B</t>
  </si>
  <si>
    <t>MC-SFP-WDM-SM-0160A</t>
  </si>
  <si>
    <t>MC-SFP-WDM-SM-0160B</t>
  </si>
  <si>
    <t>MC-SFP-WDM-SM-0180A</t>
  </si>
  <si>
    <t>MC-SFP-WDM-SM-0180B</t>
  </si>
  <si>
    <t>SFP BiDi 1.25G</t>
  </si>
  <si>
    <t>MC-SFP-WDM-SM-0203A</t>
  </si>
  <si>
    <t>3km</t>
  </si>
  <si>
    <t>MC-SFP-WDM-SM-0203B</t>
  </si>
  <si>
    <t>MC-SFP-WDM-SM-0220A</t>
  </si>
  <si>
    <t>MC-SFP-WDM-SM-0220B</t>
  </si>
  <si>
    <t>MC-SFP-WDM-SM-0240A</t>
  </si>
  <si>
    <t>MC-SFP-WDM-SM-0240B</t>
  </si>
  <si>
    <t>MC-SFP-WDM-SM-0260A</t>
  </si>
  <si>
    <t>MC-SFP-WDM-SM-0260B</t>
  </si>
  <si>
    <t>MC-SFP-WDM-SM-0280A</t>
  </si>
  <si>
    <t>MC-SFP-WDM-SM-0280B</t>
  </si>
  <si>
    <t>MC-SFP-WDM-SM-02120A</t>
  </si>
  <si>
    <t>MC-SFP-WDM-SM-02120B</t>
  </si>
  <si>
    <t xml:space="preserve">SFP-BWDM-10-31 </t>
  </si>
  <si>
    <t xml:space="preserve">OP6C-W10-B3-CMF </t>
  </si>
  <si>
    <t xml:space="preserve">1.25G SFP BWDM SMF TX1310/RX1550 LC 10km, DOM </t>
  </si>
  <si>
    <t xml:space="preserve">SFP-BWDM-10-55 </t>
  </si>
  <si>
    <t xml:space="preserve">OP6C-W10-B5-CMF </t>
  </si>
  <si>
    <t xml:space="preserve">1.25G SFP BWDM SMF TX1550/RX1310 LC 10km, DOM </t>
  </si>
  <si>
    <t xml:space="preserve">SFP-BWDM-20-31 </t>
  </si>
  <si>
    <t xml:space="preserve">OP6C-W20-B3-CMF </t>
  </si>
  <si>
    <t xml:space="preserve">1.25G SFP BWDM SMF TX1310/RX1550 LC 20km, DOM </t>
  </si>
  <si>
    <t xml:space="preserve">SFP-BWDM-20-55 </t>
  </si>
  <si>
    <t xml:space="preserve">OP6C-W20-B5-CMF </t>
  </si>
  <si>
    <t xml:space="preserve">1.25G SFP BWDM SMF TX1550/RX1310 LC 20km, DOM </t>
  </si>
  <si>
    <t xml:space="preserve">SFP-BWDM-40-31 </t>
  </si>
  <si>
    <t xml:space="preserve">OP6C-W40-B3-CMF </t>
  </si>
  <si>
    <t xml:space="preserve">1.25G SFP BWDM SMF TX1310/RX1550 LC 40km, DOM </t>
  </si>
  <si>
    <t xml:space="preserve">SFP-BWDM-40-55 </t>
  </si>
  <si>
    <t xml:space="preserve">OP6C-W40-B5-CMF </t>
  </si>
  <si>
    <t xml:space="preserve">1.25G SFP BWDM SMF TX1550/RX1310 LC 40km, DOM </t>
  </si>
  <si>
    <t xml:space="preserve">SFP-BWDM-60-31 </t>
  </si>
  <si>
    <t xml:space="preserve">OP6C-W60-B3-CMF </t>
  </si>
  <si>
    <t xml:space="preserve">1.25G SFP BWDM SMF TX1310/RX1550 LC 60km </t>
  </si>
  <si>
    <t xml:space="preserve">SFP-BWDM-60-55 </t>
  </si>
  <si>
    <t xml:space="preserve">OP6C-W60-B5-CMF </t>
  </si>
  <si>
    <t xml:space="preserve">1.25G SFP BWDM SMF TX1550/RX1310 LC 60km </t>
  </si>
  <si>
    <t xml:space="preserve">SFP-BWDM-80-51 </t>
  </si>
  <si>
    <t xml:space="preserve">OP6C-W80-49-CMF </t>
  </si>
  <si>
    <t xml:space="preserve">1.25G SFP BWDM SMF TX1510/RX1570 LC 80km </t>
  </si>
  <si>
    <t xml:space="preserve">OP6C-W80-55-CMF </t>
  </si>
  <si>
    <t xml:space="preserve">1.25G SFP BWDM SMF TX1510/RX1570 LC 80km DOM </t>
  </si>
  <si>
    <t xml:space="preserve">OP6C-W10-B4-CMF </t>
  </si>
  <si>
    <t xml:space="preserve">1.25G SFP BWDM SMF TX1310/RX1490 LC 10km DOM </t>
  </si>
  <si>
    <t xml:space="preserve">SFP-BWDM-10-49 </t>
  </si>
  <si>
    <t xml:space="preserve">OP6C-W10-B9-CMF </t>
  </si>
  <si>
    <t xml:space="preserve">1.25G SFP BWDM SMF TX1490/RX1310 LC 10km DOM </t>
  </si>
  <si>
    <t xml:space="preserve">OP6C-W20-B4-CMF </t>
  </si>
  <si>
    <t xml:space="preserve">1.25G SFP BWDM SMF TX1310/RX1490 LC 20km DOM </t>
  </si>
  <si>
    <t xml:space="preserve">SFP-BWDM-20-49 </t>
  </si>
  <si>
    <t xml:space="preserve">OP6C-W20-B9-CMF </t>
  </si>
  <si>
    <t xml:space="preserve">1.25G SFP BWDM SMF TX1490/RX1310 LC 20km DOM </t>
  </si>
  <si>
    <t xml:space="preserve">OP6C-W40-B4-CMF </t>
  </si>
  <si>
    <t xml:space="preserve">1.25G SFP BWDM SMF TX1310/RX1490 LC 40km DOM </t>
  </si>
  <si>
    <t xml:space="preserve">SFP-BWDM-40-49 </t>
  </si>
  <si>
    <t xml:space="preserve">OP6C-W40-B9-CMF </t>
  </si>
  <si>
    <t xml:space="preserve">1.25G SFP BWDM SMF TX1490/RX1310 LC 40km DOM </t>
  </si>
  <si>
    <t>TEG-MGBS10D3</t>
  </si>
  <si>
    <t>Mini-GBIC Dual Wavelength Single-Mode LC Module 1310(10KM)</t>
  </si>
  <si>
    <t>TEG-MGBS10D5</t>
  </si>
  <si>
    <t>Mini-GBIC Dual Wavelength Single-Mode LC Module 1550(10KM)</t>
  </si>
  <si>
    <t>TEG-MGBS20D3</t>
  </si>
  <si>
    <t>Mini-GBIC Dual Wavelength Single-Mode LC Module 1310(20KM)</t>
  </si>
  <si>
    <t>TEG-MGBS20D5</t>
  </si>
  <si>
    <t>Mini-GBIC Dual Wavelength Single-Mode LC Module 1550(20KM)</t>
  </si>
  <si>
    <t>TEG-MGBS40D3</t>
  </si>
  <si>
    <t>Mini-GBIC Dual Wavelength Single-Mode LC Module 1310(40KM)</t>
  </si>
  <si>
    <t>TEG-MGBS40D5</t>
  </si>
  <si>
    <t>Mini-GBIC Dual Wavelength Single-Mode LC Module 1550(40KM)</t>
  </si>
  <si>
    <t>SFP BiDi 2.67G</t>
  </si>
  <si>
    <t>MC-SFP-WDM-SM-0320A</t>
  </si>
  <si>
    <t>MC-SFP-WDM-SM-0320B</t>
  </si>
  <si>
    <t>MC-SFP-WDM-SM-0340A</t>
  </si>
  <si>
    <t>MC-SFP-WDM-SM-0340B</t>
  </si>
  <si>
    <t>MC-SFP-WDM-SM-0380A</t>
  </si>
  <si>
    <t>MC-SFP-WDM-SM-0380B</t>
  </si>
  <si>
    <t>SFP+ BiDi 10G</t>
  </si>
  <si>
    <t>MC-SFP+ BIDI-12-10D</t>
  </si>
  <si>
    <t>MC-SFP+ BIDI-13-10D</t>
  </si>
  <si>
    <t>MC-SFP+ BIDI-12-40D</t>
  </si>
  <si>
    <t>MC-SFP+ BIDI-13-40D</t>
  </si>
  <si>
    <t>XFP</t>
  </si>
  <si>
    <t>XFP  10Gbps</t>
  </si>
  <si>
    <t xml:space="preserve">XFP-10G-SR </t>
  </si>
  <si>
    <t xml:space="preserve">OP7K-MX3-85-CF </t>
  </si>
  <si>
    <t xml:space="preserve">10G XFP MMF 850nm LC 300m </t>
  </si>
  <si>
    <t xml:space="preserve">XFP-10G-LR </t>
  </si>
  <si>
    <t xml:space="preserve">OP7K-S10-13-CF </t>
  </si>
  <si>
    <t xml:space="preserve">10G XFP SMF 1310nm LC 10km </t>
  </si>
  <si>
    <t xml:space="preserve">XFP-10G-ER </t>
  </si>
  <si>
    <t xml:space="preserve">OP7K-S40-15-CF </t>
  </si>
  <si>
    <t xml:space="preserve">10G XFP SMF 1550nm LC 40km </t>
  </si>
  <si>
    <t xml:space="preserve">XFP-10G-ZR </t>
  </si>
  <si>
    <t xml:space="preserve">OP7K-S80-15-CF </t>
  </si>
  <si>
    <t xml:space="preserve">10G XFP SMF 1550nm LC 80km </t>
  </si>
  <si>
    <t>XFP BWDM 10Gbps</t>
  </si>
  <si>
    <t xml:space="preserve">XFP-BWDM-20-27 </t>
  </si>
  <si>
    <t xml:space="preserve">OP7K-W20-27-CF </t>
  </si>
  <si>
    <t xml:space="preserve">10G XFP BWDM SMF TX1270/RX1330 LC 20km </t>
  </si>
  <si>
    <t xml:space="preserve">XFP-BWDM-20-33 </t>
  </si>
  <si>
    <t xml:space="preserve">OP7K-W20-33-CF </t>
  </si>
  <si>
    <t xml:space="preserve">10G XFP BWDM SMF TX1330/RX1270 LC 20km </t>
  </si>
  <si>
    <t xml:space="preserve">XFP-BWDM-40-27 </t>
  </si>
  <si>
    <t xml:space="preserve">OP7K-W40-27-CF </t>
  </si>
  <si>
    <t xml:space="preserve">10G XFP BWDM SMF TX1270/RX1330 LC 40km </t>
  </si>
  <si>
    <t xml:space="preserve">XFP-BWDM-40-33 </t>
  </si>
  <si>
    <t xml:space="preserve">OP7K-W40-33-CF </t>
  </si>
  <si>
    <t xml:space="preserve">10G XFP BWDM SMF TX1330/RX1270 LC 40km </t>
  </si>
  <si>
    <t xml:space="preserve">XFP-BWDM-60-27 </t>
  </si>
  <si>
    <t xml:space="preserve">OP7K-W60-27-CF </t>
  </si>
  <si>
    <t xml:space="preserve">10G XFP BWDM SMF TX1270/RX1330 LC 60km </t>
  </si>
  <si>
    <t xml:space="preserve">XFP-BWDM-60-33 </t>
  </si>
  <si>
    <t xml:space="preserve">OP7K-W60-33-CF </t>
  </si>
  <si>
    <t xml:space="preserve">10G XFP BWDM SMF TX1330/RX1270 LC 60km </t>
  </si>
  <si>
    <t>XFP DWDM 10Gbps</t>
  </si>
  <si>
    <t xml:space="preserve">XFP-DWDM-40-(17~61) </t>
  </si>
  <si>
    <t xml:space="preserve">OP7K-D40-yy-CF </t>
  </si>
  <si>
    <t xml:space="preserve">10G XFP DWDM LC 40km Channel 17~61 Tunable </t>
  </si>
  <si>
    <t xml:space="preserve">XFP-DWDM-40-21 </t>
  </si>
  <si>
    <t xml:space="preserve">OP7K-D80-yy-CF </t>
  </si>
  <si>
    <t xml:space="preserve">10G XFP DWDM LC 40km Channel 21 (1560.61nm) </t>
  </si>
  <si>
    <t>XENPAK 10Gbps</t>
  </si>
  <si>
    <t xml:space="preserve">XENPAK-10G-SR </t>
  </si>
  <si>
    <t xml:space="preserve">OP8K-MX3-85-CF </t>
  </si>
  <si>
    <t xml:space="preserve">10G XENPAK MMF 850nm SC 300m </t>
  </si>
  <si>
    <t xml:space="preserve">XENPAK-10G-LR </t>
  </si>
  <si>
    <t xml:space="preserve">OP8K-S10-13-CF </t>
  </si>
  <si>
    <t xml:space="preserve">10G XENPAK SMF 1310nm SC 10km </t>
  </si>
  <si>
    <t xml:space="preserve">XENPAK-10G-ER </t>
  </si>
  <si>
    <t xml:space="preserve">OP8K-S40-15-CF </t>
  </si>
  <si>
    <t xml:space="preserve">10G XENPAK SMF 1550nm SC 40km </t>
  </si>
  <si>
    <t xml:space="preserve">XENPAK-10G-ZR </t>
  </si>
  <si>
    <t xml:space="preserve">OP8K-S80-15-CF </t>
  </si>
  <si>
    <t xml:space="preserve">10G XENPAK SMF 1550nm SC 80km </t>
  </si>
  <si>
    <t>Copper SFP Transceiver</t>
  </si>
  <si>
    <t>MC-GLC-T-A</t>
  </si>
  <si>
    <t>1000M</t>
  </si>
  <si>
    <t>MC-GLC-T-B</t>
  </si>
  <si>
    <t>10/100/1000M</t>
  </si>
  <si>
    <t>MC-SFP+-T</t>
  </si>
  <si>
    <t>10G</t>
  </si>
  <si>
    <t>GLC-TE</t>
  </si>
  <si>
    <t>OP6C-TX1-00-C</t>
  </si>
  <si>
    <t>1000BASE-T SFP transceiver module for Cat5 RJ-45connector, Extended Temperature</t>
  </si>
  <si>
    <t>TEG-MGBRJ</t>
  </si>
  <si>
    <t>1000BASE-T RJ-45 Copper SFP Module</t>
  </si>
  <si>
    <t>TEG-10GBRJ</t>
  </si>
  <si>
    <t>10G RJ-45 Copper SFP+ Module</t>
  </si>
  <si>
    <t>Serial Device Sever</t>
  </si>
  <si>
    <t>ICS-100</t>
  </si>
  <si>
    <t>RS232/RS-422/RS485 to Ethernet (TP) Converter</t>
  </si>
  <si>
    <t>ICS-105A</t>
  </si>
  <si>
    <t>RS232/RS-422/RS485 to 100Base-FX Fiber Optic (SFP) Converter</t>
  </si>
  <si>
    <t>ICS-110</t>
  </si>
  <si>
    <t>1-Port RS232/422/485 Serial Device Server (1-Port 10/100BASE-TX, -10 to 60 C, Web, Telnet and SNMP management)</t>
  </si>
  <si>
    <t>ICS-120</t>
  </si>
  <si>
    <t>2-Port RS232/422/485 Serial Device Server (1-Port 10/100BASE-TX, -10 to 60 C, Web, Telnet and SNMP management)</t>
  </si>
  <si>
    <t>ICS-115A</t>
  </si>
  <si>
    <t>1-Port RS232/422/485 Serial Device Server with 1-Port 100BASE-FX SFP (-10 to 60 C, Web, Telnet and SNMP management)</t>
  </si>
  <si>
    <t>Industrail Serail Device Server</t>
  </si>
  <si>
    <t>ICS-2100</t>
  </si>
  <si>
    <t>IP30 Industrial RS232/RS-422/RS485 to Ethernet (TP) Converter</t>
  </si>
  <si>
    <t>ICS-2105A</t>
  </si>
  <si>
    <t>IP30 Industrial RS232/RS-422/RS485 to 100Base-FX Fiber Optic (SFP) Converter</t>
  </si>
  <si>
    <t>ICS-2100T</t>
  </si>
  <si>
    <t>IP30 Industrial 1-Port RS232/RS422/RS485 Serial Device Server (1 x 10/100BASE-TX, -40~75 degrees C, dual 9~48V DC, Web, Telnet and SNMP management )</t>
  </si>
  <si>
    <t>ICS-2105AT</t>
  </si>
  <si>
    <t>IP30 Industrial 1-Port RS232/RS422/RS485 Serial Device Server (1 x 100BASE-FX SFP slot, -40~75 degrees C, dual 9~48V DC, Web, Telnet and SNMP management )</t>
  </si>
  <si>
    <t>ICS-2200T</t>
  </si>
  <si>
    <t>IP30 Industrial 2-Port RS232/RS422/RS485 Serial Device Server (2 x 10/100TX, -40~75 degrees C, 15KV isolation, dual 12~48V DC )</t>
  </si>
  <si>
    <t>ICS-2400T</t>
  </si>
  <si>
    <t>IP40 Industrial 4-Port RS232/RS422/RS485 Serial Device Server (2 x 10/100TX, -40~75 degrees C, 15KV isolation, dual 12~48V DC, 2xDI + 2xDO)</t>
  </si>
  <si>
    <t>Protocal Gateway</t>
  </si>
  <si>
    <t>Modbus Gateway</t>
  </si>
  <si>
    <t>MG-110</t>
  </si>
  <si>
    <t>1-Port RS232/422/485 Modbus Gateway (1-Port 10/100BASE-TX, -10 to 60 C, Modbus RTU/ASCII, Master/Slave)</t>
  </si>
  <si>
    <t>MG-120</t>
  </si>
  <si>
    <t>2-Port RS232/422/485 Modbus Gateway (1-Port 10/100BASE-TX, -10 to 60 C, Modbus RTU/ASCII, Master/Slave)</t>
  </si>
  <si>
    <t>MG-115A</t>
  </si>
  <si>
    <t>1-Port RS232/422/485 Modbus Gateway with 1-Port 100BASE-FX SFP (-10 to 60 C, Modbus RTU/ASCII, Master/Slave)</t>
  </si>
  <si>
    <t>Industrail Modbus Gateway</t>
  </si>
  <si>
    <t>IMG-110T</t>
  </si>
  <si>
    <t>Industrial 1-port RS422/485 Serial to Ethernet Modbus Gateway, -40~75 degrees C, 9~48V DC</t>
  </si>
  <si>
    <t>IMG-120T</t>
  </si>
  <si>
    <t>Industrial 2-port RS422/485 Serial to Ethernet Modbus Gateway, -40~75 degrees C, 9~48V DC</t>
  </si>
  <si>
    <t>IMG-2100T</t>
  </si>
  <si>
    <t>IP30 Industrial 1-Port RS232/RS422/RS485 Modbus Gateway (1 x 10/100BASE-TX, -40~75 degrees C, dual 9~48V DC, Modbus RTU/ASCII, Master/Slave )</t>
  </si>
  <si>
    <t>IMG-2105AT</t>
  </si>
  <si>
    <t>IP30 Industrial 1-Port RS232/RS422/RS485 Modbus Gateway (1 x 100BASE-FX SFP slot, -40~75 degrees C, dual 9~48V DC, Modbus RTU/ASCII, Master/Slave )</t>
  </si>
  <si>
    <t>IMG-2200T</t>
  </si>
  <si>
    <t>IP30 Industrial 2-Port RS232/RS422/RS485 Modbus Gateway (2 x 10/100BASE-TX, -40~75 degrees C, 15KV isolation, dual 12~48V DC, Modbus RTU/ASCII, Master/Slave )</t>
  </si>
  <si>
    <t>IMG-2400T</t>
  </si>
  <si>
    <t>IP40 Industrial 4-Port RS232/RS422/RS485 Modbus Gateway (2 x 10/100BASE-TX, -40~75 degrees C, 15KV isolation, dual 12~48V DC, 2xDI + 2xDO, Modbus RTU/ASCII, Master/Slave )</t>
  </si>
  <si>
    <t>Machine Automation</t>
  </si>
  <si>
    <t>EtherCAT Slave I/O Module</t>
  </si>
  <si>
    <t>IECS-1116-DI</t>
  </si>
  <si>
    <t>Industrial EtherCAT Slave I/O Module with Isolated 16-ch Digital Input (-40 to 75 C, 9~48V DC, 2 x RJ45 bus interface, BECKHOFF conformance test tool verified )</t>
  </si>
  <si>
    <t>IECS-1116-DO</t>
  </si>
  <si>
    <t>Industrial EtherCAT Slave I/O Module with Isolated 16-ch Digital Output (-40 to 75 C, 9~48V DC, 2 x RJ45 bus interface, BECKHOFF conformance test tool verified)</t>
  </si>
  <si>
    <t>Stand-alone Fast Ethernet Media Converter</t>
  </si>
  <si>
    <t>10/100Mbps</t>
  </si>
  <si>
    <t>MC-F5-02</t>
  </si>
  <si>
    <t>Media Converter 10/100 Tx SC, MM, 2Km</t>
  </si>
  <si>
    <t>MC-F9-25</t>
  </si>
  <si>
    <t>Media Converter 10/100 Tx SC, SM, 25Km</t>
  </si>
  <si>
    <t>MC-F9-40</t>
  </si>
  <si>
    <t>Media Converter 10/100 Tx SC, SM, 40Km</t>
  </si>
  <si>
    <t>MC-F9-60</t>
  </si>
  <si>
    <t>Media Converter 10/100 Tx SC, SM, 60Km</t>
  </si>
  <si>
    <t>MC-F9-80</t>
  </si>
  <si>
    <t>Media Converter 10/100 Tx SC, SM, 80Km</t>
  </si>
  <si>
    <t>MC-F9-100</t>
  </si>
  <si>
    <t>Media Converter 10/100 Tx SC, SM, 100Km</t>
  </si>
  <si>
    <t>MC-F9-120</t>
  </si>
  <si>
    <t>Media Converter 10/100 Tx SC, SM, 120Km</t>
  </si>
  <si>
    <t>TFC-110MM</t>
  </si>
  <si>
    <t xml:space="preserve">100Base-TX to 100Base-FX Multi Mode MT-RJ Fiber Converter (2KM) </t>
  </si>
  <si>
    <t>TFC-110MSC</t>
  </si>
  <si>
    <t xml:space="preserve">100Base-TX to 100Base-FX Multi Mode SC Fiber Converter (2KM) </t>
  </si>
  <si>
    <t>TFC-110MST</t>
  </si>
  <si>
    <t xml:space="preserve">100Base-TX to 100Base-FX Multi Mode ST Fiber Converter (2KM) </t>
  </si>
  <si>
    <t>TFC-110S15</t>
  </si>
  <si>
    <t xml:space="preserve">100Base-TX to 100Base-FX Single Mode SC Fiber Converter (15KM) </t>
  </si>
  <si>
    <t>TFC-110S30</t>
  </si>
  <si>
    <t xml:space="preserve">100Base-TX to 100Base-FX Single Mode SC Fiber Converter (30KM) </t>
  </si>
  <si>
    <t>TFC-110S60</t>
  </si>
  <si>
    <t xml:space="preserve">100Base-TX to 100Base-FX Single Mode SC Fiber Converter (60KM) </t>
  </si>
  <si>
    <t>TFC-110S15i</t>
  </si>
  <si>
    <t xml:space="preserve">Intelligent 10/100Base-TX to 100Base-FX Single Mode SC Fiber Converter (15KM) </t>
  </si>
  <si>
    <t>TFC-110S30i</t>
  </si>
  <si>
    <t xml:space="preserve">Intelligent 10/100Base-TX to 100Base-FX Single Mode SC Fiber Converter (30KM) </t>
  </si>
  <si>
    <t>TFC-110S60i</t>
  </si>
  <si>
    <t xml:space="preserve">Intelligent 10/100Base-TX to 100Base-FX Single Mode SC Fiber Converter (60KM) </t>
  </si>
  <si>
    <t xml:space="preserve">10/100Mbps with LFP </t>
  </si>
  <si>
    <t>MC-F5LFP-02</t>
  </si>
  <si>
    <t>MC-F9LFP-25</t>
  </si>
  <si>
    <t>MC-F9LFP-40</t>
  </si>
  <si>
    <t>FT-801</t>
  </si>
  <si>
    <t>10/100Base-TX to 100Base-FX (ST) Bridge Media Converter, LFPT Supported</t>
  </si>
  <si>
    <t>FT-802</t>
  </si>
  <si>
    <t>10/100Base-TX to 100Base-FX (SC) Bridge Media Converter, LFPT Supported</t>
  </si>
  <si>
    <t>FT-803</t>
  </si>
  <si>
    <t>10/100Base-TX to 100Base-FX (MT-RJ) Bridge Media Converter, LFPT Supported</t>
  </si>
  <si>
    <t>FT-802S15</t>
  </si>
  <si>
    <t>10/100TX - 100Base-FX (SC) Single Mode Bridge Fiber Converter - 15KM, LFPT</t>
  </si>
  <si>
    <t>FT-802S35</t>
  </si>
  <si>
    <t>10/100TX - 100Base-FX (SC) Single Mode Bridge Fiber Converter - 35KM, LFPT</t>
  </si>
  <si>
    <t>FT-802S50</t>
  </si>
  <si>
    <t>10/100TX - 100Base-FX (SC) Single Bridge Mode Fiber Converter - 50KM, LFPT</t>
  </si>
  <si>
    <t>10/100Mbps with LFP Management</t>
  </si>
  <si>
    <t>MC-MF9LFP-40</t>
  </si>
  <si>
    <t>Media Converter, Management 10/100 Tx SC, SM, 40Km</t>
  </si>
  <si>
    <t>MC-MF9LFP-80</t>
  </si>
  <si>
    <t>Media Converter, Management 10/100 Tx SC, SM, 80Km</t>
  </si>
  <si>
    <t>10/100Mbps WDM</t>
  </si>
  <si>
    <t>MC-FW13-25</t>
  </si>
  <si>
    <t xml:space="preserve">Media Converter 10/100 WDM,1310nm Tx, 1550nm Rx, 25Km </t>
  </si>
  <si>
    <t>MC-FW15-25</t>
  </si>
  <si>
    <t xml:space="preserve">Media Converter 10/100 WDM,1550nm Tx, 1310nm Rx, 25Km </t>
  </si>
  <si>
    <t>MC-FW13-40</t>
  </si>
  <si>
    <t xml:space="preserve">Media Converter 10/100 WDM,1310nm Tx, 1550nm Rx, 40Km </t>
  </si>
  <si>
    <t>MC-FW15-40</t>
  </si>
  <si>
    <t xml:space="preserve">Media Converter 10/100 WDM,1550nm Tx, 1310nm Rx, 40Km </t>
  </si>
  <si>
    <t>MC-FW13-80</t>
  </si>
  <si>
    <t xml:space="preserve">Media Converter 10/100 WDM,1310nm Tx, 1550nm Rx, 80Km </t>
  </si>
  <si>
    <t>MC-FW15-80</t>
  </si>
  <si>
    <t xml:space="preserve">Media Converter 10/100 WDM,1550nm Tx, 1310nm Rx, 80Km </t>
  </si>
  <si>
    <t>FT-806A20</t>
  </si>
  <si>
    <t>10/100TX - 100Base-FX (WDM) Bi-directional Fiber Converter - 1310nm - 20KM, LFPT</t>
  </si>
  <si>
    <t>FT-806B20</t>
  </si>
  <si>
    <t>10/100TX - 100Base-FX (WDM) Bi-directional Fiber Converter - 1550nm - 20KM, LFPT</t>
  </si>
  <si>
    <t>TFC-110S20D3</t>
  </si>
  <si>
    <t xml:space="preserve">100Base-TX to 100Base-FX Dual Wavelength Single Mode SC Fiber Converter TX1310 (20KM) </t>
  </si>
  <si>
    <t>TFC-110S20D5</t>
  </si>
  <si>
    <t>100Base-TX to 100Base-FX Dual Wavelength Single Mode SC Fiber Converter TX1510 (20KM)</t>
  </si>
  <si>
    <t>TFC-110S20D3i</t>
  </si>
  <si>
    <t>Intelligent 100Base-TX to 100Base-FX Dual Wavelength Single Mode SC Fiber Converter TX1310 (20KM)</t>
  </si>
  <si>
    <t>TFC-110S20D5i</t>
  </si>
  <si>
    <t>Intelligent 100Base-TX to 100Base-FX Dual Wavelength Single Mode SC Fiber Converter TX1550 (20KM)</t>
  </si>
  <si>
    <t>TFC-110S40D3i</t>
  </si>
  <si>
    <t>Intelligent 100Base-TX to 100Base-FX Dual Wavelength Single Mode SC Fiber Converter TX1310 (40KM)</t>
  </si>
  <si>
    <t>TFC-110S40D5i</t>
  </si>
  <si>
    <t>Intelligent 100Base-TX to 100Base-FX Dual Wavelength Single Mode SC Fiber Converter TX1510 (40KM)</t>
  </si>
  <si>
    <t>Stand-alone Gigabit Ethernet Media Converter</t>
  </si>
  <si>
    <t>10/100/1000Mbps</t>
  </si>
  <si>
    <t>MC-G5-00</t>
  </si>
  <si>
    <t>Media Converter 10/100/1000 Tx-Fx, SC, MM, 550m</t>
  </si>
  <si>
    <t>MC-G9-20</t>
  </si>
  <si>
    <t>Media Converter 10/100/1000 Tx-Fx, SC, SM, 20Km</t>
  </si>
  <si>
    <t>MC-G9-40</t>
  </si>
  <si>
    <t>Media Converter 10/100/1000 Tx-Fx, SC, SM, 40Km</t>
  </si>
  <si>
    <t>MC-G9-80</t>
  </si>
  <si>
    <t>Media Converter 10/100/1000 Tx-Fx, SC, SM, 80Km</t>
  </si>
  <si>
    <t>GT-802</t>
  </si>
  <si>
    <t>10/100/1000Base-T to 1000Base-SX Gigabit Converter</t>
  </si>
  <si>
    <t>GT-802S</t>
  </si>
  <si>
    <t>10/100/1000Base-T to 1000Base-LX Gigabit Converter (Single Mode)</t>
  </si>
  <si>
    <t>TFC-GMSC</t>
  </si>
  <si>
    <t>1000-TX to 1000-SX SC-type Fbre Converter</t>
  </si>
  <si>
    <t>TFC-1000MSC</t>
  </si>
  <si>
    <t>Intelligent 1000Base-T to 1000Base-FX Multi-Mode SC Fiber Converter  (220-550M)</t>
  </si>
  <si>
    <t>TFC-1000S20</t>
  </si>
  <si>
    <t xml:space="preserve">Intelligent 1000Base-T to 1000Base-FX Single Mode SC Fiber Converter (20KM) </t>
  </si>
  <si>
    <t>TFC-1000S50</t>
  </si>
  <si>
    <t xml:space="preserve">Intelligent 1000Base-T to 1000Base-FX Single Mode SC Fiber Converter (50KM) </t>
  </si>
  <si>
    <t>TFC-1000S70</t>
  </si>
  <si>
    <t xml:space="preserve">Intelligent 1000Base-T to 1000Base-FX Single Mode SC Fiber Converter (70KM) </t>
  </si>
  <si>
    <t>10/100/1000 with LFP Management</t>
  </si>
  <si>
    <t>MC-MG9LFP-40</t>
  </si>
  <si>
    <t>Media Converter, Management 10/100/1000 Tx SC, SM, 40Km</t>
  </si>
  <si>
    <t>MC-MG9LFP-80</t>
  </si>
  <si>
    <t>Media Converter, Management 10/100/1000 Tx SC, SM, 80Km</t>
  </si>
  <si>
    <t>10/100/1000Mbps WDM</t>
  </si>
  <si>
    <t>MC-GW13-20</t>
  </si>
  <si>
    <t xml:space="preserve">Media Converter 10/100/1000 WDM,1310nm Tx, 1550nm Rx, 20Km </t>
  </si>
  <si>
    <t>MC-GW15-20</t>
  </si>
  <si>
    <t xml:space="preserve">Media Converter 10/100/1000 WDM,1550nm Tx, 1310nm Rx, 20Km </t>
  </si>
  <si>
    <t>MC-GW13-40</t>
  </si>
  <si>
    <t xml:space="preserve">Media Converter 10/100/1000 WDM,1310nm Tx, 1550nm Rx, 40Km </t>
  </si>
  <si>
    <t>MC-GW15-40</t>
  </si>
  <si>
    <t xml:space="preserve">Media Converter 10/100/1000 WDM,1550nm Tx, 1310nm Rx, 40Km </t>
  </si>
  <si>
    <t>MC-GW13-80</t>
  </si>
  <si>
    <t xml:space="preserve">Media Converter 10/100/1000 WDM,1310nm Tx, 1550nm Rx, 80Km </t>
  </si>
  <si>
    <t>MC-GW15-80</t>
  </si>
  <si>
    <t xml:space="preserve">Media Converter 10/100/1000 WDM,1550nm Tx, 1310nm Rx, 80Km </t>
  </si>
  <si>
    <t>GT-806A15</t>
  </si>
  <si>
    <t>10/100/1000Base-T to WDM Bi-directional Fiber Converter - 1310nm - 15KM</t>
  </si>
  <si>
    <t>GT-806B15</t>
  </si>
  <si>
    <t>10/100/1000Base-T to WDM Bi-directional Fiber Converter - 1550nm - 15KM</t>
  </si>
  <si>
    <t>GT-806A60</t>
  </si>
  <si>
    <t>10/100/1000Base-T to WDM Bi-directional Fiber Converter - 1310nm - 60KM</t>
  </si>
  <si>
    <t>GT-806B60</t>
  </si>
  <si>
    <t>10/100/1000Base-T to WDM Bi-directional Fiber Converter - 1550nm - 60KM</t>
  </si>
  <si>
    <t>TFC-1000S10D3</t>
  </si>
  <si>
    <t xml:space="preserve">Intelligent 1000Base-TX to 1000Base-FX Dual Wavelength Single Mode SC Fiber Converter TX1310 (10KM) </t>
  </si>
  <si>
    <t>TFC-1000S10D5</t>
  </si>
  <si>
    <t xml:space="preserve">Intelligent 1000Base-TX to 1000Base-FX Dual Wavelength Single Mode SC Fiber Converter TX1550  (10KM) </t>
  </si>
  <si>
    <t>TFC-1000S40D3</t>
  </si>
  <si>
    <t xml:space="preserve">Intelligent 1000Base-TX to 1000Base-FX Dual Wavelength Single Mode SC Fiber Converter TX1310 (40KM) </t>
  </si>
  <si>
    <t>TFC-1000S40D5</t>
  </si>
  <si>
    <t xml:space="preserve">Intelligent 1000Base-TX to 1000Base-FX Dual Wavelength Single Mode SC Fiber Converter TX1550 (40KM) </t>
  </si>
  <si>
    <t>TFC-1000S60D3</t>
  </si>
  <si>
    <t>Intelligent 1000Base-TX to 1000Base-FX Dual Wavelength Single Mode SC Fiber Converter TX1310 (60KM, 37.3Miles)</t>
  </si>
  <si>
    <t>TFC-1000S60D5</t>
  </si>
  <si>
    <t>Intelligent 1000Base-TX to 1000Base-FX Dual Wavelength Single Mode SC Fiber Converter TX1550 (60KM, 37.3Miles)</t>
  </si>
  <si>
    <t>Stand-alone 10G Ethernet Media Converter</t>
  </si>
  <si>
    <t>10G Media Converer</t>
  </si>
  <si>
    <t>XT-705A</t>
  </si>
  <si>
    <t>10G/5G/2.5G/1G/100M Copper to 10GBASE-X SFP+ Media Converter</t>
  </si>
  <si>
    <t>MC-10G-80</t>
  </si>
  <si>
    <t>10G SFP+ Fiber port to 10GBase-T</t>
  </si>
  <si>
    <t>Media SFP Converter</t>
  </si>
  <si>
    <t>10/100 and 10/100/1000Mbps</t>
  </si>
  <si>
    <t>MC-100-SFP</t>
  </si>
  <si>
    <t>Media Converter 10/100 Tx-Fx, SFP, SM</t>
  </si>
  <si>
    <t>MC-1000-SFP</t>
  </si>
  <si>
    <t>Media Converter 10/100/1000 Tx-Fx, SFP, SM</t>
  </si>
  <si>
    <t>GT-805A</t>
  </si>
  <si>
    <t>10/100/1000BASE-T to 100/1000BASE-X SFP Media Converter</t>
  </si>
  <si>
    <t>GT-1205A</t>
  </si>
  <si>
    <t>1-Port 10/100/1000BASE-T - 2-Port 100/1000BASE-X SFP Switch/Redundant Media Converter</t>
  </si>
  <si>
    <t>TFC-FSFP</t>
  </si>
  <si>
    <t>100BASE-TX to 100Base-FX SFP Media Converter</t>
  </si>
  <si>
    <t>TFC-GSFP</t>
  </si>
  <si>
    <t>100/1000BASE- to 1000Base-FX SFP Media Converter</t>
  </si>
  <si>
    <t>TFC-1000MGA</t>
  </si>
  <si>
    <t>Intelligent 100/1000Mbase-T to SFP Media Converter</t>
  </si>
  <si>
    <t>SM to MM Media Converter</t>
  </si>
  <si>
    <t>MC-F-MM-SM</t>
  </si>
  <si>
    <t>10/100 multi-mode to single-mode</t>
  </si>
  <si>
    <t>MC-G-MM-SM</t>
  </si>
  <si>
    <t>10/100/1000 multi-mode to single-mode</t>
  </si>
  <si>
    <t>POE Media Converter</t>
  </si>
  <si>
    <t>MC-1POEF540-0.5</t>
  </si>
  <si>
    <t>10/100M POE Media Converter 10/100/1000M Tx SC, Dual Fiber,MM,40 W,  500m</t>
  </si>
  <si>
    <t>MC-1POEF940-20</t>
  </si>
  <si>
    <t>10/100M POE Media Converter 10/100/1000M Tx SC, Dual Fiber,SM,40 W,  20Km</t>
  </si>
  <si>
    <t>MC-1POEF940-40</t>
  </si>
  <si>
    <t>10/100M POE Media Converter 10/100/1000M Tx SC, Dual Fiber,SM,40 W,  40Km</t>
  </si>
  <si>
    <t>MC-1POEF940-80</t>
  </si>
  <si>
    <t>10/100M POE Media Converter 10/100/1000M Tx SC, Dual Fiber,SM,40 W,  80Km</t>
  </si>
  <si>
    <t>FTP-802</t>
  </si>
  <si>
    <t>IEEE802.3af PoE 10/100Base-TX to 100Base-FX (SC) Media Converter</t>
  </si>
  <si>
    <t>FTP-802S15</t>
  </si>
  <si>
    <t>IEEE802.3af PoE 10/100TX - 100Base-FX (SC) Single Mode Fiber Converter - 15KM</t>
  </si>
  <si>
    <t>MC-1POEF91340-20</t>
  </si>
  <si>
    <t>10/100M POE Media Converter 10/100/1000M Tx SC, WDM,1310nm Tx, 1550nm Rx, SM,40 W,20Km</t>
  </si>
  <si>
    <t>MC-1POEF91540-20</t>
  </si>
  <si>
    <t>10/100M POE Media Converter 10/100/1000M Tx SC, WDM,1550nm Tx, 1310nm Rx, SM,40 W,  20Km</t>
  </si>
  <si>
    <t>MC-1POEF91340-40</t>
  </si>
  <si>
    <t>10/100M POE Media Converter 10/100/1000M Tx SC, WDM,1310nm Tx, 1550nm Rx, SM,40 W,40Km</t>
  </si>
  <si>
    <t>MC-1POEF91540-40</t>
  </si>
  <si>
    <t>10/100M POE Media Converter 10/100/1000M Tx SC, WDM,1550nm Tx, 1310nm Rx, SM,40 W,  40Km</t>
  </si>
  <si>
    <t>MC-1POEF91340-80</t>
  </si>
  <si>
    <t>10/100M POE Media Converter 10/100/1000M Tx SC, WDM,1310nm Tx, 1550nm Rx, SM,40 W, 80Km</t>
  </si>
  <si>
    <t>MC-1POEF91540-80</t>
  </si>
  <si>
    <t>10/100M POE Media Converter 10/100/1000M Tx SC, WDM,1550nm Tx, 1310nm Rx, SM,40 W, 80Km</t>
  </si>
  <si>
    <t>10/100Mbps SFP</t>
  </si>
  <si>
    <t>MC-1POESFP40</t>
  </si>
  <si>
    <t>10/100M POE Media Converter 10/100/1000M Tx ,SFP,30 W</t>
  </si>
  <si>
    <t>MC-1POEG540-0.5</t>
  </si>
  <si>
    <t>10/100/1000M POE Media Converter 10/100/1000M Tx SC, Dual Fiber,MM,40 W,  500m</t>
  </si>
  <si>
    <t>MC-1POEG940-20</t>
  </si>
  <si>
    <t>10/100/1000M POE Media Converter 10/100/1000M Tx SC, Dual Fiber,SM,40 W,  20Km</t>
  </si>
  <si>
    <t>MC-1POEG940-40</t>
  </si>
  <si>
    <t>MC-1POEG940-80</t>
  </si>
  <si>
    <t>MC-1POEG91340-20</t>
  </si>
  <si>
    <t>MC-1POEG91540-20</t>
  </si>
  <si>
    <t>MC-1POEG91340-40</t>
  </si>
  <si>
    <t>MC-1POEG91540-40</t>
  </si>
  <si>
    <t>MC-1POEG91340-80</t>
  </si>
  <si>
    <t>MC-1POEG91540-80</t>
  </si>
  <si>
    <t>10/100/1000Mbps SFP</t>
  </si>
  <si>
    <t>10/100/1000M POE Media Converter 10/100/1000M Tx ,SFP,40 W</t>
  </si>
  <si>
    <t>GTP-805A</t>
  </si>
  <si>
    <t>IEEE802.3af/at PoE 10/100/1000Base-T to 100/1000X SFP Converter</t>
  </si>
  <si>
    <t>TFC-PGSFP</t>
  </si>
  <si>
    <t>Gigabit PoE PD SFP Fiber Media Converter</t>
  </si>
  <si>
    <t>Mini Media Converter Series</t>
  </si>
  <si>
    <t>MCM--F5-02</t>
  </si>
  <si>
    <t>Mini Media Converter 10/100 Tx SC, MM, 2Km</t>
  </si>
  <si>
    <t>MCM--F9-20</t>
  </si>
  <si>
    <t>Mini Media Converter 10/100 Tx SC, SM, 20Km</t>
  </si>
  <si>
    <t>MCM-FW13-20</t>
  </si>
  <si>
    <t>Mini Media Converter 10/100 WDM 1310nm Tx, 1550nmRX, 20Km</t>
  </si>
  <si>
    <t>MCM-FW15-20</t>
  </si>
  <si>
    <t xml:space="preserve">Mini Media Converter 10/100 WDM,1550nm Tx, 1310nm Rx, 20Km </t>
  </si>
  <si>
    <t>MCM-G5-02</t>
  </si>
  <si>
    <t>Mini Media Converter 10/100/1000 Tx SC, MM, 2Km</t>
  </si>
  <si>
    <t>MCM-G9-20</t>
  </si>
  <si>
    <t>Mini Media Converter 10/100/1000 Tx SC, SM, 20Km</t>
  </si>
  <si>
    <t>MCM-GW13-20</t>
  </si>
  <si>
    <t xml:space="preserve">Mini Media Converter 10/100/1000 WDM,1310nm Tx, 1550nm Rx, 20Km </t>
  </si>
  <si>
    <t>MCM-GW15-20</t>
  </si>
  <si>
    <t xml:space="preserve">Mini Media Converter 10/100/1000 WDM,1550nm Tx, 1310nm Rx, 20Km </t>
  </si>
  <si>
    <t>Media Converter Power Tray</t>
  </si>
  <si>
    <t>MCM-CH-18</t>
  </si>
  <si>
    <t>18 Slot Media converter rackmount chasis,12V,1.5U height</t>
  </si>
  <si>
    <t>Chassis Media Converter</t>
  </si>
  <si>
    <t>Unmanaged Media Converter Chassis</t>
  </si>
  <si>
    <t>MC-700</t>
  </si>
  <si>
    <t>7-Slot 10" Media Converter Chassis</t>
  </si>
  <si>
    <t>MC-1500R</t>
  </si>
  <si>
    <t>15-Slot Media Converter Chassis ( AC Power )</t>
  </si>
  <si>
    <t>MC-15RPS48</t>
  </si>
  <si>
    <t xml:space="preserve">Redundant Power Supply, -48V DC </t>
  </si>
  <si>
    <t>MC-15RPS130</t>
  </si>
  <si>
    <t xml:space="preserve">130W Redundant Power Supply, 100-240VAC </t>
  </si>
  <si>
    <t>MC-CH-14</t>
  </si>
  <si>
    <t xml:space="preserve">14 Slot Chassis Rack, Dual power, 220V AC/48V DC </t>
  </si>
  <si>
    <t>MC-CH-16</t>
  </si>
  <si>
    <t xml:space="preserve">16 Slot Card  Chassis Rack, Dual power, 220V AC/48V DC </t>
  </si>
  <si>
    <t>TFC-1600</t>
  </si>
  <si>
    <t xml:space="preserve">16-Bay Fiber Converter Chassis System </t>
  </si>
  <si>
    <t>TFC-1600MM</t>
  </si>
  <si>
    <t xml:space="preserve">SNMP Management Module </t>
  </si>
  <si>
    <t>TFC-1600RP</t>
  </si>
  <si>
    <t xml:space="preserve">100-240V Redundant Power Supply Module </t>
  </si>
  <si>
    <t>Managed Media Converter Chassis</t>
  </si>
  <si>
    <t>MC-1610MR</t>
  </si>
  <si>
    <t>19" 16-slot SNMP Managed Media Converter Chassis (AC Power) with redundant power option</t>
  </si>
  <si>
    <t>MC-1610MR48</t>
  </si>
  <si>
    <t>19" 16-slot  SNMP Managed Media Converter Chassis (-48VDC) with redundant power option</t>
  </si>
  <si>
    <t>MC-RPS130</t>
  </si>
  <si>
    <t>130W Redundant Power Supply, 100-240VAC for MC-1610MR/48</t>
  </si>
  <si>
    <t>MC-RPS48</t>
  </si>
  <si>
    <t xml:space="preserve">130W Redundant Power Supply, DC -48V for MC-1610MR/48 </t>
  </si>
  <si>
    <t>Card-Type Managed Fast Media Converter</t>
  </si>
  <si>
    <t>FST-801</t>
  </si>
  <si>
    <t>10/100Base-TX to 100Base-FX (ST) Smart Media Converter</t>
  </si>
  <si>
    <t>FST-802</t>
  </si>
  <si>
    <t>10/100Base-TX to 100Base-FX (SC) Smart Media Converter</t>
  </si>
  <si>
    <t>FST-802S15</t>
  </si>
  <si>
    <t>10/100Base-TX to 100Base-FX (SC) Smart Media Converter - Single Mode 15KM</t>
  </si>
  <si>
    <t>FST-802S35</t>
  </si>
  <si>
    <t>10/100Base-TX to 100Base-FX (SC) Smart Media Converter - Single Mode 35KM</t>
  </si>
  <si>
    <t>FST-802S50</t>
  </si>
  <si>
    <t>10/100Base-TX to 100Base-FX (SC) Smart Media Converter - Single Mode 50KM</t>
  </si>
  <si>
    <t>FST-806A20</t>
  </si>
  <si>
    <t>10/100Base-TX to 100Base-FX WDM Smart Media Converter - Tx: 1310) - 20KM</t>
  </si>
  <si>
    <t>FST-806B20</t>
  </si>
  <si>
    <t>10/100Base-TX to 100Base-FX WDM Smart Media Converter - Tx: 1550) - 20KM</t>
  </si>
  <si>
    <t>FST-806A60</t>
  </si>
  <si>
    <t>10/100Base-TX to 100Base-FX WDM Smart Media Converter - Tx: 1310) - 60KM</t>
  </si>
  <si>
    <t>FST-806B60</t>
  </si>
  <si>
    <t>10/100Base-TX to 100Base-FX WDM Smart Media Converter - Tx: 1550) - 60KM</t>
  </si>
  <si>
    <t>Card-Type Managed Gigabit Media Converter</t>
  </si>
  <si>
    <t>GST-802</t>
  </si>
  <si>
    <t>10/100/1000Base-T to 1000Base-SX Smart Gigabit Converter</t>
  </si>
  <si>
    <t>GST-802S</t>
  </si>
  <si>
    <t>10/100/1000Base-T to 1000Base-LX Smart Gigabit Converter (Single Mode)</t>
  </si>
  <si>
    <t>GST-805A</t>
  </si>
  <si>
    <t xml:space="preserve">10/100/1000Base-T to Mini-GBIC Smart Gigabit Converter </t>
  </si>
  <si>
    <t>GST-806A15</t>
  </si>
  <si>
    <t>10/100/1000Base-T to WDM  Bi-directional Smart Fiber Converter - 1310nm - 15KM</t>
  </si>
  <si>
    <t>GST-806B15</t>
  </si>
  <si>
    <t>10/100/1000Base-T to WDM  Bi-directional Smart Fiber Converter - 1550nm - 15KM</t>
  </si>
  <si>
    <t>10/100/1000Base-T to WDM  Bi-directional Smart Fiber Converter - 1310nm - 60KM</t>
  </si>
  <si>
    <t>10/100/1000Base-T to WDM  Bi-directional Smart Fiber Converter - 1550nm - 60KM</t>
  </si>
  <si>
    <t>Industrial Media Converter</t>
  </si>
  <si>
    <t>Industrail Fast Ethernet Converter</t>
  </si>
  <si>
    <t>IFT-802T</t>
  </si>
  <si>
    <t>IP30 Slim type Industrial Fast Ethernet Media Converter SC MM (-40 to 75 degree C)</t>
  </si>
  <si>
    <t>IFT-802TS15</t>
  </si>
  <si>
    <t>IP30 Slim type Industrial Fast Ethernet Media Converter SC SM-15KM (-40 to 75 degree C)</t>
  </si>
  <si>
    <t>IFT-805AT</t>
  </si>
  <si>
    <t>IP30 Slim type Industrial Fast Ethernet Media Converter SFP (-40 to 75 degree C)</t>
  </si>
  <si>
    <t>IVC-234GT</t>
  </si>
  <si>
    <t>IP30 Industrial Gigabit Ethernet Extender w/ G.vectoring, 4-Port 10/100/1000T RJ45 (LAN), 1-Port BNC, 1-Port RJ11 (-40 to 75C)</t>
  </si>
  <si>
    <t>IMC-F9-SC-20</t>
  </si>
  <si>
    <t>Industrial Media Converter 10/100 Tx,155M SC , Unmanage ,Dual Fiber</t>
  </si>
  <si>
    <t>IMC-FW13-SC-20</t>
  </si>
  <si>
    <t>Industrial Media Converter 10/100 Tx,155M SC , Unmanage ,Single Fiber ,A</t>
  </si>
  <si>
    <t>IMC-FW15-SC-20</t>
  </si>
  <si>
    <t>Industrial Media Converter 10/100 Tx,155M SC , Unmanage ,Single Fiber ,B</t>
  </si>
  <si>
    <t>Industrail Gigabit Ethernet Converter</t>
  </si>
  <si>
    <t>IGT-1205AT</t>
  </si>
  <si>
    <t>IP30 Industrial 10/100/1000T to 2-Port 100/1000X SFP Gigabit Media Converter (-40 to 75 degree C)</t>
  </si>
  <si>
    <t>IGT-805AT</t>
  </si>
  <si>
    <t>IP30 Industrial 10/100/1000T to 100/1000X SFP Gigabit Media Converter (-40 to 75 degree C)</t>
  </si>
  <si>
    <t>IGT-815AT</t>
  </si>
  <si>
    <t>IP30 Compact size Industrial 100/1000BASE-X SFP to 10/100/1000BASE-T Media Converter (-40 to 75 C, LFP Supported)</t>
  </si>
  <si>
    <t>IGT-905A</t>
  </si>
  <si>
    <t>IP30 Industrial SNMP Manageable 10/100/1000Base-T to MiniGBIC (SFP) Gigabit Converter</t>
  </si>
  <si>
    <t>IMC-G9-SFP</t>
  </si>
  <si>
    <t>Industrial Media Converter 1*10/100/1000 Tx,1*1000M SFP , Unmanage</t>
  </si>
  <si>
    <t>IMC-2G9-2SFP</t>
  </si>
  <si>
    <t>Industrial Media Converter 2*10/100/1000 Tx,2*1000M SFP , Unmanage</t>
  </si>
  <si>
    <t>Industrail Gigabit POE Converter</t>
  </si>
  <si>
    <t>IGTP-802T</t>
  </si>
  <si>
    <t>IP30 Industrial 10/100/1000BASE-T to 100/1000BASE-SX Converter with 802.3at PoE+ (Multi-mode, 220m/550m, -40 to 75C, 12V~48V DC power boost)</t>
  </si>
  <si>
    <t>IGTP-802TS</t>
  </si>
  <si>
    <t>IP30 Industrial 10/100/1000BASE-T to 100/1000BASE-LX Converter with 802.3at PoE+ (Single mode, 10km, -40 to 75C, 12V~48V DC power boost)</t>
  </si>
  <si>
    <t>IGTP-805AT</t>
  </si>
  <si>
    <t>IP30 Industrial 10/100/1000BASE-T to 100/1000BASE-X SFP Converter with 802.3at PoE+ (-40 to 75C, 12V~48V DC power boost)</t>
  </si>
  <si>
    <t>IGTP-815AT</t>
  </si>
  <si>
    <t>IP30 Compact size Industrial 100/1000BASE-X SFP to 10/100/1000BASE-T 802.3at PoE+ Media Converter (-40 to 75 C)</t>
  </si>
  <si>
    <t>IGUP-805AT</t>
  </si>
  <si>
    <t>Industrial 1-Port 100/1000X SFP to 1-Port 10/100/1000T 802.3bt PoE++ Media Converter (802.3bt Type-4, PoH, Legacy, Force mode support, -40 to 75 C, dual 12V~56V DC power boost, PoE Usage LED)</t>
  </si>
  <si>
    <t>IGUP-1205AT</t>
  </si>
  <si>
    <t>Industrial 2-Port 100/1000X SFP to 1-Port 10/100/1000T 802.3bt PoE++ Media Converter ( 802.3bt Type-4, PoH, Legacy mode support, -40 to 75 C, dual 12V~56V DC power boost, PoE Usage LED)</t>
  </si>
  <si>
    <t>IGUP-2205AT</t>
  </si>
  <si>
    <t>Industrial 2-Port 100/1000X SFP to 2-Port 10/100/1000T 802.3bt PoE++ Media Converter (802.3bt Type-4, PoH, Legacy mode support, -40 to 75 C, dual 12V~56V DC power boost, PoE Usage LED)</t>
  </si>
  <si>
    <t>Fiber Tray</t>
  </si>
  <si>
    <t>CT-CF120-2000</t>
  </si>
  <si>
    <t>120 Fiber Cable Tray</t>
  </si>
  <si>
    <t>-</t>
  </si>
  <si>
    <t>CT-CF120-CVR-2000</t>
  </si>
  <si>
    <t>120 Cover</t>
  </si>
  <si>
    <t>CT-CF120-CNT</t>
  </si>
  <si>
    <t>120 Connector</t>
  </si>
  <si>
    <t>CT-CF120-ELB90-DB</t>
  </si>
  <si>
    <t>120  90°Horizontal
Bend</t>
  </si>
  <si>
    <t>CT-CF120-ELB90CVR-DB</t>
  </si>
  <si>
    <t>120  90°Horizontal
Bend cover</t>
  </si>
  <si>
    <t>CT-CF120-TEE-DB</t>
  </si>
  <si>
    <t>120 Horizontal Tee</t>
  </si>
  <si>
    <t>CT-CF120-TEE-CVR-DB</t>
  </si>
  <si>
    <t>120 Horizontal Tee
cover</t>
  </si>
  <si>
    <t>CT-CF120-CRS-DB</t>
  </si>
  <si>
    <t>120 Horizontal Cross</t>
  </si>
  <si>
    <t>CT-CF120-CRS-CVR-DB</t>
  </si>
  <si>
    <t>120 Horizontal 
Cross cover</t>
  </si>
  <si>
    <t>CT-CF120-ERS45-DB</t>
  </si>
  <si>
    <t>45°External Riser</t>
  </si>
  <si>
    <t>CT-CF120-ERS45-CVR-DB</t>
  </si>
  <si>
    <t>120  45°Vertical
Outside (down)
bend covr</t>
  </si>
  <si>
    <t>CT-CF120-IRS-DB</t>
  </si>
  <si>
    <t>120  45°Vertical
Inside (up)
bend</t>
  </si>
  <si>
    <t>CT-CF120-IRSCVR-DB</t>
  </si>
  <si>
    <t>120  45°Vertical
Inside (up)
bend cover</t>
  </si>
  <si>
    <t>CT-CF240-2000</t>
  </si>
  <si>
    <t>240 Fiber Cable Tray</t>
  </si>
  <si>
    <t>CT-CF240-CVR-2000</t>
  </si>
  <si>
    <t>240 Cover</t>
  </si>
  <si>
    <t>CT-CF240-CNT</t>
  </si>
  <si>
    <t>240 Connector</t>
  </si>
  <si>
    <t>CT-CF240-ELB90-DB</t>
  </si>
  <si>
    <t>240 90°Horizontal
Bend</t>
  </si>
  <si>
    <t>CT-CF240-ELB90-CVR-DB</t>
  </si>
  <si>
    <t>240  90°Horizontal
Bend cover</t>
  </si>
  <si>
    <t>CT-CF240-TEE-DB</t>
  </si>
  <si>
    <t>240 Horizontal Tee</t>
  </si>
  <si>
    <t>CT-CF240-TEE-CVR-DB</t>
  </si>
  <si>
    <t>240 Horizontal Tee
cover</t>
  </si>
  <si>
    <t>CT-CF240-CRS-DB</t>
  </si>
  <si>
    <t>240 Horizontal Cross</t>
  </si>
  <si>
    <t>CT-CF240-CRS-CVR-DB</t>
  </si>
  <si>
    <t>240 Horizontal 
Cross cover</t>
  </si>
  <si>
    <t>CT-CF240-ERS45-DB</t>
  </si>
  <si>
    <t>240  45°Vertical
Outside (down)
bend</t>
  </si>
  <si>
    <t>CT-CF240-ERS45-CVR-DB</t>
  </si>
  <si>
    <t>240  45°Vertical
Outside (down)
bend covr</t>
  </si>
  <si>
    <t>CT-CF240-IRS45-DB</t>
  </si>
  <si>
    <t>240  45°Vertical
Inside (up)
bend</t>
  </si>
  <si>
    <t>CT-CF240-IRS45-CVR-DB</t>
  </si>
  <si>
    <t>240  45°Vertical
Inside (up)
bend cover</t>
  </si>
  <si>
    <t>CT-CF-OUT55-DB</t>
  </si>
  <si>
    <t>Movable
Outler</t>
  </si>
  <si>
    <t>CT-CF-OUT120-DB</t>
  </si>
  <si>
    <t>Large Movable
Outler</t>
  </si>
  <si>
    <t>CT-CF-BAR120</t>
  </si>
  <si>
    <t>120 brace</t>
  </si>
  <si>
    <t>CT-CF-BAR240</t>
  </si>
  <si>
    <t>240 brace</t>
  </si>
  <si>
    <t>CT-CF120-EFS</t>
  </si>
  <si>
    <t xml:space="preserve"> Cabinet top stand</t>
  </si>
  <si>
    <t>CT-CF240-EFS</t>
  </si>
  <si>
    <t>Wire Mesh Cable</t>
  </si>
  <si>
    <t>CT-CM50-100-3000-5.0-EZ</t>
  </si>
  <si>
    <t>wire mesh cable tray</t>
  </si>
  <si>
    <t>Electro zinc plated.Item:Height-width-length-Diameter 3m/pc</t>
  </si>
  <si>
    <t>CT-CM50-200-3000-5.0-EZ</t>
  </si>
  <si>
    <t>CT-CM50-300-3000-5.0-EZ</t>
  </si>
  <si>
    <t>CT-CM50-400-3000-5.0-EZ</t>
  </si>
  <si>
    <t>CT-CM50-500-3000-5.0-EZ</t>
  </si>
  <si>
    <t>CT-CM50-100-3000-4.0-EZ</t>
  </si>
  <si>
    <t>CT-CM50-200-3000-4.0-EZ</t>
  </si>
  <si>
    <t>CT-CM50-300-3000-4.0-EZ</t>
  </si>
  <si>
    <t>CT-CM50-400-3000-4.0-EZ</t>
  </si>
  <si>
    <t>CT-CM50-500-3000-4.0-EZ</t>
  </si>
  <si>
    <t>CT-PJ-KK34-EZ-SET</t>
  </si>
  <si>
    <t>COUPLER</t>
  </si>
  <si>
    <t>(1) Connect 2 straight sections of wire mesh cable tray(2)make bends</t>
  </si>
  <si>
    <t>CT-PJ-SBR-EZ-SET</t>
  </si>
  <si>
    <t>STRENGTH BAR</t>
  </si>
  <si>
    <t>Connect 2 straight sections of wire mesh cable tray</t>
  </si>
  <si>
    <t>CT-PJ-CSB-EZ-SET</t>
  </si>
  <si>
    <t>CORNER STRENGTH BAR</t>
  </si>
  <si>
    <t>Make T and Cross connectors</t>
  </si>
  <si>
    <t>CT-PJ-ΩBR100-EZ</t>
  </si>
  <si>
    <t>ΩBAR</t>
  </si>
  <si>
    <t>hang trays under ceiling ,Distance 1.5m</t>
  </si>
  <si>
    <t>CT-PJ-ΩBR200-EZ</t>
  </si>
  <si>
    <t>CT-PJ-ΩBR300-EZ</t>
  </si>
  <si>
    <t>CT-PJ-ΩBR400-EZ</t>
  </si>
  <si>
    <t>CT-PJ-ΩBR500-EZ</t>
  </si>
  <si>
    <t>PJ-EFS100-EZ-SET</t>
  </si>
  <si>
    <t>CABINET TOP STAND</t>
  </si>
  <si>
    <t>Including:
① 6 PCS M10 nuts
② 1 PC ΩBAR
③ 2 PCS cabinet top bracket
④ 6 PCS M10*20 blots
Floor or cabinet top.</t>
  </si>
  <si>
    <t>CT-PJ-EFS200-EZ-SET</t>
  </si>
  <si>
    <t>CT-PJ-EFS300-EZ-SET</t>
  </si>
  <si>
    <t>CT-PJ-EFS400-EZ-SET</t>
  </si>
  <si>
    <t>CT-PJ-EFS500-EZ-SET</t>
  </si>
  <si>
    <t>CT-PJ-WBK100-EZ</t>
  </si>
  <si>
    <t>WALL BRACKET</t>
  </si>
  <si>
    <t>Wall mount of wire mesh cable tray.Distance 1.5m</t>
  </si>
  <si>
    <t>CT-PJ-WBK200-EZ</t>
  </si>
  <si>
    <t>CT-PJ-WBK300-EZ</t>
  </si>
  <si>
    <t>CT-PJ-WBK400-EZ</t>
  </si>
  <si>
    <t>CT-PJ-WBK500-EZ</t>
  </si>
  <si>
    <t>CT-PJ-CGD-EZ</t>
  </si>
  <si>
    <t>CABLE GUIDER</t>
  </si>
  <si>
    <t>cable outlet</t>
  </si>
  <si>
    <t xml:space="preserve"> UPS Tower</t>
  </si>
  <si>
    <t>Line Interactive with stabilizer</t>
  </si>
  <si>
    <t>Ace 600</t>
  </si>
  <si>
    <t>600VA/360W 12V/7Ah X 1 Simulated Sine Wave</t>
  </si>
  <si>
    <t>Energys</t>
  </si>
  <si>
    <t>2 year</t>
  </si>
  <si>
    <t>www.energys-ups.com</t>
  </si>
  <si>
    <t>800VA/480W 12V/9Ah X 1 Simulated Sine Wave</t>
  </si>
  <si>
    <t>1000VA/600W 12V/7Ah X 2 Simulated Sine Wave</t>
  </si>
  <si>
    <t>1500VA/900W 12V/9Ah X 2 Simulated Sine Wave</t>
  </si>
  <si>
    <t>1200VA/720W 12V/7Ah X 2 Simulated Sine Wave</t>
  </si>
  <si>
    <t>2000V A/1200W 12V/9Ah X 2 Simulated Sine Wave</t>
  </si>
  <si>
    <t>Line Interactive with Stabilizer</t>
  </si>
  <si>
    <t>TITAN TN850</t>
  </si>
  <si>
    <t xml:space="preserve"> ( 850VA/325W)
</t>
  </si>
  <si>
    <t>CHUPHOTIC</t>
  </si>
  <si>
    <t>www.chuphotic.com</t>
  </si>
  <si>
    <t>TITAN TN900</t>
  </si>
  <si>
    <t xml:space="preserve"> ( 900VA/390W)
</t>
  </si>
  <si>
    <t>TITAN TN1000</t>
  </si>
  <si>
    <t xml:space="preserve"> ( 1000VA/480W)</t>
  </si>
  <si>
    <t>TITAN TN1100</t>
  </si>
  <si>
    <t>( 1100VA/550W )</t>
  </si>
  <si>
    <t xml:space="preserve">MOON MO1250i </t>
  </si>
  <si>
    <t xml:space="preserve">(1250VA/750W) </t>
  </si>
  <si>
    <t xml:space="preserve">MOON M01600i </t>
  </si>
  <si>
    <t xml:space="preserve">(1600VA/960W) </t>
  </si>
  <si>
    <t xml:space="preserve">MOON MO850P  </t>
  </si>
  <si>
    <t>(850VA/325W)</t>
  </si>
  <si>
    <t xml:space="preserve">MOON MO900P </t>
  </si>
  <si>
    <t>(900VA/390W)</t>
  </si>
  <si>
    <t xml:space="preserve">MD1200S </t>
  </si>
  <si>
    <t>( 1200VA/720W) Pure Sine Wave</t>
  </si>
  <si>
    <t xml:space="preserve">MD1500S </t>
  </si>
  <si>
    <t>(1500VA/900W) Pure Sine Wave</t>
  </si>
  <si>
    <t xml:space="preserve">MD2000S </t>
  </si>
  <si>
    <t>(2000VA/1600W) Pure Sine Wave</t>
  </si>
  <si>
    <t xml:space="preserve">MD3000S </t>
  </si>
  <si>
    <t>(3000VA/2400W) Pure Sine Wave</t>
  </si>
  <si>
    <t xml:space="preserve">MD5000S </t>
  </si>
  <si>
    <t>( 5000VA/3500W) Pure Sine Wave</t>
  </si>
  <si>
    <t>True Online Double Conversion</t>
  </si>
  <si>
    <t>1000VA/900W 12V/9Ah X 2</t>
  </si>
  <si>
    <t>2000VA/1800W 12V/9Ah X 4</t>
  </si>
  <si>
    <t>3000VA/2700w 12V/9Ah X 6</t>
  </si>
  <si>
    <t>1000VA/900W 12V/7Ah X 3</t>
  </si>
  <si>
    <t>2000VA/1800W 12V/9Ah X 6</t>
  </si>
  <si>
    <t>6000VA/5400W 12V/7Ah X 20</t>
  </si>
  <si>
    <t>10000VA/9000W 12V/7Ah X 20</t>
  </si>
  <si>
    <t>2000VA/1600W</t>
  </si>
  <si>
    <t>3000VA/2400W</t>
  </si>
  <si>
    <t>Dynamic SDCRT-1K</t>
  </si>
  <si>
    <t>1000VA/900W</t>
  </si>
  <si>
    <t>2000VA/1800W</t>
  </si>
  <si>
    <t>3000VA/2700W</t>
  </si>
  <si>
    <t>6000VA/5400W</t>
  </si>
  <si>
    <t>10000VA/9000W</t>
  </si>
  <si>
    <t xml:space="preserve">VENUS VNU1000RTB </t>
  </si>
  <si>
    <t>(1000VA/900W) 2U</t>
  </si>
  <si>
    <t xml:space="preserve">VENUS VNU2000RT </t>
  </si>
  <si>
    <t>(2000VA/1800W) 2U</t>
  </si>
  <si>
    <t xml:space="preserve">VENUS VNU3000RT </t>
  </si>
  <si>
    <t>(3000VA/2700W) 2U</t>
  </si>
  <si>
    <t xml:space="preserve">VENUS VNU 5KRT </t>
  </si>
  <si>
    <t>(5KVA-10KVA) 3U</t>
  </si>
  <si>
    <t xml:space="preserve">VENUS VNU6KRT </t>
  </si>
  <si>
    <t>(6000VA/5400W) 3U</t>
  </si>
  <si>
    <t xml:space="preserve">VENUS VNU10KRT </t>
  </si>
  <si>
    <t>(10000VA/9000W) 3U</t>
  </si>
  <si>
    <t>LRS Series</t>
  </si>
  <si>
    <t>LRS-35 -5/12/15/24/36/48</t>
  </si>
  <si>
    <t>Non-PFC, most economical models Ultra compact and 1U low profile 300VAC input surge No load power consumption: 0.2W~0.75W</t>
  </si>
  <si>
    <t>Meanwell</t>
  </si>
  <si>
    <t>www.meanwell.com/meanwell_products.html</t>
  </si>
  <si>
    <t>LRS-50 -12/15/24/36/48</t>
  </si>
  <si>
    <t>LRS-75 -12/15/24/36/48</t>
  </si>
  <si>
    <t>LRS-100 -12/15/24/36/48</t>
  </si>
  <si>
    <t>LRS-150 -12/15/24/36/48</t>
  </si>
  <si>
    <t>LRS-200 -12/15/24/36/48</t>
  </si>
  <si>
    <t>LRS-350 -12/15/24/36/48</t>
  </si>
  <si>
    <t>DIN Series</t>
  </si>
  <si>
    <t>MDR-10 -12/24/48</t>
  </si>
  <si>
    <t>Plastic case, ultra slim1∅, full range input No load power consumption&lt;0.75W~1W Assemble on industrial rail TS-35 / 7.5 or 15 Built-in active PFC function</t>
  </si>
  <si>
    <t>MDR-20 -12/24/48</t>
  </si>
  <si>
    <t>MDR-40 -12/24/48</t>
  </si>
  <si>
    <t>MDR-60 -12/24/48</t>
  </si>
  <si>
    <t>MDR-100 -12/24/48</t>
  </si>
  <si>
    <t>HDR-15 -12/24</t>
  </si>
  <si>
    <t>Plastic case, step shape1∅, full range input Compact size, 1SU~6SU width (DIN EN43880) Isolation class II DC output voltage adjustable No load power consumption &lt;0.3W</t>
  </si>
  <si>
    <t>HDR-30 -12/24</t>
  </si>
  <si>
    <t>HDR-60 -12/24</t>
  </si>
  <si>
    <t>EDR-75 -12/24/48</t>
  </si>
  <si>
    <t>Metal case, low cost 1∅, full range inputSlim size, model width: 32 ~ 40mm</t>
  </si>
  <si>
    <t>EDR-120 -12/24/48</t>
  </si>
  <si>
    <t>EDR-150 -12/24/48</t>
  </si>
  <si>
    <t>NDR-75 -12/24/48</t>
  </si>
  <si>
    <t>Metal case, economical models 1∅, full range input Slim size, model width: 32 ~ 85.5mm</t>
  </si>
  <si>
    <t>NDR-120 -12/24/48</t>
  </si>
  <si>
    <t>NDR-240 -12/24/48</t>
  </si>
  <si>
    <t>NDR-480 -12/24/48</t>
  </si>
  <si>
    <t>SDR-75 -12/24/48</t>
  </si>
  <si>
    <t>Metal case, slim size 1∅, full range input (230VAC only for SDR-960) 94% high efficiency and complete functions Built-in active PFC function</t>
  </si>
  <si>
    <t>SDR-120 -12/24/48</t>
  </si>
  <si>
    <t>SDR-240 -12/24/48</t>
  </si>
  <si>
    <t>SDR-480 -12/24/48</t>
  </si>
  <si>
    <t>SDR-960 -12/24/48</t>
  </si>
  <si>
    <t>WDR - 120 -12/24/48</t>
  </si>
  <si>
    <t>Metal case, slim size 1∅ and 2∅ , 180~550VAC wide input High efficiency up to 93% Built-in active PFC function</t>
  </si>
  <si>
    <t>WDR - 240 -12/24/48</t>
  </si>
  <si>
    <t>WDR - 480 -12/24/48</t>
  </si>
  <si>
    <t>TDR-240 -12/24/48</t>
  </si>
  <si>
    <t>Metal case, slim size 3∅, 340~550VAC input High efficiency up to 94.5% Built-in active PFC function</t>
  </si>
  <si>
    <t>TDR-480 -12/24/48</t>
  </si>
  <si>
    <t>TDR-960 -12/24/48</t>
  </si>
  <si>
    <t>DR-UPS40</t>
  </si>
  <si>
    <t>Battery controller for DIN Rail UPS system Parallel connection to DC BUS</t>
  </si>
  <si>
    <t>19" Rack Power</t>
  </si>
  <si>
    <t>1000-24000 Distributed Power</t>
  </si>
  <si>
    <t>Complete rack mountable front end solution: rectifier and charger 1U low profile 19 inch rack shelf available</t>
  </si>
  <si>
    <t>call</t>
  </si>
  <si>
    <t>RCP-1000</t>
  </si>
  <si>
    <t>RCP-1600</t>
  </si>
  <si>
    <t>RCP-2000</t>
  </si>
  <si>
    <t>RCP-1U</t>
  </si>
  <si>
    <t>RHP-1U</t>
  </si>
  <si>
    <t>RKP-1U</t>
  </si>
  <si>
    <t>AC Power Surge Protection</t>
  </si>
  <si>
    <t>AC D Class        ( Single Phase )</t>
  </si>
  <si>
    <t>SP-PD20-275/2</t>
  </si>
  <si>
    <t>50/60Hz 275V
In: 10kA
Imax: 20kA
Up: 1200V
Protection mode: 
L/N-PE</t>
  </si>
  <si>
    <t xml:space="preserve">                      ( Three Phase )</t>
  </si>
  <si>
    <t>SP-PD20-275/4</t>
  </si>
  <si>
    <t>50/60Hz 275V
In: 10kA
Imax: 20kA
Up: 1200V
Protection mode: L1/L2/L3/N-PE</t>
  </si>
  <si>
    <t>AC C Class        ( Single Phase )</t>
  </si>
  <si>
    <t>SP-PC40-385/2</t>
  </si>
  <si>
    <t>50/60Hz 385V
In: 20kA
Imax: 40kA
Up: 1700V
Protection mode: 
L/N-PE</t>
  </si>
  <si>
    <t xml:space="preserve">                     ( Three Phase )</t>
  </si>
  <si>
    <t>SP-PC40-385/4</t>
  </si>
  <si>
    <t>50/60Hz 385V
In: 20kA
Imax: 40kA
Up: 1700V
Protection mode: 
L1/L2/L3/N-PE</t>
  </si>
  <si>
    <t>AC B Class        ( Single Phase )</t>
  </si>
  <si>
    <t>SP-PB100-385/2</t>
  </si>
  <si>
    <t>50/60Hz 385V
In: 50kA
Imax: 100kA
Up: 2800V
Protection mode: 
L/N-PE</t>
  </si>
  <si>
    <t>SP-PB100-385/4</t>
  </si>
  <si>
    <t>50/60Hz 385V
In: 50kA
Imax: 100kA
Up: 2800V
Protection mode: L1/L2/L3/N-PE</t>
  </si>
  <si>
    <t>DC power surge protector</t>
  </si>
  <si>
    <t>SP-PC40-85DC</t>
  </si>
  <si>
    <t>85VDC
In: 15kA
Imax 40kA
Up: 500V
Protection mode:+/--PE</t>
  </si>
  <si>
    <t>SP-PC40-600DC</t>
  </si>
  <si>
    <t>600VDC
In: 20kA
Imax 40kA
Up: 1800V
Protection mode:+/--PE</t>
  </si>
  <si>
    <t xml:space="preserve">SP-PC40-1000DC    </t>
  </si>
  <si>
    <t>1000VDC
In: 20kA
Imax 40kA
Up: 3500V
Protection mode:+/--PE</t>
  </si>
  <si>
    <t>SP-PD20-48/DC</t>
  </si>
  <si>
    <t>48VDC
In: 10kA
Imax 20kA
Up: 400V
Protection mode:+/--PE</t>
  </si>
  <si>
    <t>SP-PD10--275DC</t>
  </si>
  <si>
    <t>275VDC
In: 5kA
Imax 10kA
Up: 400V
Protection mode:+/--PE</t>
  </si>
  <si>
    <t>Coaxial Video surge protectors</t>
  </si>
  <si>
    <t>SP-SV-BNC</t>
  </si>
  <si>
    <t>BNC Connector
Uc: 12V
Imax: 5kA</t>
  </si>
  <si>
    <t>SP-SV-BNC/16</t>
  </si>
  <si>
    <t>16 Ports 
BNC Connector
Uc: 12V
Imax: 5kA
19 in rack mont</t>
  </si>
  <si>
    <t>Camera surge protectors</t>
  </si>
  <si>
    <t>SP-SN-2</t>
  </si>
  <si>
    <t>100Mbps
Network and power lines 2 in 1 protection 
Imax:10kA
Uc: 12/24/220 V</t>
  </si>
  <si>
    <t>SP-SHN-2</t>
  </si>
  <si>
    <t>1000Mbps
Network and power lines 2 in 1 protection 
Imax:10kA
Uc: 12/24/220 V</t>
  </si>
  <si>
    <t>HD-SDI Surge Protection</t>
  </si>
  <si>
    <t xml:space="preserve">SP-SV-SDI  </t>
  </si>
  <si>
    <t>SDI Connector
Uc: 12V
Imax: 5kA
1.485Gbps</t>
  </si>
  <si>
    <t>SP-OP-SV2/SDI</t>
  </si>
  <si>
    <t xml:space="preserve">HD-SDI video and power lines 2 in 1 protection
Uc: Power 275V
Signal 12V 1.485Gbps     </t>
  </si>
  <si>
    <t>SP-OP-SV3/SDI</t>
  </si>
  <si>
    <t xml:space="preserve">HD-SDI video, control, and power lines 3 in 1 protection
Uc: Power 275V
Signal 12V 1.485Gbps       </t>
  </si>
  <si>
    <t>Control line Surge Protector</t>
  </si>
  <si>
    <t xml:space="preserve">SP-PUC-12 </t>
  </si>
  <si>
    <t>V.1, X.27, RS485, RS422
Imax: 5kA
10Mbps 4 lines</t>
  </si>
  <si>
    <t xml:space="preserve">SP-PUC-24-2 </t>
  </si>
  <si>
    <t>V.1, X.27, RS485, RS422
Imax: 5kA
10Mbps
2 lines, DIN Rail</t>
  </si>
  <si>
    <t xml:space="preserve">SP-PUC-48-2 </t>
  </si>
  <si>
    <t>V.1, X.27, RS485, RS422
Imax: 5kA
10Mbps
2 lines, hot-plugging</t>
  </si>
  <si>
    <t>Signal/Data Line SPD</t>
  </si>
  <si>
    <t>SP-SNH-RJ45</t>
  </si>
  <si>
    <t>CAT5, CAT5e, CAT6
1000Mbps RJ45
Uc: 5V
Imax: 5kA
Protection line 1-8</t>
  </si>
  <si>
    <t xml:space="preserve">SP-SNH-RJ45/24 </t>
  </si>
  <si>
    <t>CAT5, CAT5e CAT6
1000M RJ45  24ports 
Uc: 5V
Imax: 5kA
Protection line 1-8</t>
  </si>
  <si>
    <t>POE Surge Protectors</t>
  </si>
  <si>
    <t>SP-SNH-RJ45/POE</t>
  </si>
  <si>
    <t>CAT5e,CAT6
Uc: 60V
Imax: 5kA
Protection line 1/2,3/6
1000Mbps</t>
  </si>
  <si>
    <t xml:space="preserve">  SP-SNH-RJ45/POE/16           </t>
  </si>
  <si>
    <t>16 ports CAT5e and CAT5 CAT6 Power Parameter:Uc: 60V Imax: 10kA Protection line 1-8 Ethernet Parameter:Uc: 5V Imax: 6kA Protection line 1-8 1000Mbps</t>
  </si>
  <si>
    <t>SP-SNH-RJ45/POE-OD</t>
  </si>
  <si>
    <t>IP65 Waterproof
CAT5E, CAT6
Uc: 60V
Imax: 5kA
Protection line 1/2,3/6
1000Mbps</t>
  </si>
  <si>
    <t>001 Video Recording and Management Software</t>
  </si>
  <si>
    <t>CathexisVision Core IP camera license</t>
  </si>
  <si>
    <t>CCOR-1001</t>
  </si>
  <si>
    <t>Core camera license</t>
  </si>
  <si>
    <t>https://cathexisvideo.com/</t>
  </si>
  <si>
    <t>Cathexis</t>
  </si>
  <si>
    <t>CathexisVision Core IP Video Management Suite</t>
  </si>
  <si>
    <t>CCOR-2001</t>
  </si>
  <si>
    <t>Core recording and management software</t>
  </si>
  <si>
    <t>CathexisVision Premium camera license</t>
  </si>
  <si>
    <t>CPRM-1001</t>
  </si>
  <si>
    <t>Premium camera license. At least one CPRM-1001 is required for this camera license to work.</t>
  </si>
  <si>
    <t>CathexisVision Premium l.p Video Management Suite</t>
  </si>
  <si>
    <t>CPRM-2001</t>
  </si>
  <si>
    <t>Premium Recording and Video Management Software. Unlimited cameras permitted. This license includes unlimited viewing licenses, video wall license and a site map license. It also include the base failover license, but individual failover camera licenses are still required</t>
  </si>
  <si>
    <t>CathexisVision Professional Camera license</t>
  </si>
  <si>
    <t>CPRO-1001</t>
  </si>
  <si>
    <t>Professional Camera license</t>
  </si>
  <si>
    <t>CathexisVision Professional IP Video Management Software</t>
  </si>
  <si>
    <t>CPRO-2001</t>
  </si>
  <si>
    <t>Professional Recording and management Software</t>
  </si>
  <si>
    <t>002 Package Deals</t>
  </si>
  <si>
    <t>CatLite-1000</t>
  </si>
  <si>
    <t>CLTE-1000</t>
  </si>
  <si>
    <t>Lite software without camera licenses. Limited to a single server. Additional CCOR-lOOllicenses can be added. 3 Viewing clients</t>
  </si>
  <si>
    <t>CatLite-1004</t>
  </si>
  <si>
    <t>CLTE-1004</t>
  </si>
  <si>
    <t>Lite software including 4 cameras licenses. Limited to a single server. Additional CLIC-1001 licenses can be added. 3 Viewing clients</t>
  </si>
  <si>
    <t>CatLite-1008</t>
  </si>
  <si>
    <t>CLTE-1008</t>
  </si>
  <si>
    <t>Lite software including 8 cameras licenses. Limited to a single server. Additional CCOR-1001 licenses can be added. 3 Viewing clients</t>
  </si>
  <si>
    <t>CatLite-1012</t>
  </si>
  <si>
    <t>CLTE-1012</t>
  </si>
  <si>
    <t>Lite software including 12 cameras licenses. Limited to a single server. Additional CCOR-1001 licenses can be added. 3 Viewing clients</t>
  </si>
  <si>
    <t>CatLite-1016</t>
  </si>
  <si>
    <t>CLTE-1016</t>
  </si>
  <si>
    <t>Lite software including 16 cameras licenses. Limited to a single server. Additional CCOR-1001 licenses can be added. 3 Viewing clients</t>
  </si>
  <si>
    <t>CatLite-1024</t>
  </si>
  <si>
    <t>CLTE-1024</t>
  </si>
  <si>
    <t>Lite software including 24 cameras licenses. Limited to a single server. Additional CCOR-1001 licenses can be added. 3 Viewing clients</t>
  </si>
  <si>
    <t>CatLite-1036</t>
  </si>
  <si>
    <t>CLTE-1036</t>
  </si>
  <si>
    <t>Lite software including 36 cameras licenses. Limited to a single server. Additional CCOR-1001 licenses can be added. 3 Viewing clients</t>
  </si>
  <si>
    <t>CatLite-1048</t>
  </si>
  <si>
    <t>CLTE-1048</t>
  </si>
  <si>
    <t>Lite software including 48 cameras licenses. Limited to a single server. Additional CCOR-1001 licenses can be added. 3 Viewing clients.</t>
  </si>
  <si>
    <t>003 System Enhancement Licenses</t>
  </si>
  <si>
    <t>Alarm management gateway ร/พ</t>
  </si>
  <si>
    <t>CAMG-1000</t>
  </si>
  <si>
    <t>Software for alarm gateway</t>
  </si>
  <si>
    <t>Alarm centre software/client software/license</t>
  </si>
  <si>
    <t>CBAS-7100</t>
  </si>
  <si>
    <t>Enables clients to connect to an Alarm Gateway &amp; includes client map license</t>
  </si>
  <si>
    <t>Failover camera licenses (per camera)</t>
  </si>
  <si>
    <t>CFOR-1001</t>
  </si>
  <si>
    <t>Failover camera licenses. Requires the installation of a CFOR-2001 (failover base license) before the camera licenses can be added. Failover Camera licenses will be shared equally amongst all failover hardware servers</t>
  </si>
  <si>
    <t>Failover base license</t>
  </si>
  <si>
    <t>CFOR-2001</t>
  </si>
  <si>
    <t>Failover base license. This is required only if failover is required on a Professional site. The license is bundled with the Premium software automatically. A camera failover license (CFOR-1001) is required for every camera to be failed over irrespective of whether it is a Premium or Professional site (these must be purchased separately)</t>
  </si>
  <si>
    <t>Site Map License</t>
  </si>
  <si>
    <t>CMAP-2000</t>
  </si>
  <si>
    <t>Required if you want anyone connecting to the site to have map access. - not required if you have a map client license</t>
  </si>
  <si>
    <t>Map client license</t>
  </si>
  <si>
    <t>CMAP-3000</t>
  </si>
  <si>
    <t>Required to enable clients to view maps when connecting to a site that does not have a site Map license</t>
  </si>
  <si>
    <t>Video Wall License</t>
  </si>
  <si>
    <t>CVGA-2001</t>
  </si>
  <si>
    <t>This allows for unlimited monitors on a video wall</t>
  </si>
  <si>
    <t>Additional viewer licenses</t>
  </si>
  <si>
    <t>CVWR-6100</t>
  </si>
  <si>
    <t>Only two additional can be purchased for Core and Professional packages</t>
  </si>
  <si>
    <t>004 Upgrade Licenses</t>
  </si>
  <si>
    <t>Core to Pro camera upgrade license</t>
  </si>
  <si>
    <t>CUPC-1001</t>
  </si>
  <si>
    <t>This license upgrade the CCOR-1001 camera license to a CPRO-1001 camera license. 1 license is required for each CCOR-1001 camera</t>
  </si>
  <si>
    <t>CathexisVision Pro to Premium camera upgrade license</t>
  </si>
  <si>
    <t>CUPC-2001</t>
  </si>
  <si>
    <t>This license upgrades the CPRO-1001 camera license to a CPRM-1001 camera license. 1 license is required for each CPRO-1001 camera</t>
  </si>
  <si>
    <t>Core to Pro site upgrade license</t>
  </si>
  <si>
    <t>CUPG-1001</t>
  </si>
  <si>
    <t>This license upgrades the base site license from Core to Pro (the camera licenses also need to be upgraded and require CUPC-1001 licenses for each camera)</t>
  </si>
  <si>
    <t>CathexisVision Pro to Premium site upgrade license</t>
  </si>
  <si>
    <t>CUPG-2001</t>
  </si>
  <si>
    <t>This license upgrades the base site license from Pro to Premium (the camera licenses also need to be upgrade and require CUPC-2001 licenses for each camera)</t>
  </si>
  <si>
    <t>005 Maintenance Licenses</t>
  </si>
  <si>
    <t>Migration license from 2018.1 to a later Software version</t>
  </si>
  <si>
    <t>CCVM-1001</t>
  </si>
  <si>
    <t>Single year migration license available for 2018.1 and later versions of software. This is applied on a per IP camera basis.</t>
  </si>
  <si>
    <t>Migration license from 2018.1 to a later Software version (2 years)</t>
  </si>
  <si>
    <t>CCVM-1002</t>
  </si>
  <si>
    <t>2 year migration license allows an upgrade from the current version of software, 2017.2 and later, to the next major version (e.g 2018).This is applied on a per IP camera basis.</t>
  </si>
  <si>
    <t>Cathexis Version Migration license 2018.1 and later (3 years)</t>
  </si>
  <si>
    <t>CCVM-1003</t>
  </si>
  <si>
    <t>3 year migration license allows an upgrade from the current version of software, 2017.2 and later, to the next major version (e.g 2018).This is applied on a per IP camera basis.</t>
  </si>
  <si>
    <t>Cathexis Version Migration license 2018.1 and later (4 years)</t>
  </si>
  <si>
    <t>CCVM-1004</t>
  </si>
  <si>
    <t>4 year migration license allows an upgrade from the current version of software, 2017.2 and later, to the next major version (e.g 2018). This is applied on a per IP camera basis.</t>
  </si>
  <si>
    <t>Cathexis Version Migration license 2018.1 and later (5 years)</t>
  </si>
  <si>
    <t>CCVM-1005</t>
  </si>
  <si>
    <t>5 year migration license allows an upgrade from the current version of software, 2017.2 and later, to the next major version (e.g 2018). This is applied on a per IP camera basis.</t>
  </si>
  <si>
    <t>006 Analytics Licenses</t>
  </si>
  <si>
    <t>Allgovision (per channel license)</t>
  </si>
  <si>
    <t>CAGV-1001</t>
  </si>
  <si>
    <t>Allgovision integration per channel license</t>
  </si>
  <si>
    <t>Allgovision (base license)</t>
  </si>
  <si>
    <t>CAGV-2000</t>
  </si>
  <si>
    <t>Allgovision base analytics integration base license</t>
  </si>
  <si>
    <t>Cathexis Analytics Level 1 license</t>
  </si>
  <si>
    <t>CANA-1001</t>
  </si>
  <si>
    <t>Cathexis video Analytics level-1 license. Applied on a per-camera basis</t>
  </si>
  <si>
    <t>Cathexis Analytics Level 2 license</t>
  </si>
  <si>
    <t>CANA-2001</t>
  </si>
  <si>
    <t>Cathexis Video Analytics level-2 license. Applied on a per-camera basis.</t>
  </si>
  <si>
    <t>Cathexis Analytics Level 3 license</t>
  </si>
  <si>
    <t>CANA-3001</t>
  </si>
  <si>
    <t>Cathexis Video Analytics level-3 license. Applied on a per-camera basis.</t>
  </si>
  <si>
    <t>Universal Network Management System</t>
  </si>
  <si>
    <t>UNI-NMS / UNI-NMS-LITE</t>
  </si>
  <si>
    <t>Dashboard: Providing the at-a-glance view of system, device summary, traffic, and PoE network status</t>
  </si>
  <si>
    <t>NMS-501</t>
  </si>
  <si>
    <t>Enterprise-class Universal Network Management Controller - 500 nodes (5 10/100/1000T LAN Ports, SNMP/ONVIF/SmartDiscovery, auto-topology, AP Grouping, batch provisioning, floor map, RADIUS server built-in, Event alarm , DDNS, cybersecurity features)</t>
  </si>
  <si>
    <t>NMS-1000V-10</t>
  </si>
  <si>
    <t>Enterprise-class Universal Network Management Controller with 10" LCD Touch screen- 1024 nodes (2 10/100/1000T LAN Ports, SNMP/ONVIF/SmartDiscovery, auto-topology, AP Grouping, batch provisioning, floor map, RADIUS server built-in, Event alarm , DDNS, cybersecurity features, Wizard setup, Alert pop-up)</t>
  </si>
  <si>
    <t>NMS-1000V-12</t>
  </si>
  <si>
    <t>Enterprise-class Universal Network Management Controller with 12" LCD Touch screen- 1024 nodes (2 10/100/1000T LAN Ports, SNMP/ONVIF/SmartDiscovery, auto-topology, AP Grouping, batch provisioning, floor map, RADIUS server built-in, Event alarm , DDNS, cybersecurity features Wizard setup, Alert pop-up)</t>
  </si>
  <si>
    <t>NMS-ST</t>
  </si>
  <si>
    <t>LCD stand for NMS-1000V series (VESA 75/100, Adjustable display angle, Material: Heavy-duty steel, support up to 10kg)</t>
  </si>
  <si>
    <t>SPON</t>
  </si>
  <si>
    <t>Amplifier</t>
  </si>
  <si>
    <t>NBS-2301P70</t>
  </si>
  <si>
    <t xml:space="preserve">4 zones IP audio amplifier for the integration of the terminal and the amplifer 700W(70V/100V/8ohm) 500W input </t>
  </si>
  <si>
    <t>www.sponcomm.com</t>
  </si>
  <si>
    <t>NBS-2301P55</t>
  </si>
  <si>
    <t xml:space="preserve">5 zones IP audio amplifier for the integration of the terminal and the amplifier 550W(70V/100V/8ohm) 500W input </t>
  </si>
  <si>
    <t>NBS-2301P36</t>
  </si>
  <si>
    <t xml:space="preserve">4 zones IP audio amplifier for the integration of the terminal and the amplifier 360W(70V/100V/8ohm) 500W input </t>
  </si>
  <si>
    <t>NBS-2301P26</t>
  </si>
  <si>
    <t xml:space="preserve">4 zones IP audio amplifier for the integration of the terminal and the amplifier 260W(70V/100V/8ohm) 400W input </t>
  </si>
  <si>
    <t>NBS-2301P13</t>
  </si>
  <si>
    <t xml:space="preserve">4 zones IP audio amplifier for the integration of the terminal and the amplifier 130W(70V/100V/8ohm) 200W input </t>
  </si>
  <si>
    <t>NBS-2301</t>
  </si>
  <si>
    <t xml:space="preserve">4 zones IP audio amplifier for the integration of the terminal and the amplifier (No power output) 100W input </t>
  </si>
  <si>
    <t>NBS-2401</t>
  </si>
  <si>
    <t>IP audio interface unit</t>
  </si>
  <si>
    <t>NAS-8508P35</t>
  </si>
  <si>
    <t xml:space="preserve">Amplifier for the integration of the terminal and the amplifier 
( 350W 4-16ohm or 70/100V) 500W input </t>
  </si>
  <si>
    <t>NAS-8508P24</t>
  </si>
  <si>
    <t xml:space="preserve">280W amplifier for the integration of the terminal and the amplifier 
( 240W output 100V constant ) 280W input </t>
  </si>
  <si>
    <t>NAS-8508P12</t>
  </si>
  <si>
    <t xml:space="preserve">150W amplifier for the integration of the terminal and the amplifier
( 120W output 100V constant ) 150W input </t>
  </si>
  <si>
    <t>NAS-8508P06</t>
  </si>
  <si>
    <t xml:space="preserve">75W amplifier for the integration of the terminal and the amplifier
( 60W output 100V constant ) 75W input </t>
  </si>
  <si>
    <t>NAS-8505B-120CP</t>
  </si>
  <si>
    <t>120W IP audio amplifier is a small and affordable for the office, classroom, meeting room broadcasting. AC input. 120W (100V)</t>
  </si>
  <si>
    <t>NAS-8505B-60CP</t>
  </si>
  <si>
    <t>60W  IP audio amplifier is a small and affordable for the office, classroom, meeting room broadcasting. AC input. 60W (100V)</t>
  </si>
  <si>
    <t>NAS-8505L-60W</t>
  </si>
  <si>
    <t>60W For the office, classroom, meeting room ...etc communication. DC24V input. 2x30W (8 ohm)</t>
  </si>
  <si>
    <t>NAS-8505L-20W</t>
  </si>
  <si>
    <t>20W For the office, classroom, meeting room ...etc communication. DC24V input. 2x10W (8 ohm)</t>
  </si>
  <si>
    <t>NAS-8506B</t>
  </si>
  <si>
    <t>IP audit terminal</t>
  </si>
  <si>
    <t>NAS-8507A</t>
  </si>
  <si>
    <t>NAS-8507B-30W</t>
  </si>
  <si>
    <t>NAS-8507B-40W</t>
  </si>
  <si>
    <t>IP Speaker</t>
  </si>
  <si>
    <t>indoor</t>
  </si>
  <si>
    <t>XC-9610</t>
  </si>
  <si>
    <t xml:space="preserve">IP POE ceiling speaker used indoor for broadcasting, support SIP multicast functions, widely used in school, smart city, park, commercial building, market DC24V 20W output /  PoE 15W output </t>
  </si>
  <si>
    <t xml:space="preserve">2x40W IP audio speaker for offices, classrooms, meeting rooms etc. communication with Line in DC24V input </t>
  </si>
  <si>
    <t xml:space="preserve">2x30W IP audio speaker for offices, classrooms, meeting rooms etc. communication with Line in DC24V input </t>
  </si>
  <si>
    <t>2x10 WIP audio speaker for IP intercom terminal and IP PA system for offices, classrooms and meeting rooms etc. with Line In-out , 24VDC input with backup</t>
  </si>
  <si>
    <t>outdoor</t>
  </si>
  <si>
    <t>XC-9601</t>
  </si>
  <si>
    <t>60W IP SIP paging speaker  for park and playground etc. outdoor public places communication</t>
  </si>
  <si>
    <t>XC-9607</t>
  </si>
  <si>
    <t>15W IP SIP wall-mounted POE speaker used indoor and outdoor for broadcasting, support SIP multicast functions, widely used in school, smart city, park, commercial building, market. 24VDC 20W output /PoE 15W output</t>
  </si>
  <si>
    <t>XC-9615</t>
  </si>
  <si>
    <t>IP POE horn speaker used indoor and outdoor for broadcasting, support SIP multicast functions, widely used in school, smart city, park, commercial building, market. 24VDC 20W output /PoE 15W output</t>
  </si>
  <si>
    <t>XC-9603A03</t>
  </si>
  <si>
    <t>IP Public Address, With an integration of the network audio decoding, digital amplifier and column loudspeaker, 30W</t>
  </si>
  <si>
    <t>XC-9603A06</t>
  </si>
  <si>
    <t>IP Public Address, With an integration of the network audio decoding, digital amplifier and column loudspeaker, 60W</t>
  </si>
  <si>
    <t>XC-9603A12</t>
  </si>
  <si>
    <t>IP Public Address, With an integration of the network audio decoding, digital amplifier and column loudspeaker, 120W</t>
  </si>
  <si>
    <t>Analog Speaker</t>
  </si>
  <si>
    <t>Indoor</t>
  </si>
  <si>
    <t>NAC-111</t>
  </si>
  <si>
    <t>15W ABSshell+Iron mesh+Options 100v 80-15KHz</t>
  </si>
  <si>
    <t>NAC-112</t>
  </si>
  <si>
    <t>25W ABSshell+Iron mesh+Options 100v 80-15KHz</t>
  </si>
  <si>
    <t>NAC-113</t>
  </si>
  <si>
    <t>35W ABSshell+Iron mesh+Options 100v 80-15KHz</t>
  </si>
  <si>
    <t>NAC-131</t>
  </si>
  <si>
    <t>3W Ceiling Speaker 100v 80-18KHz</t>
  </si>
  <si>
    <t>NAC-301C</t>
  </si>
  <si>
    <t xml:space="preserve">6W 8ohm 200Hz-20KHz </t>
  </si>
  <si>
    <t>NAC-301C-CP</t>
  </si>
  <si>
    <t xml:space="preserve">6W 100V 200Hz-20KHz </t>
  </si>
  <si>
    <t>NAC-5001</t>
  </si>
  <si>
    <t>Pre-amplifier</t>
  </si>
  <si>
    <t>NAC-5003</t>
  </si>
  <si>
    <t>IP Alarm/emergency interface</t>
  </si>
  <si>
    <t>NAC-710W</t>
  </si>
  <si>
    <t>10W 100V 120Hz-15KHz indoor speaker for IP PA system, IP paging system, IP announcement system.</t>
  </si>
  <si>
    <t>NAC-720W</t>
  </si>
  <si>
    <t>15W 100V 130Hz-15KHz indoor speaker for IP PA system, IP paging system, IP announcement system.</t>
  </si>
  <si>
    <t>NAC-730W</t>
  </si>
  <si>
    <t>25W 100V 130Hz-15KHz indoor speaker for IP PA system, IP paging system, IP announcement system.</t>
  </si>
  <si>
    <t>NAC-2305</t>
  </si>
  <si>
    <t>30W 100v 70Hz-20KHz indoor speaker for IP PA system, IP paging system, IP announcement system.</t>
  </si>
  <si>
    <t>Outdoor</t>
  </si>
  <si>
    <t>NAC-2503</t>
  </si>
  <si>
    <t>30W Waterproof horn speaker, connect to constant voltage or constant resistance amplifier for sound system,IP PA system,IP paging system. 100V 30W 250-8KHz</t>
  </si>
  <si>
    <t>NAC-2509</t>
  </si>
  <si>
    <t>15W waterproof horn speaker for IP PA system, sound system,IP paging system.  100V 15W 380-8KHz</t>
  </si>
  <si>
    <t>NAC-2510</t>
  </si>
  <si>
    <t>50W waterproof horn speaker for IP PA system IP public address system,used for smart city, ICT solution, ELV solution. 100V 50W 380-6.5Khz</t>
  </si>
  <si>
    <t>NAC-17D</t>
  </si>
  <si>
    <t>Emergency call pole (without IP Camera)</t>
  </si>
  <si>
    <t>NAC-5002B-4P</t>
  </si>
  <si>
    <t>IP Fixed Telephone Interface</t>
  </si>
  <si>
    <t>Volume control</t>
  </si>
  <si>
    <t>NAC-21</t>
  </si>
  <si>
    <t>6W volume control</t>
  </si>
  <si>
    <t>NAC-21F</t>
  </si>
  <si>
    <t>NAC-22</t>
  </si>
  <si>
    <t>30W volume control</t>
  </si>
  <si>
    <t>NAC-22F</t>
  </si>
  <si>
    <t>IP video intercoms</t>
  </si>
  <si>
    <t>NAS-8530V</t>
  </si>
  <si>
    <t>Ip video intercom paging microphone for broadcasting video conversation and monitoring in the control room</t>
  </si>
  <si>
    <t>NCS-3086AV</t>
  </si>
  <si>
    <t>IP Video Intercom Terminal. For the calling for help and deterrent talking in the self-service area of the bank especially</t>
  </si>
  <si>
    <t>NCS-3086BV</t>
  </si>
  <si>
    <t>IP Video Intercom Terminal.</t>
  </si>
  <si>
    <t>NCS-3086CV</t>
  </si>
  <si>
    <t>Ip video intercom paging console for broadcasting video conversation and monitoring in the control room</t>
  </si>
  <si>
    <t>XC-9136AV/BV</t>
  </si>
  <si>
    <t>IP Video Intercom Terminal. For video communication in self-service banking, office, shopping mall etc. indoor environment</t>
  </si>
  <si>
    <t>XC-9137AV</t>
  </si>
  <si>
    <t>XC-9138V</t>
  </si>
  <si>
    <t>IP HD Video Intercom Terminal. Specifically for monitoring and video intercom in barrier gate machine, flying tanker, charging station, vending machines etc. environment.</t>
  </si>
  <si>
    <t>XC-9171V</t>
  </si>
  <si>
    <t>Ip video Intercom Terminal. For two-way video communication in the indoor and outdoor usage</t>
  </si>
  <si>
    <t>XD-9161AV</t>
  </si>
  <si>
    <t>IP HD Video Intercom Terminal. Dedicated design for outdoor small emergency call use, such as smart streetlights, charging piles and other environments.</t>
  </si>
  <si>
    <t>XC-9201V</t>
  </si>
  <si>
    <t>IP HD Video Intercom Terminal. Suitable for communication in extremely harsh environments, such as high noise, heavy dust,strong acid and alkali, high and low temperature.</t>
  </si>
  <si>
    <t>XC-9242V</t>
  </si>
  <si>
    <t>IP HD video intercom terminal. Dedicated design for emergency call in the safe city, safe campus and smart scenic spot etc.</t>
  </si>
  <si>
    <t>NAS-8522AV(HD)</t>
  </si>
  <si>
    <t>IP HD Video Intercom Terminal. Dedicated design for alarm assistance in the safe city, safe campus and smart scenic spot etc</t>
  </si>
  <si>
    <t>NAS-8522EV(HD)</t>
  </si>
  <si>
    <t>IP Intercoms</t>
  </si>
  <si>
    <t>NAC-5010</t>
  </si>
  <si>
    <t>IP Wireless Intercom Base Station. For the interconnection between the IP terminals and the wireless intercom system in the way of PTT half duplex intercom</t>
  </si>
  <si>
    <t>NAS-8502B</t>
  </si>
  <si>
    <t>IP Paging Microphone, For the one-way broadcast, two-way intercom and monitor in the main control room.</t>
  </si>
  <si>
    <t>NAS-8502L</t>
  </si>
  <si>
    <t>Expansion Board</t>
  </si>
  <si>
    <t>NAS-8515</t>
  </si>
  <si>
    <t>IP Intercom Terminal. For the communication in the indoor environment</t>
  </si>
  <si>
    <t>NAS-8516</t>
  </si>
  <si>
    <t>NAS-8527</t>
  </si>
  <si>
    <t>NAS-8528</t>
  </si>
  <si>
    <t>DWT-6502A/DWT-6502B</t>
  </si>
  <si>
    <t>IP Window Intercom Terminal, Suitable for intercom in banking counter or charging window etc. environment.</t>
  </si>
  <si>
    <t>NAS-8521A</t>
  </si>
  <si>
    <t>IP Intercom Terminal. For the calling for help and deterrent talking in the self-service area of the bank especially</t>
  </si>
  <si>
    <t>NAS-8521B/C</t>
  </si>
  <si>
    <t>NAS-8521E</t>
  </si>
  <si>
    <t>NAS-8521G</t>
  </si>
  <si>
    <t>NAS-8522A</t>
  </si>
  <si>
    <t>IP Intercom Terminal, IP SIP intercom terminal ,emergency call box  for smart city, safe city, designed for outdoor with waterproof.</t>
  </si>
  <si>
    <t>NAS-8523A</t>
  </si>
  <si>
    <t>IP Intercom Terminal. IP SIP intercom terminal NAS-8523A designed for outdoor and indoor. (one-button)</t>
  </si>
  <si>
    <t>NAS-8523B</t>
  </si>
  <si>
    <t>IP Intercom Terminal. IP SIP intercom terminal NAS-8523A designed for outdoor and indoor. (two-button)</t>
  </si>
  <si>
    <t>NAS-8523CV/DV</t>
  </si>
  <si>
    <t>IP Video intercom station</t>
  </si>
  <si>
    <t>NAS-8514</t>
  </si>
  <si>
    <t>IP Intercom Terminal. IP intercom terminal station for indoor and outdoor environment with anti-explosion and waterproof functions</t>
  </si>
  <si>
    <t>XC-9241V</t>
  </si>
  <si>
    <t>IP audio intercom terminal (indoor&amp;outdoor)</t>
  </si>
  <si>
    <t>Sound Pickup</t>
  </si>
  <si>
    <t>TS-810A</t>
  </si>
  <si>
    <t>HD SOUND PICK-UP. It`s mainly used for finance, justice, public security, government affairs,  education departments or other industries with desktop sound pickup needs. For desktop environment</t>
  </si>
  <si>
    <t>TS-905E</t>
  </si>
  <si>
    <t>IP NETWORK SOUND PICK-UP, Ceiling/wall/desktop mounted installation, It`s mainly used for indoor sound pickup scenario in professional industry in the finance, justice, public security, education, government department etc</t>
  </si>
  <si>
    <t>TS-905A</t>
  </si>
  <si>
    <t>Digital Sound PICK-UP. Ceiling-mounted installation, It`s mainly used for indoor sound pickup scenario in professional industry in the finance, justice, public security, education, government department etc</t>
  </si>
  <si>
    <t>TS-915A</t>
  </si>
  <si>
    <t>Outdoor Gun Sound PICK-UP. Indoor and outdoor installation, It`s mainly used for indoor and outdoor professional sound pickup scenario in safe city, Xueliang Engineering, Finance, Prison, Public Security, Scenic spot etc.</t>
  </si>
  <si>
    <t>XC-9000</t>
  </si>
  <si>
    <t>Managing IP intercom and PA system, B/S framework,  support 1000 sets IP terminals, with SDK to integrate the third party</t>
  </si>
  <si>
    <t>NAS-8500</t>
  </si>
  <si>
    <t>Managing all the intercom terminals</t>
  </si>
  <si>
    <t>MAP-View</t>
  </si>
  <si>
    <t>IP PBX</t>
  </si>
  <si>
    <t>IPX-330</t>
  </si>
  <si>
    <t xml:space="preserve">30 user 15 concurrent 1*100Mbps LAN/WAN 2*FXO port IPPBX </t>
  </si>
  <si>
    <t>www.planet.com.tw/en/products/ip-telephony</t>
  </si>
  <si>
    <t>IPX-1800N</t>
  </si>
  <si>
    <t>30 user 10 concurrent 4*100Mbps LAN1*100Mbps WAN 4*ISDN port</t>
  </si>
  <si>
    <t>IPX-2100</t>
  </si>
  <si>
    <t>100 user 30 concurrent 1*100Mbps LAN/WAN 8 port FXS/FXO/GSM customizable</t>
  </si>
  <si>
    <t>IPX-2200</t>
  </si>
  <si>
    <t>200 user 60 concurrent 1*1Gbps LAN/WAN 8 port FXS/FXO/GSM customizable</t>
  </si>
  <si>
    <t>IPX-2500</t>
  </si>
  <si>
    <t>500 user 100 concurrent 1*1Gbps LAN/WAN 8 port FXS/FXO/GSM customizable</t>
  </si>
  <si>
    <t>FXO/FXS Gateway</t>
  </si>
  <si>
    <t>VGW-410FS</t>
  </si>
  <si>
    <t>4-port FXS ,1*100Mbps LAN/WAN, SIP VoIP Gateway</t>
  </si>
  <si>
    <t>VGW-810FS</t>
  </si>
  <si>
    <t>8-port FXS ,1*100Mbps LAN/WAN, SIP VoIP Gateway</t>
  </si>
  <si>
    <t>VoIP Phone</t>
  </si>
  <si>
    <t>VIP-1000PT</t>
  </si>
  <si>
    <t>Entry Level HD POE IP Phone: SIP2.0, HD Voice, 3-way Conferencin, 500 Phone book , QoS, VPN, VLAN, SNMP</t>
  </si>
  <si>
    <t>VIP-1120PT</t>
  </si>
  <si>
    <t>High Definition Color POE IP Phone, 2 Line,10/100mbps ethernet port</t>
  </si>
  <si>
    <t>VIP-2140PT</t>
  </si>
  <si>
    <t>High Definition Color POE IP Phone, 4 Line,10/100/1000mbps ethernet port,dual display, PoE IP Phone</t>
  </si>
  <si>
    <t>ICF-1800</t>
  </si>
  <si>
    <t>6 Line,10/100/1000mbps ethernet port, HD Touch Screen PoE Android Multimedia Conferencing Phone</t>
  </si>
  <si>
    <t>Door Phone &amp; Intercom</t>
  </si>
  <si>
    <t>HDP-1100PT</t>
  </si>
  <si>
    <t>720p SIP Door Phone with PoE</t>
  </si>
  <si>
    <t>HDP-5240PT</t>
  </si>
  <si>
    <t>720p SIP Multi-unit Video Door Phone with RFID and PoE</t>
  </si>
  <si>
    <t>HDP-5260PT</t>
  </si>
  <si>
    <t>720p SIP Multi-unit Apartment Vandalproof Door Phone with RFID and PoE</t>
  </si>
  <si>
    <t>VTS-700P</t>
  </si>
  <si>
    <t>7-inch SIP Indoor Touch Screen PoE Video Intercom</t>
  </si>
  <si>
    <t>Analog telephone adeptor</t>
  </si>
  <si>
    <t>VIP-156</t>
  </si>
  <si>
    <t xml:space="preserve">1*10/100Mbps LAN ,1FXS port SIP ATA </t>
  </si>
  <si>
    <t>VIP-156PE</t>
  </si>
  <si>
    <t>1*10/100Mbps LAN ,1FXS port SIP ATA 802.3af PoE device</t>
  </si>
  <si>
    <t>VIP-157S</t>
  </si>
  <si>
    <t xml:space="preserve">1*10/100Mbps LAN ,2FXS port SIP ATA </t>
  </si>
  <si>
    <t>ASANO</t>
  </si>
  <si>
    <t>Commercial display</t>
  </si>
  <si>
    <t>A4</t>
  </si>
  <si>
    <t>65"</t>
  </si>
  <si>
    <t>www.asano.com.cn/en/</t>
  </si>
  <si>
    <t>diffierent products /different warranty</t>
  </si>
  <si>
    <t>75"</t>
  </si>
  <si>
    <t xml:space="preserve">Digital Signage       </t>
  </si>
  <si>
    <t>55"</t>
  </si>
  <si>
    <t>ST33</t>
  </si>
  <si>
    <t>moving stand</t>
  </si>
  <si>
    <t>ST41</t>
  </si>
  <si>
    <t>wireless transmission</t>
  </si>
  <si>
    <t>OPS</t>
  </si>
  <si>
    <t xml:space="preserve">i5 8+128 </t>
  </si>
  <si>
    <t xml:space="preserve">i7 8+128 </t>
  </si>
  <si>
    <t>B-Tech</t>
  </si>
  <si>
    <t>Video walls  &amp; Menu Boards</t>
  </si>
  <si>
    <t>BT 8330</t>
  </si>
  <si>
    <t>Universal Menu Board Mounting System</t>
  </si>
  <si>
    <t>www.btechavmounts.com/</t>
  </si>
  <si>
    <t>BT 8333</t>
  </si>
  <si>
    <t>Curved Universal Ceiling Mounted Menu Board Mounting System</t>
  </si>
  <si>
    <t>BT 8341</t>
  </si>
  <si>
    <t>Universal Pop-out Videowall  Mounting System</t>
  </si>
  <si>
    <t>BT 8343</t>
  </si>
  <si>
    <t>Universal Ceiling Mounted Curved Videowall  Mounting System</t>
  </si>
  <si>
    <t>BT 8312</t>
  </si>
  <si>
    <t>Ultra- Slim Pop-Out Videowall Mount</t>
  </si>
  <si>
    <t>Direct View LED Video Walls</t>
  </si>
  <si>
    <t>BT9340-FM</t>
  </si>
  <si>
    <t>Universal Direct Led Videowall wall Mount</t>
  </si>
  <si>
    <t>BT9370-FM</t>
  </si>
  <si>
    <t>Freestand Universal Direct View Led  Videowall  Stand</t>
  </si>
  <si>
    <t>BT9372-FM</t>
  </si>
  <si>
    <t xml:space="preserve"> Specialist Mounts for Digital Signage</t>
  </si>
  <si>
    <t>BT8309</t>
  </si>
  <si>
    <t>Pop-Out Flat Screen Wall Mount With Micro- Adjustment</t>
  </si>
  <si>
    <t>BT8310XL</t>
  </si>
  <si>
    <t>Heavy Duty Pop-Out  Flat Screen Wall Mount</t>
  </si>
  <si>
    <t>BT7550</t>
  </si>
  <si>
    <t>Rotational Flip Mount</t>
  </si>
  <si>
    <t>BT9905</t>
  </si>
  <si>
    <t>Ultra-Stretch Signage Mount ( For LG 86BH5C )</t>
  </si>
  <si>
    <t>BT7001</t>
  </si>
  <si>
    <t>Back -To- Back  Digital Signage Kiosk</t>
  </si>
  <si>
    <t>BT7007</t>
  </si>
  <si>
    <t>Single Screen Digital Signage Kiosk (  For LG 88BH7D )</t>
  </si>
  <si>
    <t>Projector Mounts</t>
  </si>
  <si>
    <t>BT893</t>
  </si>
  <si>
    <t>Heavy Duty Projector Ceiling Mount with Micro-Adjustment</t>
  </si>
  <si>
    <t>BT893-AD</t>
  </si>
  <si>
    <t>Adjustablen Drop Heavy Duty Projector Ceiling Mount with Micro-Adjustment</t>
  </si>
  <si>
    <t>BT899XL</t>
  </si>
  <si>
    <t>Extra-Large Projector Ceiling Mount with Micro-Adjustment</t>
  </si>
  <si>
    <t>BT899</t>
  </si>
  <si>
    <t>Projector Ceiling Mount With Micro-Adjustment</t>
  </si>
  <si>
    <t>BT881</t>
  </si>
  <si>
    <t>Short Drop Projector Ceiling Mount</t>
  </si>
  <si>
    <t>BT897</t>
  </si>
  <si>
    <t>Strackable Heavy Duty Projector Mount With Pull-Out Service Tray</t>
  </si>
  <si>
    <t>BT898</t>
  </si>
  <si>
    <t>Enhanced Pitch  Stackable Heavy Duty Projector Mount With Pull-Out Service Tray</t>
  </si>
  <si>
    <t>BT899-FD</t>
  </si>
  <si>
    <t>Fixed Drop Projector Ceiling Mount With Micro-Adjustment</t>
  </si>
  <si>
    <t>BT883</t>
  </si>
  <si>
    <t>Projector Ceiling Mount With Long Adjustable Drop</t>
  </si>
  <si>
    <t>Flat Screen Mounts</t>
  </si>
  <si>
    <t>BT8423</t>
  </si>
  <si>
    <t>Adjustablen Drop Universal Flat Screen Ceiling Mount With Tilt</t>
  </si>
  <si>
    <t>BT8426</t>
  </si>
  <si>
    <t>BT8427</t>
  </si>
  <si>
    <t>Adjustablen Drop  Flat Screen Ceiling Mount With Tilt</t>
  </si>
  <si>
    <t>BT8428</t>
  </si>
  <si>
    <t>Back -To- Back  Universal Flat Screen Ceiling Mount With Tilt</t>
  </si>
  <si>
    <t>FOCOMM</t>
  </si>
  <si>
    <t>VDO Fiber Converter</t>
  </si>
  <si>
    <t>VDC-1V1D-FC20T/R-1080</t>
  </si>
  <si>
    <t xml:space="preserve"> 2 CH 1080P TVI/CVI/AHD Video Converter, WDM, RS485 Data, 20 Km, FC</t>
  </si>
  <si>
    <t>VDC-2V1D-FC20T/R-1080</t>
  </si>
  <si>
    <t xml:space="preserve"> 2 CH 1080P TVI/CVI/AHD Video Converter, WDM, RS 485 Data, 20 Km, FC</t>
  </si>
  <si>
    <t>VDC-4V1D-FC20T/R-1080</t>
  </si>
  <si>
    <t xml:space="preserve"> 4 CH 1080P TVI/CVI/AHD Video Converter, WDM, RS 485 Data, 20 Km, FC</t>
  </si>
  <si>
    <t>VDC-8V1D-FC20T/R-1080</t>
  </si>
  <si>
    <t xml:space="preserve"> 8 CH 1080P TVI/CVI/AHD Video Converter, WDM, RS 485 Data, 20 Km, FC</t>
  </si>
  <si>
    <t>VDC-16V1D-FC20T/R-1080</t>
  </si>
  <si>
    <t xml:space="preserve"> 16 CH 1080P TVI/CVI/AHD Video Converter, WDM, RS 485 Data 20 Km, FC</t>
  </si>
  <si>
    <t>VDC-32V1D-FC20T/R-1080</t>
  </si>
  <si>
    <t xml:space="preserve"> 32 CH 1080P TVI/CVI/AHD Video Converter, WDM, RS 485 Data 20 Km, FC</t>
  </si>
  <si>
    <t>VDC-64V1D-FC20T/R-1080</t>
  </si>
  <si>
    <t xml:space="preserve"> 64 CH 1080P TVI/CVI/AHD Video Converter, WDM, RS 485 Data 20 Km, FC</t>
  </si>
  <si>
    <t>Audio to Fiber Converter</t>
  </si>
  <si>
    <t>MC-A-1AVT/R-F9-20</t>
  </si>
  <si>
    <t>1 CH Audio, RCA, SM, WDM, 20Km, FC</t>
  </si>
  <si>
    <t>MC-A-2AVT/R-F9-20</t>
  </si>
  <si>
    <t>2 CH Audio, RCA, SM, WDM, 20Km, FC</t>
  </si>
  <si>
    <t>MC-A-4AVT/R-F9-20</t>
  </si>
  <si>
    <t>4 CH Audio, RCA, SM, WDM, 20Km, FC</t>
  </si>
  <si>
    <t>MC-A-8AVT/R-F9-20</t>
  </si>
  <si>
    <t>8 CH Audio, RCA, SM, WDM, 20Km, FC</t>
  </si>
  <si>
    <t>MC-A-16AVT/R-F9-20</t>
  </si>
  <si>
    <t>16 CH Audio, RCA, SM, WDM, 20Km, FC</t>
  </si>
  <si>
    <t>VGA to Fiber Converter</t>
  </si>
  <si>
    <t>MC-VGAT/R-F9-20</t>
  </si>
  <si>
    <t>VGA to Fiber Converter, SM 20Km, WDM, SC</t>
  </si>
  <si>
    <t>MC-VGAT/R-USB-F9-20</t>
  </si>
  <si>
    <t>VGA to Fiber Converter with USB, SM 20Km, WDM, SC</t>
  </si>
  <si>
    <t>DVI to Fiber Converter</t>
  </si>
  <si>
    <t>MC-DVIT/R-F9-20</t>
  </si>
  <si>
    <t>DVI to Fiber Converter, SM 20Km, WDM, SC</t>
  </si>
  <si>
    <t>MC-DVIT/R-USB-F9-20</t>
  </si>
  <si>
    <t>DVI to Fiber Converter with USB, SM 20Km, WDM, SC</t>
  </si>
  <si>
    <t>HDMI TO Fiber Optic</t>
  </si>
  <si>
    <t>MC-H-HDMI-F9-20</t>
  </si>
  <si>
    <t xml:space="preserve">HDMI over fiber converter,SM 20KM, SC/UPC,1080P @ 60Hz </t>
  </si>
  <si>
    <t>MC-H-HDMI-IR-F9-20</t>
  </si>
  <si>
    <t>HDMI +IR over fiber converter,SM 20KM, SC/UPC,1080P @ 60Hz</t>
  </si>
  <si>
    <t>MC-H-HDMI-USB-F9-20</t>
  </si>
  <si>
    <t>HDMI +KVM(USB) over fiber converter,SM 20KM, SC/UPC,1080P @ 60Hz</t>
  </si>
  <si>
    <t>HDMI extender</t>
  </si>
  <si>
    <t>MC-HDMI-EX-120</t>
  </si>
  <si>
    <t>HDMI extender transmits 120 meters via CAT5 / 5e, 150 meters via CAT6 / 6e, 1080P @ 60Hz</t>
  </si>
  <si>
    <t>MC-HDMI-EX-IR-120</t>
  </si>
  <si>
    <t>HDMI + IR extender transmits 120 meters via CAT5 / 5e, 150 meters via CAT6 / 6e, 1080P @ 60Hz</t>
  </si>
  <si>
    <t>MC-HDMI-EX-USB-120</t>
  </si>
  <si>
    <t>HDMI + KVM(USB) extender transmits 120 meters via CAT5 / 5e, 150 meters via CAT6 / 6e, 1080P @ 60Hz</t>
  </si>
  <si>
    <t>ITC</t>
  </si>
  <si>
    <t>Meeting room wireless</t>
  </si>
  <si>
    <t>Item</t>
  </si>
  <si>
    <t>Picture</t>
  </si>
  <si>
    <t>Model no.</t>
  </si>
  <si>
    <t>TS-W100</t>
  </si>
  <si>
    <t>WIFI wireless conference system controller</t>
  </si>
  <si>
    <t>https://www.itctech.com.cn/</t>
  </si>
  <si>
    <t>1 year for LED screen, 2 years for lighting, 3 years for audio product</t>
  </si>
  <si>
    <t>TS-W101</t>
  </si>
  <si>
    <t>WIFI wireless conference chairman unit, with 4.3inch touch screen</t>
  </si>
  <si>
    <t>TS-W101A</t>
  </si>
  <si>
    <t>WIFI wireless conference delegate unit, with 4.3inch touch screen</t>
  </si>
  <si>
    <t>TS-W111</t>
  </si>
  <si>
    <t>AP transmitter</t>
  </si>
  <si>
    <t>TL-SF1009PE</t>
  </si>
  <si>
    <t>TPLINK 10/100Mbps switch</t>
  </si>
  <si>
    <t>Meeting room set</t>
  </si>
  <si>
    <t>TS-0202</t>
  </si>
  <si>
    <t>Discussion Chairman unit</t>
  </si>
  <si>
    <t>TS-0202A</t>
  </si>
  <si>
    <t>Discussion Delegate unit</t>
  </si>
  <si>
    <t>TS-20D</t>
  </si>
  <si>
    <t>Extension cable, with male and female connector, 20 meters</t>
  </si>
  <si>
    <t>TS-6D</t>
  </si>
  <si>
    <t>Socket</t>
  </si>
  <si>
    <t>TS-12PFX</t>
  </si>
  <si>
    <t>12 Channel mixer</t>
  </si>
  <si>
    <t>TS-224</t>
  </si>
  <si>
    <t xml:space="preserve">Suppressor( Digital Feedback Suppressor) </t>
  </si>
  <si>
    <t>TS-P440</t>
  </si>
  <si>
    <t>4 Input and 4 Output Digital Audio Matrix Processor</t>
  </si>
  <si>
    <t>TS-350PI</t>
  </si>
  <si>
    <t>Professional Stereo Amplifier, 2×350W@8Ω, 2×530W@4Ω, 1060W@Bridge 8Ω</t>
  </si>
  <si>
    <t>TS-608H</t>
  </si>
  <si>
    <t>8" High-end Entertainment Conference Loudspeaker, 150W@8Ω</t>
  </si>
  <si>
    <t>TS-02B</t>
  </si>
  <si>
    <t>Wall mount bracket</t>
  </si>
  <si>
    <t>T-G1.8</t>
  </si>
  <si>
    <t>XLR(Female)-XLR(Male) audio cable</t>
  </si>
  <si>
    <t>TS-500PI</t>
  </si>
  <si>
    <t>Professional Stereo Amplifier, 2×500W@8Ω, 2×730W@4Ω, 1460W@Bridge 8Ω</t>
  </si>
  <si>
    <t>TS-610</t>
  </si>
  <si>
    <t>High-End Entertainment Loudspeaker, 10'', 300W @8Ω</t>
  </si>
  <si>
    <t>TS-02A</t>
  </si>
  <si>
    <t>PowerAmp &amp; accessories</t>
  </si>
  <si>
    <t>T-60DTB</t>
  </si>
  <si>
    <t>Class-D Mixer Amplifier, 60W,With MP3/TUNER/BLUETOOTH,
1  EMC input, 2  AUX input, 4  MIC input (Unbalanced)</t>
  </si>
  <si>
    <t>T-120DTB</t>
  </si>
  <si>
    <t>Class-D Mixer Amplifier, 120W,With MP3/TUNER/BLUETOOTH,
1  EMC input, 2  AUX input, 4  MIC input (Unbalanced)</t>
  </si>
  <si>
    <t>T-240DTB</t>
  </si>
  <si>
    <t>Class-D Mixer Amplifier, 240W,With MP3/TUNER/BLUETOOTH,
1  EMC input, 2  AUX input, 4  MIC input (Unbalanced)</t>
  </si>
  <si>
    <t>T-350DTB</t>
  </si>
  <si>
    <t>Class-D Mixer Amplifier, 350W,With MP3/TUNER/BLUETOOTH,
1  EMC input, 2  AUX input, 4  MIC input (Unbalanced)</t>
  </si>
  <si>
    <t>T-500DTB</t>
  </si>
  <si>
    <t>Class-D Mixer Amplifier, 500W,With MP3/TUNER/BLUETOOTH,
1  EMC input, 2  AUX input, 4  MIC input (Unbalanced)</t>
  </si>
  <si>
    <t>T-650DTB</t>
  </si>
  <si>
    <t>Class-D Mixer Amplifier, 650W,With MP3/TUNER/BLUETOOTH,
1  EMC input, 2  AUX input, 4  MIC input (Unbalanced)</t>
  </si>
  <si>
    <t>T-2221</t>
  </si>
  <si>
    <t xml:space="preserve">CD/MP3 Player with AM/FM Tuner, USB/SD and bluetooth, 1U height </t>
  </si>
  <si>
    <t>T-6221</t>
  </si>
  <si>
    <t>CD Player, USB &amp; SD, 1U height</t>
  </si>
  <si>
    <t>T-6222</t>
  </si>
  <si>
    <t xml:space="preserve">AM/FM Tuner, 1U height </t>
  </si>
  <si>
    <t>T-6221A</t>
  </si>
  <si>
    <t>DVD Player</t>
  </si>
  <si>
    <t>T-6232</t>
  </si>
  <si>
    <t>Digital 10 Zone Weekly Timer, expansion to 160 zones, CAT5 cable system</t>
  </si>
  <si>
    <t>Access Control</t>
  </si>
  <si>
    <t>Anviz</t>
  </si>
  <si>
    <t>Accessories Secukey</t>
  </si>
  <si>
    <t>TD-9421S3(D/PE/AR2)</t>
  </si>
  <si>
    <t>TD-9524S3(D/PE/AR2)</t>
  </si>
  <si>
    <t>DS-2CD1023G0-IUM (4mm)</t>
  </si>
  <si>
    <t>DS-2CD1323G0-IUF(2.8mm)©</t>
  </si>
  <si>
    <t>4Mp bullet, H.265 IPC, 2.8 mm, IP67, IR 30m, Metal, support SD 128G</t>
  </si>
  <si>
    <t>TD-9441S3(D/PE/AR2)</t>
  </si>
  <si>
    <t>TD-9544S3(D/PE/AR2)</t>
  </si>
  <si>
    <t>5MP Bullet, H.265 IPC, 3.6mm, IP67, IR 30-50m, Metal, support SD 128G</t>
  </si>
  <si>
    <t xml:space="preserve">TD-9452S3A(D/PE/AR3)             </t>
  </si>
  <si>
    <t>8 MP FIX Len</t>
  </si>
  <si>
    <t>8MP Bullet, H.265 IPC, 3.6mm, IP67, IR 20-30m, Metal</t>
  </si>
  <si>
    <t>8MP Bullet, H.265 IPC, 3.6mm, IP67, IR 30-50m, Metal</t>
  </si>
  <si>
    <t>TD-9481S3(D/PE/AR2)</t>
  </si>
  <si>
    <t>TD-9482S3(D/PE/AR3)</t>
  </si>
  <si>
    <t>DS-2CD2185G0-IMS (2.8mm)</t>
  </si>
  <si>
    <t>DS-2CD2T86G2-2I(4mm)(C)</t>
  </si>
  <si>
    <t xml:space="preserve">Starlight Fix Len </t>
  </si>
  <si>
    <t>2MP Starlight H.265 Bullet IPC, Fixed Lens 2.8mm, IR 20-30 m, IP67, DWDR, SD 128G</t>
  </si>
  <si>
    <t>2MP Starlight  Dome IPC, Fixed Lens 2.8mm, IR 20-30 m,  IP67, DWDR, SD 128G</t>
  </si>
  <si>
    <t>TD-9421S2H(D/PE/AR2)</t>
  </si>
  <si>
    <t>TD-9422S2H(D/PE/AR3)</t>
  </si>
  <si>
    <t>TD-9524S2H(D/PE/AR2)</t>
  </si>
  <si>
    <t>H.265 +</t>
  </si>
  <si>
    <t>DS-2CD2026G2-I(2.8mm)</t>
  </si>
  <si>
    <t>DS-2CD2126G2-I(2.8mm)</t>
  </si>
  <si>
    <t>8MP Bullet, H.265+ IPC, 4mm, IP67,  Senser 1/1.8,  IR 60 m,120dB WDR, SD 256G</t>
  </si>
  <si>
    <t>DS-2CD2T86G2-2I(4mm)©</t>
  </si>
  <si>
    <t xml:space="preserve">Full Color </t>
  </si>
  <si>
    <t>2MP Full-Color H.265  Bullet IPC, Lens 2.8,  IP67, IR20-30m , metal, support SD Card, up to 128G,</t>
  </si>
  <si>
    <t>2MP  Full-Color Turret H.265 IPC, Lens:2.8 mm, IP67, IR20-30m , metal, support SD Card, up to 128G,</t>
  </si>
  <si>
    <t xml:space="preserve">2MP Full-Color H.265 Bullet IPC, 2.8mm, IP67,  Senser 1/2.8, IR 30 m </t>
  </si>
  <si>
    <t>5MP Full-Color H.265 Bullet IPC, Lens 3.6 mm, IP67, IR20-30m , metal, support SD Card, up to 256G,</t>
  </si>
  <si>
    <t>5MP Full-Color H.265 Turret IPC, Lens 3.6 mm, IP67, IR20-30m , metal, support SD Card, up to 256G,</t>
  </si>
  <si>
    <t>TD-9422C1</t>
  </si>
  <si>
    <t>TD-9524C1</t>
  </si>
  <si>
    <t>DS-2CD1027G0-L (2.8mm)</t>
  </si>
  <si>
    <t>DS-2CD1327G0-L (2.8mm)</t>
  </si>
  <si>
    <t>TD-9452C1</t>
  </si>
  <si>
    <t>TD-9554C1</t>
  </si>
  <si>
    <t xml:space="preserve">2MP Network IR Water-Proof Dome Camera, Manual Zoom Lens 2.8-12mm, </t>
  </si>
  <si>
    <t xml:space="preserve">2MP Bullet Metal, H.265 IPC, Auto Focus 2.8-12 mm, IP67,  IR-60m 120dB WDR, Vari-focal Lens, Max 256GB
</t>
  </si>
  <si>
    <t xml:space="preserve">2MP Dome Metal, H.265 IPC, Auto Focus 2.8-12 mm, IP67, IR-30m 120dB WDR, Vari-focal Lens, Max 128GB
</t>
  </si>
  <si>
    <t>TD-9422S3(D/FZ/PE/AR3)</t>
  </si>
  <si>
    <t>TD-9525S3(D/FZ/PE/AR3)</t>
  </si>
  <si>
    <t>DS-2CD2621G0-I</t>
  </si>
  <si>
    <t>DS-2CD2721G0-I</t>
  </si>
  <si>
    <t>Starlight</t>
  </si>
  <si>
    <t>2MP Starlight IR Bullet Network Camera, Manual Zoom Lens 2.8-12mm</t>
  </si>
  <si>
    <t>2MP Starlight IR Bullet Network Camera, Auto Focus, Motorized Zoom Lens 2.8-12mm</t>
  </si>
  <si>
    <t>2MP Starlight IR Dome Network Camera, Manual Zoom Lens 2.8-12mm</t>
  </si>
  <si>
    <t>2MP Starlight IR Dome Network Camera, Auto Focus, Motorized Zoom Lens 2.8-12mm</t>
  </si>
  <si>
    <t>2MP Starlight, Bullet Metal, H.265 IPC, Auto Focus 2.8-12 mm, IP66,  IR-60m 120dB WDR,Motorized lens, Audio Port , Max 256GB</t>
  </si>
  <si>
    <t>2MP Starlight, Dome Metal, H.265 IPC, Auto Focus 2.8-12 mm, IP66,IK10,  IR-30m 120dB WDR,Motorized lens, Audio Port , Max 128GB</t>
  </si>
  <si>
    <t>TD-9422S2H(D/FZ/PE/AR3)</t>
  </si>
  <si>
    <t xml:space="preserve">TD-9422S2H(D/AZ/PE/AR3)  </t>
  </si>
  <si>
    <t>TD-9525S2H(D/FZ/PE/AR3)</t>
  </si>
  <si>
    <t>TD-9525S2H(D/AZ/PE/AR3)</t>
  </si>
  <si>
    <t>DS-2CD2626G2-IZS (2.8-12mm)</t>
  </si>
  <si>
    <t>DS-2CD2726G2-IZS</t>
  </si>
  <si>
    <t xml:space="preserve">5MP </t>
  </si>
  <si>
    <t>5MP Network IR Water-proof Bullet Camera, Motorized Zoom Lens 2.8-12mm, 30~50m IR night view distance</t>
  </si>
  <si>
    <t>5MP Network IR Water-Proof Dome Camera, Motorized Zoom Lens 2.8-12mm</t>
  </si>
  <si>
    <t>4MP Starlight, Bullet Metal, H.265 IPC, Auto Focus 2.8-12 mm, IP66,  IR-60m 120dB WDR,Motorized lens, Audio Port , Max 256GB</t>
  </si>
  <si>
    <t>4MP Starlight, Dome Metal, H.265 IPC, Auto Focus 2.8-12 mm, IP66,IK10,  IR-60m 120dB WDR,Motorized lens, Audio Port , Max 256GB</t>
  </si>
  <si>
    <t>8MP IR Water-proof Dome Network Camera,  Motorized Zoom Lens 2.8-12mm</t>
  </si>
  <si>
    <t>8MP HD Bullet Network Camera, Motorized zoom lens：2.8~12mm</t>
  </si>
  <si>
    <t>TD-9555S3A（D/AZ/PE/AR3）</t>
  </si>
  <si>
    <t>DS-2CD2646G2-IZS (2.8-12mm)©</t>
  </si>
  <si>
    <t>DS-2CD2745FWD-IZS(B)</t>
  </si>
  <si>
    <t>TD-9585S3(D/AZ/PE/AR3)</t>
  </si>
  <si>
    <t>TD-9483S3(D/AZ/PE/AR5)</t>
  </si>
  <si>
    <t>1 MP Vari-focal Lens Camera</t>
  </si>
  <si>
    <t xml:space="preserve">Special Camera </t>
  </si>
  <si>
    <t>Face Capture  Network Camera</t>
  </si>
  <si>
    <t xml:space="preserve"> Face Recognition Network Camera</t>
  </si>
  <si>
    <t>Active Deterrence Network Camera</t>
  </si>
  <si>
    <t xml:space="preserve"> License Plate Recognition (LPR)</t>
  </si>
  <si>
    <t>2MP HD Face Capture Box Network Camera</t>
  </si>
  <si>
    <t xml:space="preserve">2MP HD Face Capture Bullet Network Camera, Motorized Zoom Lens 7-22mm
</t>
  </si>
  <si>
    <t>2MP HD Face Capture Dome Network Camera, Motorized zoom lens 7-22mm</t>
  </si>
  <si>
    <t xml:space="preserve">2MP Face Recognition Box Network Camera
</t>
  </si>
  <si>
    <t xml:space="preserve">2MP Face Recognition Bullet Network Camera, Motorized Zoom Lens 7-22mm
</t>
  </si>
  <si>
    <t xml:space="preserve">2MP Face Recognition Dome Network Camera, Motorized Zoom Lens 7-22mm
</t>
  </si>
  <si>
    <t xml:space="preserve">5MP AI Bullet Network Camera, Motorized Zoom Lens 2.8-12mm
</t>
  </si>
  <si>
    <t xml:space="preserve">5MP AI Eyeball Network Camera, Motorized Zoom Lens 2.8-12mm
</t>
  </si>
  <si>
    <t xml:space="preserve">2MP HD ANPR Box Network Camera
</t>
  </si>
  <si>
    <t xml:space="preserve">2MP HD ANPR Bullet Network Camera, Motorized Zoom Lens 7-22mm，2.8-12mm
</t>
  </si>
  <si>
    <t>TD-9322A3-FC</t>
  </si>
  <si>
    <t>TD-9423A3-FC</t>
  </si>
  <si>
    <t>TD-9523A3-FC</t>
  </si>
  <si>
    <t>TD-9322A3-FR</t>
  </si>
  <si>
    <t>TD-9423A3-FR</t>
  </si>
  <si>
    <t>TD-9523A3-FR</t>
  </si>
  <si>
    <t>TD-9452A3-PA</t>
  </si>
  <si>
    <t>TD-9555A3-PA</t>
  </si>
  <si>
    <t>TD-9322A3-LR</t>
  </si>
  <si>
    <t>TD-9423A3-LR</t>
  </si>
  <si>
    <t>fisheye IP camera</t>
  </si>
  <si>
    <t>6.0MP fisheye IP camera, H.265,FIX Len 1.07mm,  IR 20-30 m, SD 128G</t>
  </si>
  <si>
    <t>3 MP Fisheye IP Camera, Len 1.16mm, Sencer 1/2.8", SD 128G, 120dB</t>
  </si>
  <si>
    <t>5 MP Fisheye IP Camera, Len 1.08mm, Sencer 1/2.5", SD 128G, 120dB</t>
  </si>
  <si>
    <t>3 MP Bullet IP Camera, Len 1.68mm, Sencer 1/2.7", SD 256G, 120dB, IP67</t>
  </si>
  <si>
    <t>TD-9568E2L(D/PE/AR2)</t>
  </si>
  <si>
    <t>DS-2CD2935FWD-IS</t>
  </si>
  <si>
    <t>DS-2CD2955FWD-IS</t>
  </si>
  <si>
    <t>DS-2CD2T45G0P-I</t>
  </si>
  <si>
    <t>A3 Pro-Series Multi-lens 4K Camera</t>
  </si>
  <si>
    <t>Thermal Cameras</t>
  </si>
  <si>
    <t xml:space="preserve">4 x 2MP
 @25fps, Bullet, Len 3.3mm , IR 20 m, </t>
  </si>
  <si>
    <t>Thermal Network Bullet Camera</t>
  </si>
  <si>
    <t>Thermal Network Bullet Camera, 3.2mm(4mm),7mm(8mm)</t>
  </si>
  <si>
    <t>Thermal Network Turret Camera,  Optical lens : 3.2mm, Thermal lens : 7mm</t>
  </si>
  <si>
    <t>TD-6424M3(D/PE/AR2)</t>
  </si>
  <si>
    <t>TD-5433E1(FT/PE/VT)</t>
  </si>
  <si>
    <t>TD-5433E1(PE/VT)</t>
  </si>
  <si>
    <t>TD-5525E1</t>
  </si>
  <si>
    <t>4MP</t>
  </si>
  <si>
    <t>8MP</t>
  </si>
  <si>
    <t>ไม่มีราคา</t>
  </si>
  <si>
    <t>Access Control Terminal</t>
  </si>
  <si>
    <t>2MP HD Face Recognition Terminal</t>
  </si>
  <si>
    <t>2MP HD Temperature Measurement &amp; Face Recognition Terminal</t>
  </si>
  <si>
    <t>TD-E2128</t>
  </si>
  <si>
    <t>TD-E2128-TM/TP</t>
  </si>
  <si>
    <t>IPS-M4GT-2SFP</t>
  </si>
  <si>
    <t>DS-7604NI-K1/4P (C)</t>
  </si>
  <si>
    <t>NVR 4 Channels</t>
  </si>
  <si>
    <t>NVR 8 Channels</t>
  </si>
  <si>
    <t>DS-7608NI-K2</t>
  </si>
  <si>
    <t>NVR 16 Channels</t>
  </si>
  <si>
    <t>DS-7716NI-K4</t>
  </si>
  <si>
    <t>DS-7716NI-K4/16P</t>
  </si>
  <si>
    <t>NVR 32 Channels</t>
  </si>
  <si>
    <t>DS-7732NI-I4(B)</t>
  </si>
  <si>
    <t>DS-7732NI-I4/24P</t>
  </si>
  <si>
    <t xml:space="preserve">4ch  PoE 4  H.265  1HDD (8TB/HDD)  1 RJ45 10M/100M  1 HDMI  Inputbandwidth 40Mbps  Outputbandwidth  80Mbps </t>
  </si>
  <si>
    <t>8ch H.265+  2HDD (6TB/HDD) 1 RJ45 10M/100M/1000M 1 HDMI Inputbandwidth  80Mbps Outputbandwidth  160Mbps</t>
  </si>
  <si>
    <t>8ch PoE 8 H.265+ 2HDD (6TB/HDD) 1 RJ45 10M/100M/1000M  1 HDMI Inputbandwidth  80Mbps Outputbandwidth  160Mbps</t>
  </si>
  <si>
    <t xml:space="preserve">16ch  H.265+  2HDD  4HDD (6TB/HDD) 2 RJ45 10M/100M/1000M 1 HDMI Inputbandwidth 160Mbps Outputbandwidth  160Mbps </t>
  </si>
  <si>
    <t>16ch  PoE 16 H.265+ 4HDD (6TB/HDD)  1 RJ45 10M/100M/1000M 1 HDMI Inputbandwidth 160Mbps  Outputbandwidth 160Mbps</t>
  </si>
  <si>
    <t>32ch  H.265+ 4HDD (10TB/HDD)  2 RJ45 10M/100M/1000M  1 HDMI Inputbandwidth  256Mbps Outputbandwidth 256Mbps</t>
  </si>
  <si>
    <t>32ch  PoE 24 H.265+  4HDD (10TB/HDD)  1 RJ45 10M/100M/1000M  2 HDMI Inputbandwidth  320Mbps Outputbandwidth  256Mbps</t>
  </si>
  <si>
    <t>NVR 64 Channels</t>
  </si>
  <si>
    <t>DS-9664NI-I8</t>
  </si>
  <si>
    <t>DS-9664NI-I16</t>
  </si>
  <si>
    <t>64ch  H.265+  8HDD (10TB/HDD) 2 RJ45 10M/100M/1000M  2 HDMI  Inputbandwidth 320Mbps Outputbandwidth 256Mbps</t>
  </si>
  <si>
    <t>64ch  H.265+ 16HDD (10TB/HDD) 2 RJ45 10M/100M/1000M  2 HDMI  Inputbandwidth 320Mbps Outputbandwidth 256Mbps</t>
  </si>
  <si>
    <t>AcuSense NVR</t>
  </si>
  <si>
    <t>DS-7608NXI-I2/S</t>
  </si>
  <si>
    <t>8ch  H.265+ 2HDD (10TB/HDD)  1 RJ45 10M/100M/1000M  1 HDMI Inputbandwidth 80Mbps Inputbandwidth  256Mbps</t>
  </si>
  <si>
    <t>DS-7616NXI-I2/S</t>
  </si>
  <si>
    <t>16ch  H.265+ 2HDD (10TB/HDD) 1 RJ45 10M/100M/1000M  1 HDMI  Inputbandwidth 160Mbps  Inputbandwidth  256Mbps</t>
  </si>
  <si>
    <t>5 inch 2MP IP PTZ,  18x zoom, Smart IR with distance to 100m, support POE, no power adapter</t>
  </si>
  <si>
    <t>5 inch 2MP IP PTZ,  20x zoom, Smart IR with distance to 150m, star light,support POE, no power adapter</t>
  </si>
  <si>
    <t>6 inch 2MP IP PTZ,  20x zoom, Smart IR with distance to 150m, star light, SD card slot up to 128GB, smart event</t>
  </si>
  <si>
    <t>7 inch 2MP IP PTZ,  20x zoom, laser Smart IR with distance to 300m, star light, SD card slot up to 128GB, smart event</t>
  </si>
  <si>
    <t>6 inch 2MP IP PTZ,  30x zoom, Smart IR with distance to 150m
star light, SD card slot up to 128GB, smart event</t>
  </si>
  <si>
    <t>7 inch 2MP IP PTZ,  30x zoom, laser Smart IR with distance to 300m, star light, SD card slot up to 128GB, smart event</t>
  </si>
  <si>
    <t>TD-3108B1H</t>
  </si>
  <si>
    <t>TD-3116B2</t>
  </si>
  <si>
    <t>TD-N064E</t>
  </si>
  <si>
    <t>TD-3104B1H</t>
  </si>
  <si>
    <t>POE NVR</t>
  </si>
  <si>
    <t>TD-3104B1-4P</t>
  </si>
  <si>
    <t>TD-3108B1-8P</t>
  </si>
  <si>
    <t>TD-3104B1H-4P</t>
  </si>
  <si>
    <t>TD-3108B1H-8P</t>
  </si>
  <si>
    <t>TD-3108B2H-8P</t>
  </si>
  <si>
    <t>TD-3116B2-16P</t>
  </si>
  <si>
    <t>TD-3216H2-16P</t>
  </si>
  <si>
    <t>มีมีรายละเอียด</t>
  </si>
  <si>
    <t>H.265, AI NVR，support face recognition</t>
  </si>
  <si>
    <t>TD-3308B1-A1</t>
  </si>
  <si>
    <t>TD-3308B1N-A1</t>
  </si>
  <si>
    <t>TD-3316B2-A1</t>
  </si>
  <si>
    <t>TD-3316B2N-A1</t>
  </si>
  <si>
    <t>TD-3332B2-A1</t>
  </si>
  <si>
    <t>TD-3316B4-A1</t>
  </si>
  <si>
    <t>TD-3332B8-A1</t>
  </si>
  <si>
    <t>H.265, AI POE NVR，support face recognition</t>
  </si>
  <si>
    <t>TD-3308B1-8P-A1</t>
  </si>
  <si>
    <t>TD-3316B2-8P-A1</t>
  </si>
  <si>
    <t>TD-3316B2-16P-A1</t>
  </si>
  <si>
    <t>TD-3316B4-16P-A1</t>
  </si>
  <si>
    <t>TD-3332H4-16P-A1</t>
  </si>
  <si>
    <t>TD-3532H8-16P-A1</t>
  </si>
  <si>
    <t>16 CH NVR,16CH POE port, Support (8MP/6MP/5MP/4MP/3MP/1080P/960P/720P/@30fps), 16 CH IPC audio, 1CH local audio in/out, 8 CH local alarm/4 CH out, 16CH IP alarm in SATA x 4, RS485 x 2,HDMI, VGA,RJ45 1000 Mbps × 1, USB3.0x1,USB2.0x1, 16 CH playback</t>
  </si>
  <si>
    <t>ราคามีปัญหา ไม่ตรง</t>
  </si>
  <si>
    <t>ราคามีปัญหา  ไม่ตรง</t>
  </si>
  <si>
    <t>Reader</t>
  </si>
  <si>
    <t>U Bio Reader</t>
  </si>
  <si>
    <t>32-Bit High Speed CPU，Stable and reliable，Unique low power consumption design, BioNANO core fingerprint algorithm,Anviz Optical Fingerprint Sensor, Accurate Image Capture and Good in Anti-interference ，Fingerprint Image of No-distortion</t>
  </si>
  <si>
    <t>Option: Mifare Module</t>
  </si>
  <si>
    <t>Standalone Access Control</t>
  </si>
  <si>
    <t xml:space="preserve">Option: Mifare Module </t>
  </si>
  <si>
    <t>T5 Pro（World Most
Compact）</t>
  </si>
  <si>
    <t xml:space="preserve">ST Microelectronics ® 32-Bit High Speed CPU，Stable and reliable. Management Card
Registration Compact Design, 3000 Fingerprints, 50000 Records，Infrared Auto Wakeup Sensor，TCP/IP, RS485, USB Device, Direct Lock Control，Door Open Sensor, Wiegand Out，FP,Card,FP+Card, IP54, Standard EM RFID
</t>
  </si>
  <si>
    <t xml:space="preserve">Option: Optional Mifare Card, Mifare Module </t>
  </si>
  <si>
    <t>M7 (IP67 Professional
Access Control )</t>
  </si>
  <si>
    <t xml:space="preserve">ST Microelectronics ® 32-Bit High Speed CPU，Stable and reliable. Metal Case IP67,
5000 Fingerprints, 200,000 Records，Touch Active Wakeup Sensor, Door Open Sensor, RS485, USB Device,TCP/IP(PoE),Wiegand In/Out，Direct Lock Control，Group,Time Zone, Scheduled Bell，Doorbell &amp; Relay Out, Standard with EM card, Tamper Alarm，
FP,Card,ID+FP,ID+PW,PW+Card,FP+Card,FP+PW  
</t>
  </si>
  <si>
    <t xml:space="preserve">C2 Slim (IP65 Professional
Access Control </t>
  </si>
  <si>
    <t>VF30 Pro</t>
  </si>
  <si>
    <t xml:space="preserve">Option: Mifare Module , WIFI </t>
  </si>
  <si>
    <t>W2 Pro（Most Cost Effective
Model）</t>
  </si>
  <si>
    <t xml:space="preserve">ARM High Speed processor, 2.8" widescreen HD (High Definition) TFT display
Linux, 3000 Fingerprints,50000 Records，Touch Active fingerpint Sensor, Backlight Keypad,Door Open Sensor, RS485, USB Device,TCP/IP,Wiegand In/Out，Direct Lock Control，Group,Time Zone,Scheduled Bell，Doorbell &amp; Relay Out, Tamper Alarm，
FP,Card,ID+FP,ID+PW,PW+Card,FP+Card,FP+PW ，Standard EM RFID
</t>
  </si>
  <si>
    <t xml:space="preserve">Option: Mifare Module / 2500mAh Li-battery Battery </t>
  </si>
  <si>
    <t>Time Attendance</t>
  </si>
  <si>
    <t xml:space="preserve">W1C Pro（Most Cost Effective
T&amp;A）
</t>
  </si>
  <si>
    <t xml:space="preserve">Arm High Speed processor, 2.8" widescreen HD (High Definition) TFT display, Linux Platform USB Device &amp; Host, TCP/IP(DHCP), RFID, WebServer, 3000 Fingerprints, 50000 Records, 8 Customizable T&amp;A States, Auto T&amp;A Status Switch,Daylight Saving, Work Code, Employee SelfService Record Inquiry, Power Over USB or DC5V,
FP,Card,ID+FP,ID+PW,PW+Card,FP+Card,FP+PW ，Card+PW +FP
</t>
  </si>
  <si>
    <t>Option: RFID Module 9USD/ Mifare Module /2500mAh Li-battery Battery</t>
  </si>
  <si>
    <t>M-Bio</t>
  </si>
  <si>
    <t>Face Recognition System</t>
  </si>
  <si>
    <t xml:space="preserve">Dual 1.0Ghz High Speed Processor ,Dual Cameras, 3,000 Users, 100,000 Records
3.2" Touch Screen TFT LCD ,USB Host, TCP/IP,WIFI and Optional 3G Voice and LED Prompt
Body Induction, Day/Night Switch Relay output Wiegand output,32 timezone and 16 groups, Door Sensor and Exit button Scheduled Bell, Tamper Alarm
Inbuilt Webserver Standard EM RFID, </t>
  </si>
  <si>
    <t>Access Control Accessories</t>
  </si>
  <si>
    <t>Magnetic Lock</t>
  </si>
  <si>
    <t>abelink</t>
  </si>
  <si>
    <t>dealer</t>
  </si>
  <si>
    <t>remark</t>
  </si>
  <si>
    <t>ML160 (Economical)</t>
  </si>
  <si>
    <t>holding force:160kg power on to lock no mechanical damage, no mechanical wear, suitble for 90degree-open-door(frameless or not,push door)
Voltage: DC12V input Working Current: 400mA
Tensile strength:160-180kg Weight: 1.20kg Lock Dimension: 168 * 38 * 23mm</t>
  </si>
  <si>
    <t>PML160-L/Z Lock Bracket</t>
  </si>
  <si>
    <t>push door bracket
L-type for ML160 series lock body</t>
  </si>
  <si>
    <t>PML160-U Lock Bracket</t>
  </si>
  <si>
    <t>push door bracket
L-Type for ML160 series lock body
Z-Type for ML160 series lock plate</t>
  </si>
  <si>
    <t>ML260 (Economical)</t>
  </si>
  <si>
    <t>holding force:260kg power on to lock no mechanical damage, no mechanical wear, suitble for 90degree-open-door(frameless or not,push door)
Voltage: DC12V input Working Current: 480mA
Tensile strength:240-260kg Weight: 1.70kg Lock Dimension: 250 * 26 * 47mm</t>
  </si>
  <si>
    <t>PML260-L/Z Lock Bracket</t>
  </si>
  <si>
    <t>push door bracket
L-type for ML260 series lock body</t>
  </si>
  <si>
    <t>PML260-U Lock Bracket</t>
  </si>
  <si>
    <t>push door bracket
L-Type for ML260 series lock body
Z-Type for ML260 series lock plate</t>
  </si>
  <si>
    <t>AML270 (Professional)</t>
  </si>
  <si>
    <t>holding force:270kg power on to lock no mechanical damage, no mechanical wear, single door Lock status signal NO / NC output、LED indicator
suitble for 90 degree-open-door(frameless or not,push door)
Voltage: DC12V/24V input Working Current: 500mA/250mA
Tensile strength:250-280kg Weight: 1.80kg
Lock Dimension: 253 * 25 * 48mm</t>
  </si>
  <si>
    <t>Option: Lock Bracket PML120-L 、 PML120-U 、PML120-Z</t>
  </si>
  <si>
    <t>PML270-L Lock Bracket</t>
  </si>
  <si>
    <t>push door bracket L-type for AML270 series lock body Weight: 1.00Kg
L Model Lock Dimension: 253*48*31mm</t>
  </si>
  <si>
    <t>PML270-U Lock Bracket</t>
  </si>
  <si>
    <t>frameless glass door bracket for AML270 series lock plate
For 12-15mm frameless glass door Weight: 0.35Kg Lock Dimension: 195*60*48mm</t>
  </si>
  <si>
    <t>PML270-Z Lock Bracket</t>
  </si>
  <si>
    <t>push door bracket L-Type for AML270 series lock body Z-Type for AML270 series lock plate
Weight: 1.00Kg L Type Lock Dimension: 253*48*31mm Z Type Lock Dimension: 185*45*45mm</t>
  </si>
  <si>
    <t>holding force:500kg power on to lock no mechanical damage, no mechanical wear, single door,Lock status signal NO / NC output,LED indicator
suitble for 90degree-open-door(frameless or not,push door)
Voltage: DC12V/24V Input Working Current: 700mA/350mA
holding force:500kg Weight: 4.5kg
Dimension: 280*38.5*70mm</t>
  </si>
  <si>
    <t>Option: Lock Bracket PML150-U/PML150-Z/PML150-Z</t>
  </si>
  <si>
    <t>PML500-L Lock Bracket</t>
  </si>
  <si>
    <t>push door bracket L-type for AML500 series lock body Weight: 1.20Kg L Model Dimension: 280*70*41mm</t>
  </si>
  <si>
    <t>PML500-U Lock Bracket</t>
  </si>
  <si>
    <t>frameless glass door bracket for AML500 series Magnetic lock plate
For 12-15mm frameless glass door Weight: 0.6Kg Dimension: 215*80*48mm</t>
  </si>
  <si>
    <t>PML500-Z Lock Bracket</t>
  </si>
  <si>
    <t>push door bracket L-type for AML500 series lock body Z-type for AML500 series lock plate
Weight: 1.20Kg L Model Dimension: 253*48*31mm Z Model Dimension: 185*45*45mm</t>
  </si>
  <si>
    <t>Electric Lock</t>
  </si>
  <si>
    <t>AEL200</t>
  </si>
  <si>
    <t>Standard type power on to lock, Operating at room temperature (20℃/68℉)
suitble for 90degree-open-door or 180degree-open-door with frame
Voltage: DC12V Input Working Current: 350mA Working Power:4.8W Holding force: 1000kg
Weight: 0.90kg Lock Dimension: 200*35*38mm Option: Lock Bracket PEL200</t>
  </si>
  <si>
    <t>AEL201</t>
  </si>
  <si>
    <t>Standard type power on to lock, door sensor ,Supports two kinds of input electic flow standard，LED indicator ，Output signal delay adjustable from 0 to 35 seconds，door status signal output(DSM) suitble for 90degree-open-door or 180degree-open-door with frame Voltage: DC12V Input Working current:650mA Standby current:250mA Working Power:7.8W/3.0W Holding force:1000kg Weight: 0.90kg Lock Dimension: 200*35*38mm</t>
  </si>
  <si>
    <t>Option: Lock Bracket PEL200</t>
  </si>
  <si>
    <t>PEL200 Lock Bracket</t>
  </si>
  <si>
    <t>Electric lock bracket Installed on AEL200/201 electric lock series of small magnetic board
For 12-15mm frameless glass door Weight: 0.35Kg Lock Dimension: 100*60*48mm</t>
  </si>
  <si>
    <t>Electric Strike</t>
  </si>
  <si>
    <t>AOC103</t>
  </si>
  <si>
    <t>suitable for standard wooden door
power on to lock，no delay，suitable for 90degree-open-door
Voltage: DC12V Input Working Current: 120mA
holding force: 250kg Weight: 0.35kg
Lock Port Dimensions: 30 * 17 * 11mm Lock Dimension: 150 * 28 * 35mm</t>
  </si>
  <si>
    <t>AP123 Lock Power Supply</t>
  </si>
  <si>
    <t xml:space="preserve">Single stable voltage type Output signal delay adjustable from 0 to 35 seconds，2 way DC output，with overload &amp; short circuit protection，2 way trigger signal input (switches, pulse signal) Input voltage: AC220V（Option AC110V）/50Hz Output voltage: DC12V/DC15V double end Maximum current: 3A Weight: 1.6kg
Dimension: 180 * 80 * 63mm  </t>
  </si>
  <si>
    <t>AU123 Lock Power Supply</t>
  </si>
  <si>
    <t>Single stable voltage type
Output signal delay adjustable from 0 to 35 seconds，2 way DC output，with overload &amp; short circuit protection，2 way trigger signal input (switches, pulse signal)
Input voltage: AC220V（Option AC110V）/50Hz Output voltage: DC12V/DC15V double end
Maximum current: 3A Weight: 1.8kg Dimension: 200*160*73mm</t>
  </si>
  <si>
    <t xml:space="preserve">Option 12V 7AH Battery </t>
  </si>
  <si>
    <t>Mini UPS 5V</t>
  </si>
  <si>
    <t>2200mAH high capacity Li-ion battery,Integerate backup battery Reliable and convenient
Charge time: &lt;4.0H Discharge time: ≥6.0+0.5H</t>
  </si>
  <si>
    <t>Mini UPS 12V</t>
  </si>
  <si>
    <t>500mAH high capacity Li-ion battery,Integerate backup battery Reliable and convenient
Charge time: &lt;3.0H Discharge time: ≥2.0+0.5H</t>
  </si>
  <si>
    <t>NLF400120T1</t>
  </si>
  <si>
    <t>small size reliability stable,input:100-240Vac frequency 50/60Hz surge&lt;30A /240V,output:12V/3A,voltage
tolerance±5%,ripple and noise(mvp-p)&lt;1%output voltage,startup time&lt;1s,hold up
time&gt;20ms(input=240v,1o=100%),build in over current,over load,short circuit protection Recover
automatically,safety accord:CCC UL GS PSE CE KO SAA BSI</t>
  </si>
  <si>
    <t>Others</t>
  </si>
  <si>
    <t>A-PoE-PD 512</t>
  </si>
  <si>
    <t xml:space="preserve"> Support IEEE 802.3af power over Ethernet standard， 10/100M Data Transmission
 Auto-induction the power from 802.3af Power Sourcing Equipment.
 A-PoE-PD512 support DC 36V-57V power input.
 Maximum output power 13W
 Circuit isolation protection, the effective protection of electric equipment
 Provide DC5V and 12V power output.</t>
  </si>
  <si>
    <t>RS232/RS485 Converter</t>
  </si>
  <si>
    <t>Signal：RS232:TxD，RxD，RST，CTS,DTR,DSR,DCD,GND
RS485:A,B,GND"</t>
  </si>
  <si>
    <t>EM ID Reader Module</t>
  </si>
  <si>
    <t>Support TTL serial interface,built-in EM4100 Highly integrated reader ICs for contactless communication on
125KHz,Low power consumption
Dimensions(mm): 35.5 (L) × 24 (W) × 5(H) Read Range: 3 ~ 5CM Output format: TTL232</t>
  </si>
  <si>
    <t>Mifare Reader Module</t>
  </si>
  <si>
    <t>Support TTL serial interface,built-in MF RC500 Highly integrated reader ICs for contactless communication on
13.56MHz,Supports MIFARE Classic,Supports MIFARE PRO and ISO 14443A,Low power consumption
Dimensions(mm): 35.5 (L) × 24 (W) × 5(H)</t>
  </si>
  <si>
    <t>EM Card Reader</t>
  </si>
  <si>
    <t>Working frequency and type: 125KHZ suitable for EM4100 RFID card
USB device ,power over 5V USB
Size: 110mm(L)*82mm(W)*29mm(H)</t>
  </si>
  <si>
    <t>Mifare Card Reader</t>
  </si>
  <si>
    <t>Working frequency and type: 13.56MHZ
USB device ,power over 5V USB
Size(mm): 110(L)*82(W)*29(H)</t>
  </si>
  <si>
    <t>Door Switch</t>
  </si>
  <si>
    <t>Weight: 0.07KG Size: 86*86mm</t>
  </si>
  <si>
    <t>Waterproof Cover</t>
  </si>
  <si>
    <t>Waterproof Cover for VF30，Code Y.01.03039</t>
  </si>
  <si>
    <t>EM ID Card</t>
  </si>
  <si>
    <t>ISO（thick/thin） 125kHz</t>
  </si>
  <si>
    <t>Mifare Card</t>
  </si>
  <si>
    <t>S50/S70 and compatible with 13.56MHZ (Memory 1 KB)</t>
  </si>
  <si>
    <t>8MP HD POE NVR</t>
  </si>
  <si>
    <t>Card &amp; Tag</t>
  </si>
  <si>
    <t>C-card 1</t>
  </si>
  <si>
    <t>Ckey 1-EM</t>
  </si>
  <si>
    <t>EM 125KHZ Tag</t>
  </si>
  <si>
    <t>Ckey 2-EM</t>
  </si>
  <si>
    <t>C-card 3</t>
  </si>
  <si>
    <t>Mifare 13.56Mhz Card （1K）</t>
  </si>
  <si>
    <t>Ckey 1-MF</t>
  </si>
  <si>
    <t>Mifare 13.56Mhz Tag （1K）</t>
  </si>
  <si>
    <t>Ckey 2-MF</t>
  </si>
  <si>
    <t>Sbracelet 1 (EM)</t>
  </si>
  <si>
    <t>EM 125KHZ Bracelet</t>
  </si>
  <si>
    <t>Sbracelet 1 (MF)</t>
  </si>
  <si>
    <t>Mifare 13.56Mhz Bracelet （1K）</t>
  </si>
  <si>
    <t>Sbracelet 2 (EM)</t>
  </si>
  <si>
    <t>Sbracelet 2 (MF)</t>
  </si>
  <si>
    <t xml:space="preserve"> Mifare 13.56Mhz Bracelet （1K）</t>
  </si>
  <si>
    <t>Power supply</t>
  </si>
  <si>
    <t>C-Power 1</t>
  </si>
  <si>
    <t>Switch Power Supply
Input: AC110 - 240V, 50 -60 Hz
Output: DC 12V, 3A</t>
  </si>
  <si>
    <t>Linear Power Supply
Input: AC220V, 50 Hz
Output: DC 12V, 3A</t>
  </si>
  <si>
    <t>C-Power 3 3A</t>
  </si>
  <si>
    <t>C-Power 3 5A</t>
  </si>
  <si>
    <t>C-Power 6</t>
  </si>
  <si>
    <t>Spower 3 – Linear Power Supply
Input: AC220V, 50 Hz
Output: DC 12V, 3A
Support Back- up connection</t>
  </si>
  <si>
    <t>Spower 3 – Linear Power Supply
Input: AC220V, 50 Hz
Output: DC 12V, 5A
Support Back- up connection</t>
  </si>
  <si>
    <t>&gt; Switch power supply
&gt; Input: AC 110V~260V, 50Hz~60Hz
&gt; Output: DC 12V, 5A
&gt; Dimension: 14.0L x 10.0W x 4.0H (cm)</t>
  </si>
  <si>
    <t>Exit button</t>
  </si>
  <si>
    <t>Sbutton 1</t>
  </si>
  <si>
    <t>Sbutton 2</t>
  </si>
  <si>
    <t>Sbutton 3</t>
  </si>
  <si>
    <t>Sbutton 4</t>
  </si>
  <si>
    <t>Sbutton 5</t>
  </si>
  <si>
    <t>Dimensions: 91Lx28Wx20H(mm)
Standard Structure Stainless steel Panel
Weight: 0.065kg
Output Contact: NO/COM</t>
  </si>
  <si>
    <t>Dimensions: 86Lx86Wx25H(mm)
Standard Structure Stainless steel Panel
Weight: 0.1kg
Output Contact: NO/COM</t>
  </si>
  <si>
    <t>Dimensions: 86Lx50Wx20H(mm)
Aluminum Alloy Oxidation treatment
Weight: 0.12kg, Color: Silver
Output Contact: NO/COM</t>
  </si>
  <si>
    <t>Dimensions: 115Lx40Wx20H(mm)
Standard Structure Stainless steel Panel
Weight: 0.1kg
Output Contact: NO/COM
For American Market</t>
  </si>
  <si>
    <t>Dimensions 83Lx30Wx24H(mm)
Standard Structure Alloy Plate, Steel
Button
Output Contact: NO/COM
Panel Material Alloy Plate, Sandblast
Finished
Weight: 0.15kg
Installation: Surface Mount</t>
  </si>
  <si>
    <t>Sbutton 7</t>
  </si>
  <si>
    <t>Dimensions: 115Lx70Wx29H(mm) No
Touch letter
Input: DC12V
Output Contact: NO\NC\COM
304 Stainless Steel Plate
Blue LED indicator: standby
Green LED indicator: active
Weight: 0.031kg
Sensitive distance is adjustable from 5-
15cm</t>
  </si>
  <si>
    <t>Dimensions: 86Lx86Wx29H(mm) No
Touch letter
Input: DC12V
Output Contact: NO\NC\COM
304 Stainless Steel Plate
Blue LED indicator: standby
Green LED indicator: active
Weight: 0.031kg
Sensitive distance is adjustable from 5-
15cm</t>
  </si>
  <si>
    <t>Sbutton 9</t>
  </si>
  <si>
    <t>Sbutton 10</t>
  </si>
  <si>
    <t>Dimensions: 86Lx50Wx20H(mm)
Input: DC12V-24V
Output Contact: NO\NC\COM
Installation: Surface Mount
Blue LED indicator: standby
Green LED indicator: active
Weight: 0.095kg</t>
  </si>
  <si>
    <t>Dimensions: 86Lx86Wx20H(mm)
Input: DC12V-24V
Output Contact: NO\NC\COM
Installation: Surface Mount
Blue LED indicator: standby
Green LED indicator: active
Weight: 0.095kg</t>
  </si>
  <si>
    <t>Dimensions: 86Lx86Wx50H(mm)
Standard Structure Fireproof Material,
Easy to install
Output contact: 1NO/1NC/1COM
Suitable for Door 100000 tested
Suitable for Exit Door, Emergence Door
Optional Accessories: Glass, Cover
Color: Green
Weight: 0.17kg</t>
  </si>
  <si>
    <t>Xbutton 6</t>
  </si>
  <si>
    <t>Xbutton 7</t>
  </si>
  <si>
    <t>Xbutton 8</t>
  </si>
  <si>
    <t>&gt; Waterproof, IP65
&gt; Dimension: 4.0W x 11.5H x 3.6D (cm)</t>
  </si>
  <si>
    <t>&gt; No Touch, IP65
&gt; Dimension: 7.0W x 11.5H x 3.6D (cm)</t>
  </si>
  <si>
    <t>&gt; Waterproof, IP65
&gt; Dimension: 8.6W x 8.6H x 3.6D (cm)</t>
  </si>
  <si>
    <t>Locking Equipment</t>
  </si>
  <si>
    <t>Clock 1</t>
  </si>
  <si>
    <t>Single door magnetic lock  180KG,400lbs</t>
  </si>
  <si>
    <t>Clock1-ZL</t>
  </si>
  <si>
    <t>ZL Bracket</t>
  </si>
  <si>
    <t>Clock1-U</t>
  </si>
  <si>
    <t>U Bracket</t>
  </si>
  <si>
    <t>Clock 2</t>
  </si>
  <si>
    <t>Single door magnetic lock  180KG,400lbs 280KG,600lbs, with LED</t>
  </si>
  <si>
    <t>Clock 3</t>
  </si>
  <si>
    <t>Single door magnetic lock  280KG,600lbs, with LED and signal</t>
  </si>
  <si>
    <t>Clock2/3-ZL</t>
  </si>
  <si>
    <t>ZL Bracket for both Clock2 and Clock3</t>
  </si>
  <si>
    <t>Clock2/3-U</t>
  </si>
  <si>
    <t>U Bracket for both Clock2 and Clock3</t>
  </si>
  <si>
    <t>C-Lock 4</t>
  </si>
  <si>
    <t>Waterproof single door magnetic lock  Stainless steels, 280KG,600lbs</t>
  </si>
  <si>
    <t>Clock4-Bracket</t>
  </si>
  <si>
    <t>C-Lock 5</t>
  </si>
  <si>
    <t>Single door magnetic lock  500KG,1200lbs, with LED</t>
  </si>
  <si>
    <t>Clock5-Bracket</t>
  </si>
  <si>
    <t>C-Lock 6</t>
  </si>
  <si>
    <t>Single door magnetic lock
60KG,100lbs</t>
  </si>
  <si>
    <t>C-Strike 1</t>
  </si>
  <si>
    <t>Electirc bolt  Fail Safe Electric Bolt With Delay Timer</t>
  </si>
  <si>
    <t>Electirc bolt Fail Safe Electric Bolt With Signal and  Delay Timer</t>
  </si>
  <si>
    <t>C-Strike 3</t>
  </si>
  <si>
    <t>Electirc bolt for frameless glass door  Fail Safe Electric Bolt With Signal and  Delay Timer</t>
  </si>
  <si>
    <t>C-Strike 6</t>
  </si>
  <si>
    <t>Exposed electirc bolt  Fail Safe Electric Bolt With Signal and  Delay Timer</t>
  </si>
  <si>
    <t>Electirc bolt  Fail Secure Electric Bolt With Signal and Delay Timer</t>
  </si>
  <si>
    <t>Electirc bolt  Fail Safe Electric Bolt With Signal and Delay Timer</t>
  </si>
  <si>
    <t>Door Closer</t>
  </si>
  <si>
    <t>C-Closer 1</t>
  </si>
  <si>
    <t>C-Closer 2</t>
  </si>
  <si>
    <t>C-Power 3</t>
  </si>
  <si>
    <t>Suitable for door weight 25-45KG</t>
  </si>
  <si>
    <t>Suitable for door weight 45-60KG</t>
  </si>
  <si>
    <t>Suitable for door weight 60-80KG</t>
  </si>
  <si>
    <t>HF3-Wifi EM+M</t>
  </si>
  <si>
    <t>CC2</t>
  </si>
  <si>
    <t>CC4</t>
  </si>
  <si>
    <t>CC1</t>
  </si>
  <si>
    <t>One Door
• Network communication via TCP/IP
• Control 1 door
• Readers can connected: 2pcs
• Or one reader, one exit button
• Support card, Fingerprint, keypad, keypad+card
• User capacity: 20,000
• 100,000 event buffers
• English Software supportable database: Access
and SQL</t>
  </si>
  <si>
    <t>Sboard-III Wifi</t>
  </si>
  <si>
    <t xml:space="preserve"> H3-WIFI</t>
  </si>
  <si>
    <t>Wiegand Reader</t>
  </si>
  <si>
    <t>SK2-R</t>
  </si>
  <si>
    <t>SK2-RX</t>
  </si>
  <si>
    <t>Waterproof, conforms to IP66
• Programmable wiegand 26~37 bits output
• Programmable Keypad Transmission: 4 bits,8bits
or virtual card number format
• Card type: 125KHz EM card
• Reading range: 4 ~ 8 cm</t>
  </si>
  <si>
    <t>&gt; Waterproof, conforms to IP66
&gt; Wiegand 26~37 bits output (default: 26bits)
&gt; Programmable Keypad Transmission: 4 bits,8bits
or virtual card number format
&gt; Card type: Hid card, EM card &amp; Mifare card
&gt; Reading range: 3~8cm
&gt; External LED Control &amp; External Buzzer Control</t>
  </si>
  <si>
    <t>Sbutton 100</t>
  </si>
  <si>
    <t>Sbutton 200</t>
  </si>
  <si>
    <t>&gt; Waterproof, IP66
&gt; Zinc-alloy housing
&gt; 9~24V DC
&gt; Output contact: NO/NC/COM
&gt; Sensor Distance: 3~10cm (Adjustable)
&gt; Red LED indicator: standby
&gt; Green LED indicator: active
&gt; Diameter: 73mm, Thickness: 20mm</t>
  </si>
  <si>
    <t>Ebutton 1</t>
  </si>
  <si>
    <t>&gt; Stainless steel plate, embedded design
&gt; Output contact: NO/NC/COM
&gt; Sensor distance: 3~15cm (Adjustable)
&gt; Blue LED indicator: standby
&gt; Red LED indicator: active</t>
  </si>
  <si>
    <t>Ebutton 2/3</t>
  </si>
  <si>
    <t>E1</t>
  </si>
  <si>
    <t>&gt; Embedded design with mini size
&gt; Metal case and waterproof, conform to IP66
&gt; User capacity: 3000 cards
&gt; Card type: 125KHz EM card
&gt; One programmable relay operation
&gt; Latch mode to hold door or gate open
&gt; Tri-colour LED status display</t>
  </si>
  <si>
    <t>EF1</t>
  </si>
  <si>
    <t>&gt; Embedded design with mini size
&gt; Metal case and waterproof, conform to IP66
&gt; User capacity: 100 fingerprints and 3000 cards
&gt; Card type: 125KHz EM card
&gt; One programmable relay operation
&gt; Latch mode to hold door or gate open
&gt; Tri-colour LED status display</t>
  </si>
  <si>
    <t>E2</t>
  </si>
  <si>
    <t>&gt; Metal case, embedded design
&gt; Waterproof, conforms to IP66
&gt; One relay, 2000 users, standalone
&gt; Card type: 125KHz EM card
&gt; Working temperature: -40 oC ~ 60 oC
&gt; Pulse mode, toggle mode
&gt; Built in LDR for anti tamper
&gt; Card block enrollment
&gt; Wiegand 26 bits output
&gt; Wiegand 26/34 bits input automatic identification</t>
  </si>
  <si>
    <t>EK2</t>
  </si>
  <si>
    <t>&gt; Metal case, embedded design
&gt; Waterproof, IP66
&gt; One relay, 1000 users (990 Normal Users + 10
Visitor Users)
&gt; 3 access modes: Card, PIN, Card + PIN
&gt; Card type: 125KHz EM card
&gt; PIN length: 4~6 digits
&gt; Anti-tamper alarm
&gt; Wiegand 26 bits output
&gt; Wiegand 26/34 bits input automatic identification</t>
  </si>
  <si>
    <t>EF2</t>
  </si>
  <si>
    <t>&gt; Metal case, embedded design
&gt; One Programming relay output
&gt; Multi-color LED Status Display
&gt; 1000 Users（100 Fingerprint Users + 890 Card
Users + 10 Visitor User)
&gt; Card type: 125KHz EM card
&gt; Capacitive Fingerprint Sensor
&gt; Wiegand 26 bits output
&gt; Wiegand 26/34 bits input automatic identification</t>
  </si>
  <si>
    <t>E3</t>
  </si>
  <si>
    <t>EK3</t>
  </si>
  <si>
    <t>EH3</t>
  </si>
  <si>
    <t>&gt; Metal case, embedded design
&gt;One relay,1000 users (990 common users+10
visitor users)
&gt;Touch keypad，PIN length:4~6 digits
&gt;Card Type:125KHz EM Card
&gt;Tri-color LED display
&gt;Backlit keypad,can set automatic OFF after 20
seconds
&gt; Wiegand 26 bits output
&gt; Wiegand 26/34 bits input automatic identification</t>
  </si>
  <si>
    <t>EF3</t>
  </si>
  <si>
    <t>EF4</t>
  </si>
  <si>
    <t>&gt;Capacitive Fingerprint Sensor, touch keypad
&gt;Metal case, embedded design
&gt;Waterproof, conforms IP66
&gt;One relay, 1000 users (990 common users +10
visitor users)
&gt;Card Type: 125KHz EM Card
&gt;Wiegand 26~44bits output
&gt;Can be used as Wiegand reader with buzzer
output
&gt;User data can be transferred (except fingerprint
users)
&gt;Backlit keypad,can set automatic OFF after 20
seconds</t>
  </si>
  <si>
    <t>Ebox 1</t>
  </si>
  <si>
    <t>&gt; For Ebutton 1/E1/EF1</t>
  </si>
  <si>
    <t>Ebox 2/3</t>
  </si>
  <si>
    <t>&gt; For Ebutton 2/E2/EF2/EK2
&gt; For Ebutton 3/E3/EF3/EH3</t>
  </si>
  <si>
    <t>Ebox 4</t>
  </si>
  <si>
    <t>&gt; For EF4</t>
  </si>
  <si>
    <t>CH1</t>
  </si>
  <si>
    <t>&gt; One relay,1000 users (990 common users+10
visitor users)
&gt; Touch keypad，PIN length:4~6 digits
&gt; Card Type:125KHz EM Card
&gt; Waterproof Tri-color LED display
&gt; Backlit keypad,can set automatic OFF after 20
seconds
&gt; Wiegand 26 bits output
&gt; Wiegand 26/34 bits input automatic identification</t>
  </si>
  <si>
    <t>V2</t>
  </si>
  <si>
    <t xml:space="preserve">10. อุปกรณ์บันทึกภาพผ่านเครือข่าย (Network Video Recorder) แบบ 8 ช่อง ราคา 22,000 บาท </t>
  </si>
  <si>
    <t xml:space="preserve">11. อุปกรณ์บันทึกภาพผ่านเครือข่าย (Network Video Recorder) แบบ 16 ช่อง ราคา 57,000 บาท </t>
  </si>
  <si>
    <t xml:space="preserve">12. อุปกรณ์บันทึกภาพผ่านเครือข่าย (Network Video Recorder) แบบ 32 ช่อง ราคา 120,000 บาท </t>
  </si>
  <si>
    <t>13. อุปกรณ์กระจายสัญญาณแบบ PoE (PoE L2 Switch) ขนาด 8 ช่อง ราคา 8,300 บาท</t>
  </si>
  <si>
    <t>14. อุปกรณ์กระจายสัญญาณแบบ PoE (PoE L2 Switch) ขนาด 16 ช่อง ราคา 15,000 บาท</t>
  </si>
  <si>
    <t>3. กล้องโทรทัศน์วงจรปิดชนิดเครือข่าย แบบมุมมองคงที่สำหรับติดตั้งภายในอาคาร 
สำหรับใช้ในงานรักษาความปลอดภัยทั่วไปและงานอื่นๆ ราคา 16,000 บาท</t>
  </si>
  <si>
    <t>4. กล้องโทรทัศน์วงจรปิดชนิดเครือข่าย แบบมุมมองคงที่สำหรับติดตั้งภายนอกอาคาร 
สำหรับใช้ในงานรักษา ความปลอดภัยทั่วไปและงานอื่นๆ ราคา 22,000 บาท</t>
  </si>
  <si>
    <t>5. กล้องโทรทัศน์วงจรปิดชนิดเครือข่าย แบบปรับมุมมอง 
สำหรับใช้ในงานรักษาความปลอดภัยทั่วไปและงาน อื่นๆ ราคา 61,000 บาท</t>
  </si>
  <si>
    <t xml:space="preserve">6. กล้องโทรทัศน์วงจรปิดชนิดเครือข่าย แบบมุมมองคงที่สำหรับติดตั้งภายในอาคาร 
แบบที่ 1 สำหรับใช้ใน งานรักษาความปลอดภัย วิเคราะห์ภาพ และงานอื่นๆ ราคา 38,000 บาท </t>
  </si>
  <si>
    <t xml:space="preserve">7. กล้องโทรทัศน์วงจรปิดชนิดเครือข่าย แบบมุมมองคงที่สำหรับติดตั้งภายในอาคาร 
แบบที่ 2 สำหรับใช้ใน งานรักษาความปลอดภัย วิเคราะห์ภาพ และงานอื่นๆ ราคา 44,000 บาท </t>
  </si>
  <si>
    <t xml:space="preserve">8. กล้องโทรทัศน์วงจรปิดชนิดเครือข่าย แบบมุมมองคงที่สำหรับติดตั้งภายนอกอาคาร 
แบบที่ 1 สำหรับใช้ใน งานรักษาความปลอดภัย วิเคราะห์ภาพ และงานอื่นๆ ราคา 55,000 บาท </t>
  </si>
  <si>
    <t xml:space="preserve">9. กล้องโทรทัศน์วงจรปิดชนิดเครือข่าย แบบมุมมองคงที่สำหรับติดตั้งภายนอกอาคาร 
แบบที่ 2 สำหรับใช้ใน งานรักษาความปลอดภัย วิเคราะห์ภาพ และงานอื่นๆ ราคา 53,000 บาท </t>
  </si>
  <si>
    <t>รุ่น</t>
  </si>
  <si>
    <t>ติด SNMP</t>
  </si>
  <si>
    <t>ติด IRCutFilter</t>
  </si>
  <si>
    <t>Min. Illumination 
ไม่ระบุ Black</t>
  </si>
  <si>
    <t>TD-3332H4-A1</t>
  </si>
  <si>
    <t>ราคา (Dealer)/บาท</t>
  </si>
  <si>
    <t>ชนิด</t>
  </si>
  <si>
    <t>DOME</t>
  </si>
  <si>
    <t>Bullet</t>
  </si>
  <si>
    <t>PTZ</t>
  </si>
  <si>
    <t>NVR POE</t>
  </si>
  <si>
    <t>NVR NON POE</t>
  </si>
  <si>
    <t>3,720
9,000</t>
  </si>
  <si>
    <t>Hikvision : DS-2CD2621G0-I
TVT : TD-9423A3-LR</t>
  </si>
  <si>
    <t>Hikvision : DS-2CD2721G0-I</t>
  </si>
  <si>
    <t>TVT : TD-3108B1-8P
Hikvision : DS-7608NI-K2/8P</t>
  </si>
  <si>
    <t>TVT : TD-3116B2-16P
Hikvision : DS-7716NI-K4/16P</t>
  </si>
  <si>
    <t>TVT : TD-3332B2-A1
Hikvision : DS-7732NI-I4(B)</t>
  </si>
  <si>
    <t>Switch L2 POE</t>
  </si>
  <si>
    <t>Utepo : UTP3-GSW0802S-MTP150
Focomm : SW-M-8G-2SFP
Hikvision : DS-3E1510P-SI</t>
  </si>
  <si>
    <t>Utepo : UTP7516GE-POE-A1
Planet : WGSW-20160HP
Focomm : SW-M-16G-2SFP
Hikvision : DS-3E1518P-SI</t>
  </si>
  <si>
    <t>28. ตู้สำหรับจัดเก็บเครื่องคอมพิวเตอร์และอุปกรณ์ แบบที่ 1 (ขนาด 36U) ราคา 18,000 บาท</t>
  </si>
  <si>
    <t>Rack 36U</t>
  </si>
  <si>
    <t>29. ตู้สำหรับจัดเก็บเครื่องคอมพิวเตอร์และอุปกรณ์ แบบที่ 2 (ขนาด 42U) ราคา 22,000 บาท</t>
  </si>
  <si>
    <t>Focomm
R-N42-6011-NFA
- R-PWB-LP-12
- R-FAN-2</t>
  </si>
  <si>
    <t>Focomm
R-N36-6080-NFA
- R-PWB-LP-12
- R-FAN-2</t>
  </si>
  <si>
    <t>Rack 42U</t>
  </si>
  <si>
    <t>30. ตู้สำหรับจัดเก็บเครื่องคอมพิวเตอร์และอุปกรณ์ แบบที่ 3 (ขนาด 42U) ราคา 130,000 บาท</t>
  </si>
  <si>
    <t>Rack 42U + KVM</t>
  </si>
  <si>
    <t>33. อุปกรณ์กระจายสัญญาณ (L2 Switch) ขนาด 24 ช่อง แบบที่ 2 ราคา 18,000 บาท</t>
  </si>
  <si>
    <t>34. อุปกรณ์กระจายสัญญาณ (L3 Switch) ขนาด 24 ช่อง ราคา 110,000 บาท</t>
  </si>
  <si>
    <t>Switch L2</t>
  </si>
  <si>
    <t>Planet : SGS-6341-24T4X</t>
  </si>
  <si>
    <t>Switch L3</t>
  </si>
  <si>
    <t xml:space="preserve">
10,150
1,260
1,050
Total = 12,460</t>
  </si>
  <si>
    <t xml:space="preserve">
12,950
1,260
1,050
Total = 15,260</t>
  </si>
  <si>
    <t>Focomm : 
R-D42-6011-KLA
- R-PWB-LP-12
- R-FAN-2
Planet : KVM-210-08M</t>
  </si>
  <si>
    <t xml:space="preserve">
18,900
1,260
1,050
22,000
Total = 43,210</t>
  </si>
  <si>
    <t>6,900
 6,300
5,100</t>
  </si>
  <si>
    <t>ICT ข้อ 4</t>
  </si>
  <si>
    <t>ICT ข้อ 5</t>
  </si>
  <si>
    <t>ICT ข้อ 3,6,7</t>
  </si>
  <si>
    <t>ICT ข้อ 4,8,9</t>
  </si>
  <si>
    <t>ICT ข้อ 10</t>
  </si>
  <si>
    <t>ICT ข้อ 11</t>
  </si>
  <si>
    <t>ICT ข้อ 12</t>
  </si>
  <si>
    <t>ICT ข้อ 13</t>
  </si>
  <si>
    <t>ICT ข้อ 14</t>
  </si>
  <si>
    <t>ICT ข้อ 28</t>
  </si>
  <si>
    <t>ICT ข้อ 29</t>
  </si>
  <si>
    <t>ICT ข้อ 30</t>
  </si>
  <si>
    <t>Utepo : UTP3-GSW2404-TSP420
Trendnet : TEG-30284</t>
  </si>
  <si>
    <t>ICT ข้อ 33</t>
  </si>
  <si>
    <t>ICT ข้อ 34</t>
  </si>
  <si>
    <t>ข้อ ICT</t>
  </si>
  <si>
    <t>ยี่ห้อ</t>
  </si>
  <si>
    <t>Hikvision
TVT</t>
  </si>
  <si>
    <t xml:space="preserve">TVT
Hikvision </t>
  </si>
  <si>
    <t>TVT
Hikvision</t>
  </si>
  <si>
    <t>Utepo
Focomm
Hikvision</t>
  </si>
  <si>
    <t>Utepo
Planet
Focomm
Hikvision</t>
  </si>
  <si>
    <t>Focomm
"
"
"
Planet</t>
  </si>
  <si>
    <t>Utepo
Trendnet</t>
  </si>
  <si>
    <t>หัวข้อ</t>
  </si>
  <si>
    <t>ข้อ 1 ใน Switch เขย่ง</t>
  </si>
  <si>
    <t>ข้อ 2 ใน Switch เขย่ง</t>
  </si>
  <si>
    <t>2. อุปกรณ์สลับสัญญาณแบบ Unmanaged ขนาด 8 ช่อง มีคุณสมบัติดังนี้</t>
  </si>
  <si>
    <t>1. อุปกรณ์สลับสัญญาณแบบ Unmanaged ขนาด 4 ช่อง มีคุณสมบัติดังนี้</t>
  </si>
  <si>
    <t>3. อุปกรณ์สลับสัญญาณแบบ Unmanaged POE ขนาด 4 ช่อง มีคุณสมบัติดังนี้</t>
  </si>
  <si>
    <t>4. อุปกรณ์สลับสัญญาณแบบ Unmanaged POE ขนาด 8 ช่อง มีคุณสมบัติดังนี้</t>
  </si>
  <si>
    <t>Port Gig Unmanaged POE</t>
  </si>
  <si>
    <t>5. อุปกรณ์สลับสัญญาณแบบ Unmanaged POE ขนาด 16 ช่อง มีคุณสมบัติดังนี้</t>
  </si>
  <si>
    <t>5. อุปกรณ์สลับสัญญาณแบบ Unmanaged POE ขนาด 24 ช่อง มีคุณสมบัติดังนี้</t>
  </si>
  <si>
    <t>TPE-S50
TPE-TG611</t>
  </si>
  <si>
    <t>Port Fast Unmanaged POE
Port Gig Unmanaged POE</t>
  </si>
  <si>
    <t>1,440
3,240</t>
  </si>
  <si>
    <t>TPE-T80H
TPE-TG80F</t>
  </si>
  <si>
    <t>4,200
8,400</t>
  </si>
  <si>
    <t>TPE-TG160g
SW-UM-16PG-2SFP-400W</t>
  </si>
  <si>
    <t>Port Gig Unmanaged POE
Port Gig Unmanaged POE</t>
  </si>
  <si>
    <t>9,700
6,300</t>
  </si>
  <si>
    <t>Trend NET
Trend NET</t>
  </si>
  <si>
    <t>Trend NET
Focomm</t>
  </si>
  <si>
    <t>Port Gig Unmanaged POE SFP+</t>
  </si>
  <si>
    <t>Managed Switches L2</t>
  </si>
  <si>
    <t>1. อุปกรณ์สลับสัญญาณแบบ Managed L2 ขนาด 8 ช่อง มีคุณสมบัติดังนี้</t>
  </si>
  <si>
    <t>GS-4210-8T2S</t>
  </si>
  <si>
    <t>3. อุปกรณ์สลับสัญญาณแบบ Managed L2 ขนาด 16 ช่อง มีคุณสมบัติดังนี้</t>
  </si>
  <si>
    <t>GS-4210-8P2S</t>
  </si>
  <si>
    <t>2. อุปกรณ์สลับสัญญาณแบบ Managed L2  POE ขนาด 8 ช่อง มีคุณสมบัติดังนี้</t>
  </si>
  <si>
    <t>4. อุปกรณ์สลับสัญญาณแบบ Managed L2 POE ขนาด 16 ช่อง มีคุณสมบัติดังนี้</t>
  </si>
  <si>
    <t>5. อุปกรณ์สลับสัญญาณแบบ Managed L2 ขนาด 24 ช่อง มีคุณสมบัติดังนี้</t>
  </si>
  <si>
    <t>6. อุปกรณ์สลับสัญญาณแบบ Managed L2 POE ขนาด 24 ช่อง มีคุณสมบัติดังนี้</t>
  </si>
  <si>
    <t>7. อุปกรณ์สลับสัญญาณแบบ Managed L2 ขนาด 48 ช่อง มีคุณสมบัติดังนี้</t>
  </si>
  <si>
    <t>8. อุปกรณ์สลับสัญญาณแบบ Managed L2 POE ขนาด 48 ช่อง มีคุณสมบัติดังนี้</t>
  </si>
  <si>
    <t>Port Gig Managed POE</t>
  </si>
  <si>
    <t>Port Gig Managed Non POE</t>
  </si>
  <si>
    <t xml:space="preserve"> GS-4210-16T2S</t>
  </si>
  <si>
    <t>GS-4210-16P2S</t>
  </si>
  <si>
    <t>GS-4210-48T4S</t>
  </si>
  <si>
    <t>GS-4210-24PL4C</t>
  </si>
  <si>
    <t>Managed Switches L3</t>
  </si>
  <si>
    <t>1. อุปกรณ์สลับสัญญาณแบบ Managed L3 ขนาด 24 ช่อง มีคุณสมบัติดังนี้</t>
  </si>
  <si>
    <t>2. อุปกรณ์สลับสัญญาณแบบ Managed L3 ขนาด 48 ช่อง มีคุณสมบัติดังนี้</t>
  </si>
  <si>
    <t>6. อุปกรณ์สลับสัญญาณแบบ Unmanaged SFP+ POE ขนาด 24 ช่อง มีคุณสมบัติดังนี้</t>
  </si>
  <si>
    <t>SGS-6341-24T4X
GS-5220-24T4XV</t>
  </si>
  <si>
    <t>Planet
Planet</t>
  </si>
  <si>
    <t>16,080
23,220</t>
  </si>
  <si>
    <t>SGS-6341-48T4X</t>
  </si>
  <si>
    <t>Port Gig Managed Non POE
Port Gig Managed Non POE (LCD)</t>
  </si>
  <si>
    <t>Industrial Switches</t>
  </si>
  <si>
    <t>1. อุปกรณ์สลับสัญญาณแบบ Industrial Grade POE ขนาด 4 ช่อง มีคุณสมบัติดังนี้</t>
  </si>
  <si>
    <t>2. อุปกรณ์สลับสัญญาณแบบ Industrial Grade POE ขนาด 8 ช่อง มีคุณสมบัติดังนี้</t>
  </si>
  <si>
    <t>Port Gig Managed L2 POE</t>
  </si>
  <si>
    <t>IGS-4215-8P2T2S
IGS-6325-8UP2S
 IGS-6325-8UP2S2X</t>
  </si>
  <si>
    <t>Port Gig Managed L2 POE
Port Gig Managed L3 POE
Port Gig Managed L3 POE</t>
  </si>
  <si>
    <t xml:space="preserve"> GS-4210-24T4S
TEG-30284</t>
  </si>
  <si>
    <t>Planet
Trendnet</t>
  </si>
  <si>
    <t>Port Gig Managed Non POE
Port Gig Managed Non POE</t>
  </si>
  <si>
    <t>GS-4210-48P4S
TPE-5048WS (Version v1.5R)</t>
  </si>
  <si>
    <t>Port Gig Managed POE
Port Gig Managed POE</t>
  </si>
  <si>
    <t>Port Fast Unmanaged Non POE</t>
  </si>
  <si>
    <t>Four-Faith</t>
  </si>
  <si>
    <t>LORA &amp; NB-IOT Product</t>
  </si>
  <si>
    <t>Cellular IP Modem</t>
  </si>
  <si>
    <t>Industrail Computer</t>
  </si>
  <si>
    <t>Industrail Router Serier</t>
  </si>
  <si>
    <t xml:space="preserve">F-NR200 5G Industrial CPE（Outdoor）Dual SIMs / Gigabit Ethernet Ports/ 1*SFP/Dual band WiFi (2.4G and 5G)/ IP68/ 1*LAN + 1*WAN / 1*RS232 or RS485 Housing Metal shell,water proof </t>
  </si>
  <si>
    <t>F-NR200</t>
  </si>
  <si>
    <t>5G Router Dual SIMs / 1*LAN + 1*WAN+1*RS232/RS485 /CAN/WiFi /GPS, IP30 Housing Iron</t>
  </si>
  <si>
    <t>F-NR120</t>
  </si>
  <si>
    <t>F-NR130</t>
  </si>
  <si>
    <t>5G DTU 3G/4G/5G/ 1xRS232,1xRS485,1xLAN and 1xWAN/LAN, Metal shell, protection grade IP30</t>
  </si>
  <si>
    <t>F-NR100</t>
  </si>
  <si>
    <t>5G Router (Indoor), Gigabit Ethernet Ports / Dual SIMs/ 4*LAN +1*WAN/ 1*RS232 or RS485 / Dual band WiFi, (2.4G and 5G) /TF card</t>
  </si>
  <si>
    <t>5G CPE Nano SIM, 1*1G LAN port, 1*2.5G LAN/ WAN, port, 1*RJ11 Phone Port, 1*Type C(USB2.0), 2.4G+5G dual-band WIFI，WIFI6, ABS Material, protection l</t>
  </si>
  <si>
    <t>F-NR300</t>
  </si>
  <si>
    <t>5G Intelligent Gateway Smart Street Light Pole 1*AC Input+3*AC Output+2*DC Output +2*SFP+7*LAN +1*WAN+4*RS232/RS485 +4*DI+2*DO+2*Relay+2*AI+1*GPS/Dual WiFi, (2.4G and 5G)/TF card/Dual SIM/ Lora&amp;Zigbee ( Option )</t>
  </si>
  <si>
    <t>F-G300</t>
  </si>
  <si>
    <t>F-G100</t>
  </si>
  <si>
    <t>4G</t>
  </si>
  <si>
    <t>4G LTE&amp;WCDMA&amp;GPRS WiFi ROUTER Dual SIM (Online-Standby, Failover) /
1WAN+1*LAN+1*RS232/RS485 / WiFi Housing Iron, providing IP30 prot</t>
  </si>
  <si>
    <t>F3X26Q-FL- SIM2</t>
  </si>
  <si>
    <t>4G LTE&amp;LTE WiFi ROUTER, Dual SIM / 1WAN+4*LAN +1*RS232/RS485 /WiFi, IP30 Housing IronI</t>
  </si>
  <si>
    <t>F3846</t>
  </si>
  <si>
    <t>4G LTE&amp;LTE WiFi ROUTER, Dual SIM / 1WAN+4*LAN +1*RS232/RS485 +I/O (2*DI, 1*DO,1*Relay)</t>
  </si>
  <si>
    <t>F-R100-FL- SIM2</t>
  </si>
  <si>
    <t>4G LTE&amp;LTE WiFiGIGABIT ROUTER Gigabit Ethernet Ports, Dual band WiFi (2.4G and 5G) Dual SIM/ 1WAN+4*LAN +1*RS232/RS485 +I/O (2*DI, 1*DO,1*Relay) / Wi</t>
  </si>
  <si>
    <t>F-R200-FL- SIM</t>
  </si>
  <si>
    <t>IoT wireless intelligent gateway Single Sim,Gigabit Ethernet Ports, Dual band WiFi (2.4G and 5G), 1*RS232, 5*RS485, 4*Ethernet LANs, 1* Ethernet WAN ,2*DI, 1*DO, 1*Relay, USB3.0,T</t>
  </si>
  <si>
    <t>Wireless M-BUS Gateway Single Sim, WiFi, 4*Ethernet LANs, 1* Ethernet WAN ,2*DI, 1*DO,TF Card Slot Compliant with EN13757-3/4/5 standard or OMS standard Free-license 169/433/868MH</t>
  </si>
  <si>
    <t>F-R100WM</t>
  </si>
  <si>
    <t>F4932-R2H</t>
  </si>
  <si>
    <t>4G LTE Industrial Computer 2.0GHz RK3399 processor (Dual-CortexA72+Quad-Cortex A53) Linux（Debain9）/ Android7.0 RAM 2GB , ROM 16GB Extended Memory: TF Ca</t>
  </si>
  <si>
    <t>Industrial Computer 1.8GHz Quad-core ARM Cortex-A17 RK3288 4 USB, 2 RS232, 1 RS232/Support OpenGLES2.0 and OpenVG™1.1 Flash 8GB TF Card 32GB</t>
  </si>
  <si>
    <t>F4932-R1Q</t>
  </si>
  <si>
    <t>4G(5G Optional) LTE Industrial Computer 2.0GHz RK3399 processor (Dual- CortexA72+Quad-Cortex A53) Linux（Debain9）/ Android7.0 RAM 2GB , ROM 16GB Memory: TF Card, Solid State Disk Serial Port：1*DB9 RS485 ,5*RS232 USB interface: 3 standard USB2.0 interface +1 USB3.0+1 standard OTG USB2</t>
  </si>
  <si>
    <t>F4931-R2H</t>
  </si>
  <si>
    <t>IOT</t>
  </si>
  <si>
    <t>Lara</t>
  </si>
  <si>
    <t>RS485/232 to Lorawan Modbus Bridge 1xRS232 &amp; RS485, 5 x I/Os, DC Powred Iron Housing, IP30</t>
  </si>
  <si>
    <t>F8L10-T</t>
  </si>
  <si>
    <t>RS485/232 to Lorawan Modbus Bridge 1*RS232, 1*RS485, 2*GPIO, 2*AI, 1*DO, Battery Powered PC material shell, IP68</t>
  </si>
  <si>
    <t>F8L10ST</t>
  </si>
  <si>
    <t>F2816</t>
  </si>
  <si>
    <t>4G LTE&amp;WCDMA&amp;GPRS MQTT IP MODEM Data Transfer Function/ Terminal Block Interface 2*RS232/1*RS485 / 2*DI/DO, 2*Annalog Input Iron housing, IP 30</t>
  </si>
  <si>
    <t>Industrial LoRaWan + GPRS 2G/3G/4G Gateway Cellular WIFI Indoor ROUTER 1*WAN / 1* LAN + 1*RS232/RS485 Housing Iron, providing IP30</t>
  </si>
  <si>
    <t>F8926GW- FL</t>
  </si>
  <si>
    <t>LoRaWan + GPRS 2G/3G/4GGateway Cellular WIFI Outdoor ROUTER Wired Ethernet/WiFi/GPS
Aluminum shell, IP67 protection, waterproof, Support AC 220V, POE (optional), DC 12-48V
(optional) or solar power supp</t>
  </si>
  <si>
    <t>F8L10GW- FL</t>
  </si>
  <si>
    <t>IP Camera for IOT</t>
  </si>
  <si>
    <t xml:space="preserve">F-SC332
</t>
  </si>
  <si>
    <t>Pro Bullet IP Camer, Industrial level (IP67), 2MP 4X AF Lens to keep, IoT interfaces, video analysis, supper WDR</t>
  </si>
  <si>
    <t>F-SC431</t>
  </si>
  <si>
    <t>Speed Dome, IP Came, 360° pan and 90° tilt precisely, RS232, RS485, I/O, Relay, Analog Input 1/2.8″ Progressive Scan CMOS 30x AF Motorized Lens</t>
  </si>
  <si>
    <t>F-SC621</t>
  </si>
  <si>
    <t>Mini Dome IP Cam, 2MP sensor, fixed lens, Relay, I/O, ADC, IP67 Protection leve</t>
  </si>
  <si>
    <t xml:space="preserve">4G Intelligent Vehicle HD, Bullet IP Camer, H.265, Super WDR, IP67, 2 x DI, 2 x DO, 2 x Relay , 2 x RS232 &amp; 2 x RS485 Support Solar recharging, Optional Full color Lens Dual light filling system, Fixed Lens </t>
  </si>
  <si>
    <t>F-SC921</t>
  </si>
  <si>
    <t>4G IoT HD Bullet IP Camera, 2MP Fixed Len or 16x AF Motorized Len/1*WAN+2*RS232+2*RS485+2*DI+2*DO+2* Relay+ 2*ADC/Micro SD card/WDR/H.265/Smart IR/GPS (Optional) Internal 2.5” Hard Disk SATA interface, support maximum 6TB HDD or SS</t>
  </si>
  <si>
    <t>F-SC241-4G</t>
  </si>
  <si>
    <t>4G IOT</t>
  </si>
  <si>
    <t xml:space="preserve"> 5G Network Video Recorder 8 Channels IPC+8*LAN Ports(Support PoE
802.3af/at)+1*WAN+1*RS232+3*RS485/RS422+ 8*ADC+4*DO+6*DI+2*Relay+2*USB 2.0/WiFi
2.4G /Micro SD Hard Disk: 1 x 2.5-Inch, SATA HDD/SSD, Up to 6TB each HDD Micro SD: Up to 128GB</t>
  </si>
  <si>
    <t>F-NVR100- 8C8P-5G</t>
  </si>
  <si>
    <t>5G Network Video Recorder 16 Channels IPC+8*LAN Ports(Support PoE
802.3af/at) +1*WAN+1*RS232+1*RS485/RS232+8*ADC+1*DO+2*DI+1*Relay+
2*USB 2.0/WiFi 2.4G(Optional) Hard Disk: 2 x 3.5-Inch, SATA Interface Capability: Up to 6TB e</t>
  </si>
  <si>
    <t>F-NVR200- 16C8</t>
  </si>
  <si>
    <t>5G NVR</t>
  </si>
  <si>
    <t>2MP x 32zoom</t>
  </si>
  <si>
    <t>TD-8623IM(PE/32M/AR20)</t>
  </si>
  <si>
    <t>2MP 32X Ultra-Starlight IR Network PTZ Camera 
TD-8623IM(PE/32M/AR20)  Focus length ：f=5.6 ~ 179.2 mm lens,32x optic</t>
  </si>
  <si>
    <t>http://en.tvt.net.cn/products/920.html</t>
  </si>
  <si>
    <t>C2 SR (Outdoor Slave Reader)</t>
  </si>
  <si>
    <t>ST Microelectronics ® 32-Bit High Speed CPU，Stable and reliable. standard EM and MIFARE 2 in
1 Module, Wiegand output 12V, IP65</t>
  </si>
  <si>
    <t>l Band 802.11ax 1800Mbps Ceiling-mount Wireless Access Point w/802.3at PoE+ &amp; 2 10/100/1000T LAN Ports</t>
  </si>
  <si>
    <t>M5 Plus (Slim, Compact and
Strong Outdoor Design
Fingerprint and RFID device with
Mobile Control)</t>
  </si>
  <si>
    <t>1GHZ High Speed CPU，Stable and reliable. Management Card Registration
Compact Design, 3000 Fingerprints, 50000 Records. Auto Wakeup Sensor，Multiple
communication modes such as TCP/IP, RS485, Wiegand Out，Direct Lock Control，Tamper alarm
output，FP, Card, IP65, Standard EM RFID, standard BT&amp;WIFI 2 in 1 module
Option: Mifare Module USD17</t>
  </si>
  <si>
    <t>AFSG-1000</t>
  </si>
  <si>
    <t>ARH Freeflow single ANPR license</t>
  </si>
  <si>
    <t>006 ANPR Licenses</t>
  </si>
  <si>
    <t>CLPR-1001</t>
  </si>
  <si>
    <t>Cathexis ANPR license plate recognition detector license per lane</t>
  </si>
  <si>
    <t>CLPR-2000</t>
  </si>
  <si>
    <t>Cathexis ANPR license plate recognition base license</t>
  </si>
  <si>
    <t>C2Pro (Most Popular Project
Oriented Model)</t>
  </si>
  <si>
    <t>Dual Cord 1.0G HZ high speed processor, 3.5"TFT LCD display, Touch on active fingerprint sensor
10,000 Fingerprints,100,000 Records, 1 relay for belling and connecting to Access Control system,
1 RS485 WG out for printing.TCP/IP,WiFi,USB Host, Power Over DC12V/1A</t>
  </si>
  <si>
    <t xml:space="preserve">Option: Mifare Card /HID iClass and Prox 2 in 1 module </t>
  </si>
  <si>
    <t>C2C Pro (Most Popular Project
Oriented Model)</t>
  </si>
  <si>
    <t>Dual Cord 1.0G HZ high speed processor, 3.5"TFT LCD display, Touch on active fingerprint sensor
10,000 cards,100,000 Records, 1 relay for belling and connecting to Access Control system, 1
RS485 WG out for printing.TCP/IP,WiFi,USB Host, Power Over DC12V/1A, Webserver, ID+PW，
FP,Card,ID+FP,ID+PW,PW+Card,FP+Card,FP+PW ，Standard RFID Module</t>
  </si>
  <si>
    <t>EP30 （（The best combination of
Function and Price</t>
  </si>
  <si>
    <t>1Ghz Linux Based High Speed CPU, HD (High Definition) TFT display
Linux, 3,000 Fingerprints,50,000 Records，Touch Active fingerpint Sensor, Door Open Sensor,
RS485, Mini USB,TCP/IP,Wiegand In/Out，Direct Lock Control，Group,Time Zone,Scheduled Bell，
Doorbell &amp; Relay Out, Tamper Alarm</t>
  </si>
  <si>
    <t>Option: EM card Module: , Mifare Module ，Optional WiFi</t>
  </si>
  <si>
    <t>1Ghz Linux Based High Speed CPU
3,000 users,3,000 cards,100,000 Records，Fingerprint, Mini USB, standard WiFi, Webserver,
Bluetooth ，300mah battery, Standard EM card Mifare Card</t>
  </si>
  <si>
    <t>EP300 Pro（The best combination
of Function and Price）</t>
  </si>
  <si>
    <t>1Ghz Linux Based High Speed CPU, Touch on active fingerprint sensor
3,000 Fingerprints,100,000 Records，Linux, 3.5" TFT LCD, Display Fingerprint ,Employee SelfService Record Inquiry, USB Host , TCP/IP, Webserver
FP,Card,ID+FP,ID+PW,PW+Card,FP+Card,FP+PW</t>
  </si>
  <si>
    <t>Option: Battery , BT/WIFI Module: , Option: EM card Module</t>
  </si>
  <si>
    <t>A350C (3.5‘TFT Cloud Time
Attendance)</t>
  </si>
  <si>
    <t>1Ghz Linux Based High Speed CPU
10,000 users,100,000 Records，Linux, 3.2" TFT LCD, Display Fingerprint ,Employee Self-Service
Record Inquiry, RS485,USB Host and Mini USB, TCP/IP, Webserver
FP,Card,ID+FP,ID+PW,PW+Card,FP+Card,FP+PW ，Standard EM RFID</t>
  </si>
  <si>
    <t xml:space="preserve">Option: 4G /2600mAh battery Battery , WIFI/BT 2 in 1 module </t>
  </si>
  <si>
    <t>A350 (3.5‘TFT Cloud Time
Attendance</t>
  </si>
  <si>
    <t>1Ghz Linux Based High Speed CPU, Touch on active fingerprint sensor
3,000 Fingerprints,100,000 Records，Linux, 3.2" TFT LCD, Display Fingerprint ,Employee SelfService Record Inquiry, RS485,USB Host and Mini USB, TCP/IP, WiFi, Webserver
FP,Card,ID+FP,ID+PW,PW+Card,FP+Card,FP+PW ，Standard EM RFID</t>
  </si>
  <si>
    <t>Option: 4G /2600mAh battery , WIFI/BT 2 in 1 module</t>
  </si>
  <si>
    <t>Optional Mifare Module</t>
  </si>
  <si>
    <t>Dual Core 1.0Ghz High Speed Processor,Dual Cameras,3,000 Users, 100,000 Records
3.2" Touch Screen TFT LCD USB Host, TCP/IP,WiFi and Optional 4G
Voice and LED Prompt Body Induction, Day/Night Switch
Relay output Wiegand output,32 timezone and 16 groups,
Door Sensor and Exit button Scheduled Bell, Tamper Alarm
Inbuilt Webserver Standard EM RFID, DC12V, Infrared Termal Temperature detection module, 1024
pixcel</t>
  </si>
  <si>
    <t>FaceDeep 5
Visible Light Face Recognition
Terminal with IR liveness
Detection and mask detection</t>
  </si>
  <si>
    <t>FacePass 7-IRT
IR Face Recognition Terminal with
Body Temperature Detection</t>
  </si>
  <si>
    <t>FacePass 7
IR Face Recognition Terminal</t>
  </si>
  <si>
    <t>Dual Core 1.0Ghz High Speed Processor, 1.0 Tops Enhanced AI computing power. Latest Bionano
Face Algorithm, 2.0 Mega Full HD wide angles camera , up to 50,000 dynamic faces database,
upload tempelate with photos or live collection. 3D IR live face detection. Standard Mask detection
Function. 5" full angels IPS Screen. Door Sensor and Exit button Scheduled Bell, Tamper Alarm
Inbuilt Webserver Standard RFID EM &amp; Mifare, TCP/IP, USB Flash, RS232,Wiegand output, Wi-Fi,
mask detection</t>
  </si>
  <si>
    <t>FaceDeep 5-IRT
Visible Light Face Recognition
Terminal with IR liveness
Detection
Body Temperature Detection and
Mask Detection</t>
  </si>
  <si>
    <t>Dual Core 1.0Ghz High Speed Processor, 1.0 Tops Enhanced AI computing power. Latest Bionano
Face Algorithm, 2.0 Mega Full HD wide angles camera , up to 50,000 dynamic faces database,
upload tempelate with photos or live collection. 3D IR live face detection. Standard Mask detection
Function. 5" full angels IPS Screen. Door Sensor and Exit button Scheduled Bell, Tamper Alarm
Inbuilt Webserver TCP/IP, RS232,Wiegand output, Wi-Fi, mask detection,Infrared Termal
GraphieTemperature detection module, 1024 pixcels
Standard RFID EM &amp; Mifare.</t>
  </si>
  <si>
    <t>FaceDeep 3
Visible Light Face Recognition
Terminal with IR liveness
Detection and mask detection</t>
  </si>
  <si>
    <t>Dual Core 1.0Ghz High Speed Processor, 0.6 Tops Enhanced AI computing power. Latest Bionano
Face Algorithm, Full HD wide angles camera , up to 6,000 dynamic faces database, upload
tempelate with photos or live collection. IR live face detection. Standard Mask detection Function.
5" TFT-LCD Screen. Door Sensor and Exit button Scheduled Bell, Tamper Alarm Inbuilt Webserver
Standard RFID EM Card Module, TCP/IP, USB Flash, RS485,Wiegand output, Wi-Fi, mask detectio</t>
  </si>
  <si>
    <t>FaceDeep 3-IRT
Visible Light Face Recognition
Terminal with IR liveness
Detection
Palm Temperature Detection and
Mask Detection</t>
  </si>
  <si>
    <t>Dual Core 1.0Ghz High Speed Processor, 0.6 Tops Enhanced AI computing power. Latest Bionano
Face Algorithm, Full HD wide angles camera , up to 6,000 dynamic faces database, upload
tempelate with photos or live collection. IR live face detection. Standard Mask detection Function.
5" TFT-LCD Screen. Door Sensor and Exit button Scheduled Bell, Tamper Alarm Inbuilt Webserver
Standard RFID EM Card Module, TCP/IP, USB Flash, RS485,Wiegand output, Wi-Fi, mask detection,
IR Thermal pile temperature detection</t>
  </si>
  <si>
    <t>FacePass 7 Pro
Smart Face Recognition Terminal</t>
  </si>
  <si>
    <t>Dual Core 1.0Ghz High Speed Processor,Dual Cameras,3,000 Users, 100,000 Records
3.5" Touch Screen TFT LCD, USB Host, TCP/IP, WiFi，Mask Detection ，Relay output, Wiegand
output, Wiegand in／out,32 timezone and 16 groups,
Door Sensor and Exit button Scheduled Bell, Tamper Alarm
Inbuilt Webserver Standard EM RFID, DC12V 2A</t>
  </si>
  <si>
    <t>FacePass 7 Pro - MIF
Smart Face Recognition Terminal</t>
  </si>
  <si>
    <t>Dual Core 1.0Ghz High Speed Processor,Dual Cameras,3,000 Users, 100,000 Records
3.5" Touch Screen TFT LCD, USB Host, TCP/IP,WiFi , Mask Detection
Relay output, Wiegand output, Wiegand inout,32 timezone and 16 groups,
Door Sensor and Exit button Scheduled Bell, Tamper Alarm
Inbuilt Webserver Standard Mifare RFID, DC12V 2A</t>
  </si>
  <si>
    <t>FacePass 7 Pro - IRT
Smart Face Recognition Terminal
with
Body Temperature</t>
  </si>
  <si>
    <t>Dual Core 1.0Ghz High Speed Processor,Dual Cameras,3,000 Users, 100,000 Records
3.5" Touch Screen TFT LCD USB Host, TCP/IP,WiFi
Mask Detection and Body Temperature Detection
Relay output Wiegand output,32 timezone and 16 groups,
Door Sensor and Exit button Scheduled Bell, Tamper Alarm
Inbuilt Webserver Standard EM RFID, DC12V, Infrared Termal Temperature detection module,</t>
  </si>
  <si>
    <t>FaceDeep 3 QR Europe Green
Pass Code Terminal with mask
detection</t>
  </si>
  <si>
    <t>Dual Core 1.0Ghz High Speed Processor, 0.6 Tops Enhanced AI computing power.EU Green Pass
Code, Mask Detection, Support 1st/2nd/3rd Dose Vaccination Detection, Covid 19 Test/Recover
Detection, 5" TFT-LCD Screen. Door Sensor and Exit button Scheduled Bell, Tamper Alarm Inbuilt
Webserver, TCP/IP, USB Flash, RS485,Wiegand output, Wifi</t>
  </si>
  <si>
    <t>FaceDeep 3 IRT QR Europe Green
Pass Code Terminal with mask
detection and templature
Detection</t>
  </si>
  <si>
    <t>Dual Core 1.0Ghz High Speed Processor, 0.6 Tops Enhanced AI computing power.EU Green Pass
Code, Mask Detection,Temperature Detection, Support 1st/2nd/3rd Dose Vaccination Detection,
Covid 19 Test/Recover Detection, 5" TFT-LCD Screen. Door Sensor and Exit button Scheduled Bell,
Tamper Alarm Inbuilt Webserver, TCP/IP, USB Flash, RS485,Wiegand output, Wifi</t>
  </si>
  <si>
    <t>Desktop Mount</t>
  </si>
  <si>
    <t>FaceDeep5 / FaceDeep3 Aluminum Alloy (140mm*140mm*248mm)</t>
  </si>
  <si>
    <t>Station Mount</t>
  </si>
  <si>
    <t>FaceDeep5 / FaceDeep3 Aluminum Alloy (140mm*140mm*1400mm)</t>
  </si>
  <si>
    <t>Turnstile Mount</t>
  </si>
  <si>
    <t>FaceDeep5 / FaceDeep3 Aluminum Alloy (50mm*30mm*248mm)</t>
  </si>
  <si>
    <t>FaceDeep Series Bracket</t>
  </si>
  <si>
    <t>Surface Wall Mount
(For High Traffic</t>
  </si>
  <si>
    <t>FaceDeep5 Aluminum Alloy 160mm*50mm*36mm)</t>
  </si>
  <si>
    <t>Wall Mount Box (FD-WB)</t>
  </si>
  <si>
    <t xml:space="preserve"> FaceDeep5 Aluminum Alloy 169mm*57mm*37mm)</t>
  </si>
  <si>
    <t>Anviz RFID key card</t>
  </si>
  <si>
    <t>125KHz Size(mm): 55(L)*27(W)*3.1(H)</t>
  </si>
  <si>
    <t>SC011 (Most Easy and Separately
Access Control Panel)</t>
  </si>
  <si>
    <t>ANVIZ Encrypted Wiegand Input，12V/3A Input，Touch button Input，1 Direct Lock Control Out
，Switched Dry Contact Relay Output，Easy integrate with access control system，no need PC
Software</t>
  </si>
  <si>
    <t>controler</t>
  </si>
  <si>
    <t>Option: RFID Module  / Mifare Module</t>
  </si>
  <si>
    <t>17,600
23,700
25,700</t>
  </si>
  <si>
    <t>user*2</t>
  </si>
  <si>
    <t>user*3</t>
  </si>
  <si>
    <t>WDRT-1800AX</t>
  </si>
  <si>
    <t>Wi-Fi 6 11AX 1800Mbps Dual-Band Wireless Gigabit Router (IPv4/IPv6, 4x7dBi antenna, 4x10/100/1000 LAN, WPA3, EasyMesh, supports Router/Bridge/Relay/WSIP mode )</t>
  </si>
  <si>
    <t>WDAP-W1200E</t>
  </si>
  <si>
    <t>1200Mbps 802.11ac Wave 2 Dual Band In-wall Wireless Access Point,  802.3at PoE PD, 3 10/100/1000T LAN, 1 RJ11, 802.1Q VLAN, supports NMS-500/NMS-1000V controller (EU Type)</t>
  </si>
  <si>
    <t>WDAP-C7210E</t>
  </si>
  <si>
    <t>1200Mbps 802.11ac Wave 2 Dual Band Ceiling-mount Wireless Access Point,  802.3at PoE PD, 2 10/100/1000T LAN, 802.1Q VLAN, supports NMS-500/NMS-1000V controller</t>
  </si>
  <si>
    <t xml:space="preserve">                                                                                                                                                                                                                                                                                                                                                                                                                                                                                                                                                                                                                                                                                                                                                                                                                                                                                                                                                                                                                                                                                                                                                                                                                                                                                                                                                                                                                                                                                                                                                                                                                                                                                                                                                                                                                                                                                                                                                                                                                                                                                                                                                                                                                                                                                                                                                                                                                                                                                                                                                                                                                                                                                                                                                                                                                                                                                                                                                                                                                                                                                                                                                                                                                                                                                                                                                                                                                                                                                                                  </t>
  </si>
  <si>
    <t>Cabling (Focomm)</t>
  </si>
  <si>
    <t>discontinued</t>
  </si>
  <si>
    <t>Long delivery time</t>
  </si>
  <si>
    <t>ICT ข้อ 13 (Pending
No chipset to produce)</t>
  </si>
  <si>
    <t xml:space="preserve">ICT ข้อ 14 </t>
  </si>
  <si>
    <t xml:space="preserve">GS-5220-16S8C
</t>
  </si>
  <si>
    <t xml:space="preserve">
GS-5220-16S8CR</t>
  </si>
  <si>
    <t xml:space="preserve">
GS-5220-16T4S2XR</t>
  </si>
  <si>
    <t xml:space="preserve">
GS-5220-16UP4S2XR</t>
  </si>
  <si>
    <t xml:space="preserve">
GS-5220-16UP4S2X</t>
  </si>
  <si>
    <t xml:space="preserve">GS-5220-24P4X
</t>
  </si>
  <si>
    <t xml:space="preserve">
GS-5220-24P4XR</t>
  </si>
  <si>
    <t xml:space="preserve">
GS-5220-24UP4XR</t>
  </si>
  <si>
    <t xml:space="preserve">GS-5220-24UP4X
</t>
  </si>
  <si>
    <t>31,250
34,600</t>
  </si>
  <si>
    <t>7,700
7,497</t>
  </si>
  <si>
    <t>14,050
11,950</t>
  </si>
  <si>
    <t>11,400
15,600
11,400
9,600</t>
  </si>
  <si>
    <t>Hikvision : DS-2CD2621G0-I
TVT : TD-9422E3(D/AZ/PE/AR3)</t>
  </si>
  <si>
    <t xml:space="preserve">TVT : TD-8623IM(PE/32M/AR20)
Hikvision : DS-2DE7232IW-AE (B) </t>
  </si>
  <si>
    <t>Hikvision : DS-2CD2721G0-I
TVT : TD-9525E3(D/AZ/PE/AR3)</t>
  </si>
  <si>
    <t>TD-9525E3B(D/AZ/PE/AR3)</t>
  </si>
  <si>
    <t>ICT ข้อ 3</t>
  </si>
  <si>
    <t>http://en.tvt.net.cn/products/1060.html</t>
  </si>
  <si>
    <t>TD-9452S3A(D/AZ/PE/AR3)</t>
  </si>
  <si>
    <t>TD-9452S3A(D/FZ/PE/AR3)</t>
  </si>
  <si>
    <t>TD-9422E3(D/AZ/PE/AR3)</t>
  </si>
  <si>
    <t xml:space="preserve"> 2MP IR Starlight Bullet Network Camera Motorized Zoom Lens: 2.8-12mm</t>
  </si>
  <si>
    <t>EOL</t>
  </si>
  <si>
    <t>MC-1500</t>
  </si>
  <si>
    <t xml:space="preserve">15-slot 19" Media Converter Chassis </t>
  </si>
  <si>
    <t>GST-806A60</t>
    <phoneticPr fontId="3" type="noConversion"/>
  </si>
  <si>
    <t>GST-806B60</t>
    <phoneticPr fontId="3" type="noConversion"/>
  </si>
  <si>
    <r>
      <rPr>
        <b/>
        <sz val="10"/>
        <color theme="1"/>
        <rFont val="Mali"/>
      </rPr>
      <t>Ace 800</t>
    </r>
  </si>
  <si>
    <r>
      <rPr>
        <b/>
        <sz val="10"/>
        <color theme="1"/>
        <rFont val="Mali"/>
      </rPr>
      <t>Ace 1000</t>
    </r>
  </si>
  <si>
    <r>
      <rPr>
        <b/>
        <sz val="10"/>
        <color theme="1"/>
        <rFont val="Mali"/>
      </rPr>
      <t>Ace 1500</t>
    </r>
  </si>
  <si>
    <r>
      <rPr>
        <b/>
        <sz val="10"/>
        <color theme="1"/>
        <rFont val="Mali"/>
      </rPr>
      <t>Bright 800</t>
    </r>
  </si>
  <si>
    <r>
      <rPr>
        <b/>
        <sz val="10"/>
        <color theme="1"/>
        <rFont val="Mali"/>
      </rPr>
      <t>Bright 1200</t>
    </r>
  </si>
  <si>
    <r>
      <rPr>
        <b/>
        <sz val="10"/>
        <color theme="1"/>
        <rFont val="Mali"/>
      </rPr>
      <t>Bright 1500</t>
    </r>
  </si>
  <si>
    <r>
      <rPr>
        <b/>
        <sz val="10"/>
        <color theme="1"/>
        <rFont val="Mali"/>
      </rPr>
      <t>Bright 2000</t>
    </r>
  </si>
  <si>
    <r>
      <rPr>
        <b/>
        <sz val="10"/>
        <color theme="1"/>
        <rFont val="Mali"/>
      </rPr>
      <t>Challenger SCC-1K</t>
    </r>
  </si>
  <si>
    <r>
      <rPr>
        <b/>
        <sz val="10"/>
        <color theme="1"/>
        <rFont val="Mali"/>
      </rPr>
      <t>Challenger SCC-2K</t>
    </r>
  </si>
  <si>
    <r>
      <rPr>
        <b/>
        <sz val="10"/>
        <color theme="1"/>
        <rFont val="Mali"/>
      </rPr>
      <t>Challenger SCC-3K</t>
    </r>
  </si>
  <si>
    <r>
      <rPr>
        <b/>
        <sz val="10"/>
        <color theme="1"/>
        <rFont val="Mali"/>
      </rPr>
      <t>Dynamic SDC-1K</t>
    </r>
  </si>
  <si>
    <r>
      <rPr>
        <b/>
        <sz val="10"/>
        <color theme="1"/>
        <rFont val="Mali"/>
      </rPr>
      <t>Dynamic SDC-2K</t>
    </r>
  </si>
  <si>
    <r>
      <rPr>
        <b/>
        <sz val="10"/>
        <color theme="1"/>
        <rFont val="Mali"/>
      </rPr>
      <t>Dynamic SDC-3K</t>
    </r>
  </si>
  <si>
    <r>
      <rPr>
        <b/>
        <sz val="10"/>
        <color theme="1"/>
        <rFont val="Mali"/>
      </rPr>
      <t>Dynamic SDC-6K</t>
    </r>
  </si>
  <si>
    <r>
      <rPr>
        <b/>
        <sz val="10"/>
        <color theme="1"/>
        <rFont val="Mali"/>
      </rPr>
      <t>Dynamic SDC-10K</t>
    </r>
  </si>
  <si>
    <r>
      <rPr>
        <b/>
        <sz val="10"/>
        <color theme="1"/>
        <rFont val="Mali"/>
      </rPr>
      <t>Dynamic SDCRT-1K</t>
    </r>
  </si>
  <si>
    <r>
      <rPr>
        <b/>
        <sz val="10"/>
        <color theme="1"/>
        <rFont val="Mali"/>
      </rPr>
      <t>Dynamic SDCRT-2K</t>
    </r>
  </si>
  <si>
    <r>
      <rPr>
        <b/>
        <sz val="10"/>
        <color theme="1"/>
        <rFont val="Mali"/>
      </rPr>
      <t>Dynamic SDCRT-3K</t>
    </r>
  </si>
  <si>
    <r>
      <rPr>
        <b/>
        <sz val="10"/>
        <color theme="1"/>
        <rFont val="Mali"/>
      </rPr>
      <t>Dynamic SDCRT-6K</t>
    </r>
  </si>
  <si>
    <r>
      <rPr>
        <b/>
        <sz val="10"/>
        <color theme="1"/>
        <rFont val="Mali"/>
      </rPr>
      <t>Dynamic SDCRT-10K</t>
    </r>
  </si>
  <si>
    <r>
      <rPr>
        <b/>
        <sz val="10"/>
        <color theme="1"/>
        <rFont val="Mali"/>
      </rPr>
      <t>iPower 2RM SDCRTS-2K</t>
    </r>
  </si>
  <si>
    <r>
      <rPr>
        <b/>
        <sz val="10"/>
        <color theme="1"/>
        <rFont val="Mali"/>
      </rPr>
      <t>iPower 3RM SDCRTS-3K</t>
    </r>
  </si>
  <si>
    <r>
      <rPr>
        <b/>
        <sz val="10"/>
        <color theme="1"/>
        <rFont val="Mali"/>
      </rPr>
      <t>APAC Pricelist December 2020</t>
    </r>
  </si>
  <si>
    <t>VIP-1260PT</t>
  </si>
  <si>
    <t>High Definition Color POE Gigabit IP Phone: (2.8-inch Color LCD, Opus &amp; G.722 HD Voice, 6 SIP Lines, Dual Gigabit LAN,  802.3at/af POE, Multi-Language, 3-way Conferencing, Caller ID, DND, TLS, PoE, QoS, VPN, VLAN, STUN, IPv6, Auto Provision, TR069)</t>
  </si>
  <si>
    <t>XC-9031NV</t>
  </si>
  <si>
    <t>NAS-8532</t>
  </si>
  <si>
    <t>IP Audio Paging Microphone</t>
  </si>
  <si>
    <t>XC-PACM: FREE</t>
  </si>
  <si>
    <t>XC-VIS</t>
  </si>
  <si>
    <t>XC-VMS</t>
  </si>
  <si>
    <t>XC-VOIP</t>
  </si>
  <si>
    <t>XC-APP</t>
  </si>
  <si>
    <t>FREE</t>
  </si>
  <si>
    <t>XC-9603P06</t>
  </si>
  <si>
    <t>IP PAGING ADAPTER WITH AMPLIFIER</t>
  </si>
  <si>
    <t>XC-9603P12</t>
  </si>
  <si>
    <t>TS-915E</t>
  </si>
  <si>
    <r>
      <t>5G Intelligent</t>
    </r>
    <r>
      <rPr>
        <b/>
        <sz val="10"/>
        <color rgb="FFFF0000"/>
        <rFont val="Mali"/>
      </rPr>
      <t xml:space="preserve"> PLC Gateway</t>
    </r>
    <r>
      <rPr>
        <sz val="10"/>
        <color theme="1"/>
        <rFont val="Mali"/>
      </rPr>
      <t xml:space="preserve"> Gigabit Ethernet Ports（4*LAN+1*WAN）
+1*RS232+5*RS485+2*DI+1*DO+1*Relay+1*USB 3.0/Dual WiFi (2.4G and 5G)/TF card Metal casing, providing IP30, Built-in multiple communication protocols
(Modbus RTU/Modbus TCP, Siemens, Omron, Mitsubishi and other PLC proprietary protocols, etc.)
</t>
    </r>
  </si>
  <si>
    <r>
      <t>F-WMC-96-</t>
    </r>
    <r>
      <rPr>
        <sz val="10"/>
        <color rgb="FFFF0000"/>
        <rFont val="Mali"/>
      </rPr>
      <t>XX</t>
    </r>
  </si>
  <si>
    <r>
      <t>F-FRO-96-</t>
    </r>
    <r>
      <rPr>
        <sz val="10"/>
        <color rgb="FFFF0000"/>
        <rFont val="Mali"/>
      </rPr>
      <t>XX</t>
    </r>
  </si>
  <si>
    <r>
      <t>F-FRO-144-</t>
    </r>
    <r>
      <rPr>
        <sz val="10"/>
        <color rgb="FFFF0000"/>
        <rFont val="Mali"/>
      </rPr>
      <t>XX</t>
    </r>
  </si>
  <si>
    <r>
      <t>F-FRO-288-</t>
    </r>
    <r>
      <rPr>
        <sz val="10"/>
        <color rgb="FFFF0000"/>
        <rFont val="Mali"/>
      </rPr>
      <t>XX</t>
    </r>
  </si>
  <si>
    <r>
      <t>F-FTTA-CPRI-LCLC-</t>
    </r>
    <r>
      <rPr>
        <sz val="10"/>
        <color rgb="FFFF0000"/>
        <rFont val="Mali"/>
      </rPr>
      <t>XX</t>
    </r>
  </si>
  <si>
    <r>
      <t>F-FTTA-CPRI-LCSC-</t>
    </r>
    <r>
      <rPr>
        <sz val="10"/>
        <color rgb="FFFF0000"/>
        <rFont val="Mali"/>
      </rPr>
      <t>XX</t>
    </r>
  </si>
  <si>
    <r>
      <t>F-FTTA-NSN-LC-9090-</t>
    </r>
    <r>
      <rPr>
        <sz val="10"/>
        <color rgb="FFFF0000"/>
        <rFont val="Mali"/>
      </rPr>
      <t>XX</t>
    </r>
  </si>
  <si>
    <r>
      <t>F-FTTA-NSN-LC-90180-</t>
    </r>
    <r>
      <rPr>
        <sz val="10"/>
        <color rgb="FFFF0000"/>
        <rFont val="Mali"/>
      </rPr>
      <t>XX</t>
    </r>
  </si>
  <si>
    <r>
      <t>F-FTTA-FULLX-LCWP-</t>
    </r>
    <r>
      <rPr>
        <sz val="10"/>
        <color rgb="FFFF0000"/>
        <rFont val="Mali"/>
      </rPr>
      <t>XX</t>
    </r>
  </si>
  <si>
    <r>
      <t>F-FTTA-FULLX-WPWP-</t>
    </r>
    <r>
      <rPr>
        <sz val="10"/>
        <color rgb="FFFF0000"/>
        <rFont val="Mali"/>
      </rPr>
      <t>XX</t>
    </r>
  </si>
  <si>
    <r>
      <t>F-FTTA-IPFX-LC-</t>
    </r>
    <r>
      <rPr>
        <sz val="10"/>
        <color rgb="FFFF0000"/>
        <rFont val="Mali"/>
      </rPr>
      <t>XX</t>
    </r>
  </si>
  <si>
    <r>
      <t>F-FTTA-IPFX-SC-</t>
    </r>
    <r>
      <rPr>
        <sz val="10"/>
        <color rgb="FFFF0000"/>
        <rFont val="Mali"/>
      </rPr>
      <t>XX</t>
    </r>
  </si>
  <si>
    <r>
      <t>F-FTTA-IPFX-MPO-</t>
    </r>
    <r>
      <rPr>
        <sz val="10"/>
        <color rgb="FFFF0000"/>
        <rFont val="Mali"/>
      </rPr>
      <t>XX</t>
    </r>
  </si>
  <si>
    <r>
      <t>F-FTTA-ODVA-LC-</t>
    </r>
    <r>
      <rPr>
        <sz val="10"/>
        <color rgb="FFFF0000"/>
        <rFont val="Mali"/>
      </rPr>
      <t>XX</t>
    </r>
  </si>
  <si>
    <r>
      <t>F-FTTA-ODVA-SC-</t>
    </r>
    <r>
      <rPr>
        <sz val="10"/>
        <color rgb="FFFF0000"/>
        <rFont val="Mali"/>
      </rPr>
      <t>XX</t>
    </r>
  </si>
  <si>
    <r>
      <t>F-FTTA-ODVA-MPO-</t>
    </r>
    <r>
      <rPr>
        <sz val="10"/>
        <color rgb="FFFF0000"/>
        <rFont val="Mali"/>
      </rPr>
      <t>XX</t>
    </r>
  </si>
  <si>
    <r>
      <t>F-FTTA-PDLC-PDPD-</t>
    </r>
    <r>
      <rPr>
        <sz val="10"/>
        <color rgb="FFFF0000"/>
        <rFont val="Mali"/>
      </rPr>
      <t>XX</t>
    </r>
  </si>
  <si>
    <r>
      <t>F-FTTA-PDLC-PDLC-</t>
    </r>
    <r>
      <rPr>
        <sz val="10"/>
        <color rgb="FFFF0000"/>
        <rFont val="Mali"/>
      </rPr>
      <t>XX</t>
    </r>
  </si>
  <si>
    <r>
      <t>F-MINIIP-LC-</t>
    </r>
    <r>
      <rPr>
        <sz val="10"/>
        <color rgb="FFFF0000"/>
        <rFont val="Mali"/>
      </rPr>
      <t>XX</t>
    </r>
  </si>
  <si>
    <r>
      <t>F-MINIIP-SC-</t>
    </r>
    <r>
      <rPr>
        <sz val="10"/>
        <color rgb="FFFF0000"/>
        <rFont val="Mali"/>
      </rPr>
      <t>XX</t>
    </r>
  </si>
  <si>
    <r>
      <t>F-MINIIP-MPO-</t>
    </r>
    <r>
      <rPr>
        <sz val="10"/>
        <color rgb="FFFF0000"/>
        <rFont val="Mali"/>
      </rPr>
      <t>XX</t>
    </r>
  </si>
  <si>
    <r>
      <t>2Mp bullet,H.265 IPC, 2.8mm, IP67, IR 20-30m , metal, support SD Card, up to 128G,</t>
    </r>
    <r>
      <rPr>
        <b/>
        <sz val="10"/>
        <color rgb="FFFF0000"/>
        <rFont val="Mali"/>
      </rPr>
      <t>1ch audio</t>
    </r>
  </si>
  <si>
    <r>
      <t xml:space="preserve">2Mp Dome, H.265 IPC, 2.8 mm, IP67, IR20-30m , DWDR,  metal, support SD Card, up to 128G, </t>
    </r>
    <r>
      <rPr>
        <b/>
        <sz val="10"/>
        <color rgb="FFFF0000"/>
        <rFont val="Mali"/>
      </rPr>
      <t>built-in Mic</t>
    </r>
  </si>
  <si>
    <r>
      <t xml:space="preserve">2MP Bullet, H.265 IPC, 2.8mm, IP67,  Senser 1/2.7, IR 30 m, DWDR,  </t>
    </r>
    <r>
      <rPr>
        <b/>
        <sz val="10"/>
        <color rgb="FFFF0000"/>
        <rFont val="Mali"/>
      </rPr>
      <t>built-in Mic</t>
    </r>
  </si>
  <si>
    <r>
      <t xml:space="preserve">2MP Tuuret, H.265 IPC, 2.8mm, IP67,  Senser 1/2.7, IR 30 m, DWDR, Max 256GB, </t>
    </r>
    <r>
      <rPr>
        <b/>
        <sz val="10"/>
        <color rgb="FFFF0000"/>
        <rFont val="Mali"/>
      </rPr>
      <t xml:space="preserve"> built-in Mic</t>
    </r>
  </si>
  <si>
    <r>
      <t>4Mp eyeball, H.265 IPC, 2.8 mm, IP67, IR 30m , Metal, support SD 128G,</t>
    </r>
    <r>
      <rPr>
        <b/>
        <sz val="10"/>
        <color rgb="FFFF0000"/>
        <rFont val="Mali"/>
      </rPr>
      <t>MIC build-in</t>
    </r>
  </si>
  <si>
    <r>
      <t xml:space="preserve">5MP Dome, H.265 IPC, 3.6mm, IP67, IR 20-30m, Metal, support SD 128G, </t>
    </r>
    <r>
      <rPr>
        <b/>
        <sz val="10"/>
        <color rgb="FFFF0000"/>
        <rFont val="Mali"/>
      </rPr>
      <t>MIC build-in</t>
    </r>
  </si>
  <si>
    <r>
      <t xml:space="preserve">8MP Dome, </t>
    </r>
    <r>
      <rPr>
        <b/>
        <sz val="10"/>
        <color rgb="FFFF0000"/>
        <rFont val="Mali"/>
      </rPr>
      <t>4K</t>
    </r>
    <r>
      <rPr>
        <sz val="10"/>
        <rFont val="Mali"/>
      </rPr>
      <t>, HDMI Output, H.265+ IPC, 2.8mm, IP67, IK10,  Senser 1/2.5, IR 30 m,120dB WDR, SD 128G</t>
    </r>
  </si>
  <si>
    <r>
      <t xml:space="preserve">8MP Bullet, </t>
    </r>
    <r>
      <rPr>
        <b/>
        <sz val="10"/>
        <color rgb="FFFF0000"/>
        <rFont val="Mali"/>
      </rPr>
      <t>4K</t>
    </r>
    <r>
      <rPr>
        <sz val="10"/>
        <rFont val="Mali"/>
      </rPr>
      <t>, HDMI Output, H.265+ IPC, 2.8mm, IP67,  Senser 1/2.5, IR 60 m,120dB WDR, SD 256G</t>
    </r>
  </si>
  <si>
    <r>
      <t xml:space="preserve">2MP Starlight H.265 Bullet IPC, Fixed Lens 2.8mm, </t>
    </r>
    <r>
      <rPr>
        <b/>
        <sz val="10"/>
        <color rgb="FFFF0000"/>
        <rFont val="Mali"/>
      </rPr>
      <t>IR 20-50 m</t>
    </r>
    <r>
      <rPr>
        <sz val="10"/>
        <rFont val="Mali"/>
      </rPr>
      <t>, IP67, DWDR, SD 128G</t>
    </r>
  </si>
  <si>
    <r>
      <t xml:space="preserve">2MP Bullet, </t>
    </r>
    <r>
      <rPr>
        <sz val="10"/>
        <color rgb="FFFF0000"/>
        <rFont val="Mali"/>
      </rPr>
      <t>H.265+</t>
    </r>
    <r>
      <rPr>
        <sz val="10"/>
        <rFont val="Mali"/>
      </rPr>
      <t xml:space="preserve"> IPC, 2.8mm, IP67,  Senser 1/2.8, IR 40 m , WDR 120dB, SD 256G</t>
    </r>
  </si>
  <si>
    <r>
      <t xml:space="preserve">2MP Dome, </t>
    </r>
    <r>
      <rPr>
        <sz val="10"/>
        <color rgb="FFFF0000"/>
        <rFont val="Mali"/>
      </rPr>
      <t>H.265+</t>
    </r>
    <r>
      <rPr>
        <sz val="10"/>
        <rFont val="Mali"/>
      </rPr>
      <t xml:space="preserve"> IPC, 2.8mm, IP67, IK10,  Senser 1/2.8, IR 40 m , WDR 120dB, SD 256G</t>
    </r>
  </si>
  <si>
    <t>2Mp bullet,H.265 IPC,  manual focus 2.8-12mm, IP67, 50m IR distance, metal， support SD Card, up to 128G,1ch audio</t>
  </si>
  <si>
    <r>
      <t xml:space="preserve">2MP IR Starlight Turret Network Camera  Motorized zoom lens：2.8~12mm </t>
    </r>
    <r>
      <rPr>
        <sz val="10"/>
        <color rgb="FFFF0000"/>
        <rFont val="Mali"/>
      </rPr>
      <t>built-in Mic</t>
    </r>
  </si>
  <si>
    <r>
      <t xml:space="preserve">2Mp Dome, H.265 IPC, 2.8 mm, IP67, IR210-20m , DWDR, plastic + metal, </t>
    </r>
    <r>
      <rPr>
        <b/>
        <sz val="10"/>
        <color rgb="FFFF0000"/>
        <rFont val="Mali"/>
      </rPr>
      <t>built-in Mic</t>
    </r>
  </si>
  <si>
    <r>
      <t>4MP Bullet,</t>
    </r>
    <r>
      <rPr>
        <sz val="10"/>
        <color rgb="FFFF0000"/>
        <rFont val="Mali"/>
      </rPr>
      <t xml:space="preserve"> H.265+</t>
    </r>
    <r>
      <rPr>
        <sz val="10"/>
        <color theme="1"/>
        <rFont val="Mali"/>
      </rPr>
      <t xml:space="preserve"> IPC, 2.8mm, IP67,  Senser 1/3, IR 40 m,120dB WDR, SD 256G</t>
    </r>
  </si>
  <si>
    <r>
      <t>4MP Dome,</t>
    </r>
    <r>
      <rPr>
        <sz val="10"/>
        <color rgb="FFFF0000"/>
        <rFont val="Mali"/>
      </rPr>
      <t xml:space="preserve"> H.265+</t>
    </r>
    <r>
      <rPr>
        <sz val="10"/>
        <color theme="1"/>
        <rFont val="Mali"/>
      </rPr>
      <t xml:space="preserve"> IPC, 2.8mm, IP67, IK10,  Senser 1/3, IR 30 m,120dB WDR, SD 256G</t>
    </r>
  </si>
  <si>
    <r>
      <t xml:space="preserve">6 inch 2MP IP PTZ,  20x zoom, Smart IR with distance to 150m, star light, SD card slot up to 128GB, smart event, </t>
    </r>
    <r>
      <rPr>
        <b/>
        <sz val="10"/>
        <color theme="1"/>
        <rFont val="Mali"/>
      </rPr>
      <t>POE</t>
    </r>
  </si>
  <si>
    <r>
      <t xml:space="preserve">5 inch 2MP IP PTZ,  20x zoom, Smart IR with distance to 150m, star light, SD card slot up to 128GB, smart event, </t>
    </r>
    <r>
      <rPr>
        <b/>
        <sz val="10"/>
        <color theme="1"/>
        <rFont val="Mali"/>
      </rPr>
      <t>POE</t>
    </r>
  </si>
  <si>
    <r>
      <t xml:space="preserve">6 inch 2MP IP PTZ,  30x zoom, Smart IR with distance to 150m
star light, SD card slot up to 128GB, smart event, </t>
    </r>
    <r>
      <rPr>
        <b/>
        <sz val="10"/>
        <rFont val="Mali"/>
      </rPr>
      <t>POE</t>
    </r>
  </si>
  <si>
    <r>
      <t xml:space="preserve">5 inch 2MP IP PTZ,  30x zoom, Smart IR with distance to 150m
star light, SD card slot up to 128GB, smart event, </t>
    </r>
    <r>
      <rPr>
        <b/>
        <sz val="10"/>
        <color theme="1"/>
        <rFont val="Mali"/>
      </rPr>
      <t>POE</t>
    </r>
  </si>
  <si>
    <r>
      <t>4CH NVR,Support(</t>
    </r>
    <r>
      <rPr>
        <b/>
        <sz val="10"/>
        <rFont val="Mali"/>
      </rPr>
      <t>6MP@20fps,</t>
    </r>
    <r>
      <rPr>
        <sz val="10"/>
        <rFont val="Mali"/>
      </rPr>
      <t xml:space="preserve"> 5MP/4MP/3MP/1080P/960P/720P/@30fps)   4CH IPC audio,</t>
    </r>
    <r>
      <rPr>
        <b/>
        <sz val="10"/>
        <rFont val="Mali"/>
      </rPr>
      <t>1CH HDMI local audio out</t>
    </r>
    <r>
      <rPr>
        <sz val="10"/>
        <rFont val="Mali"/>
      </rPr>
      <t xml:space="preserve">, NO local alarm, </t>
    </r>
    <r>
      <rPr>
        <b/>
        <sz val="10"/>
        <rFont val="Mali"/>
      </rPr>
      <t>4 IP alarm in/out</t>
    </r>
    <r>
      <rPr>
        <sz val="10"/>
        <rFont val="Mali"/>
      </rPr>
      <t>,sata x 1, HDMI,VGA, 4 CH playback,</t>
    </r>
  </si>
  <si>
    <r>
      <t>4CH NVR,Support(</t>
    </r>
    <r>
      <rPr>
        <b/>
        <sz val="10"/>
        <color theme="1"/>
        <rFont val="Mali"/>
      </rPr>
      <t>6MP@20fps,</t>
    </r>
    <r>
      <rPr>
        <sz val="10"/>
        <color theme="1"/>
        <rFont val="Mali"/>
      </rPr>
      <t xml:space="preserve"> 5MP/4MP/3MP/1080P/960P/720P/@30fps)   4CH IPC audio,</t>
    </r>
    <r>
      <rPr>
        <b/>
        <sz val="10"/>
        <color theme="1"/>
        <rFont val="Mali"/>
      </rPr>
      <t>1CH HDMI local audio out</t>
    </r>
    <r>
      <rPr>
        <sz val="10"/>
        <color theme="1"/>
        <rFont val="Mali"/>
      </rPr>
      <t xml:space="preserve">, NO local alarm, </t>
    </r>
    <r>
      <rPr>
        <b/>
        <sz val="10"/>
        <color theme="1"/>
        <rFont val="Mali"/>
      </rPr>
      <t>4 IP alarm in/out</t>
    </r>
    <r>
      <rPr>
        <sz val="10"/>
        <color theme="1"/>
        <rFont val="Mali"/>
      </rPr>
      <t>,sata x 1, HDMI,VGA, 4 CH playback,</t>
    </r>
  </si>
  <si>
    <r>
      <t>8CH NVR,Support(</t>
    </r>
    <r>
      <rPr>
        <b/>
        <sz val="10"/>
        <rFont val="Mali"/>
      </rPr>
      <t xml:space="preserve">6MP@20fps, </t>
    </r>
    <r>
      <rPr>
        <sz val="10"/>
        <rFont val="Mali"/>
      </rPr>
      <t>5MP/4MP/3MP/1080P/960P/720P/@30fps)   8CH IPC audio,</t>
    </r>
    <r>
      <rPr>
        <b/>
        <sz val="10"/>
        <rFont val="Mali"/>
      </rPr>
      <t>1CH HDMI local audio out,</t>
    </r>
    <r>
      <rPr>
        <sz val="10"/>
        <rFont val="Mali"/>
      </rPr>
      <t xml:space="preserve"> NO local alarm, </t>
    </r>
    <r>
      <rPr>
        <b/>
        <sz val="10"/>
        <rFont val="Mali"/>
      </rPr>
      <t>8CH IP alarm in/out</t>
    </r>
    <r>
      <rPr>
        <sz val="10"/>
        <rFont val="Mali"/>
      </rPr>
      <t>, sata x 1, HDMI,VGA, 8CH playback</t>
    </r>
  </si>
  <si>
    <r>
      <t>8CH NVR,Support(</t>
    </r>
    <r>
      <rPr>
        <b/>
        <sz val="10"/>
        <color theme="1"/>
        <rFont val="Mali"/>
      </rPr>
      <t xml:space="preserve">6MP@20fps, </t>
    </r>
    <r>
      <rPr>
        <sz val="10"/>
        <color theme="1"/>
        <rFont val="Mali"/>
      </rPr>
      <t>5MP/4MP/3MP/1080P/960P/720P/@30fps)   8CH IPC audio,</t>
    </r>
    <r>
      <rPr>
        <b/>
        <sz val="10"/>
        <color theme="1"/>
        <rFont val="Mali"/>
      </rPr>
      <t>1CH HDMI local audio out,</t>
    </r>
    <r>
      <rPr>
        <sz val="10"/>
        <color theme="1"/>
        <rFont val="Mali"/>
      </rPr>
      <t xml:space="preserve"> NO local alarm, </t>
    </r>
    <r>
      <rPr>
        <b/>
        <sz val="10"/>
        <color theme="1"/>
        <rFont val="Mali"/>
      </rPr>
      <t>8CH IP alarm in/out</t>
    </r>
    <r>
      <rPr>
        <sz val="10"/>
        <color theme="1"/>
        <rFont val="Mali"/>
      </rPr>
      <t>, sata x 1, HDMI,VGA, 8CH playback</t>
    </r>
  </si>
  <si>
    <r>
      <t>4CH NVR,Support(</t>
    </r>
    <r>
      <rPr>
        <b/>
        <sz val="10"/>
        <rFont val="Mali"/>
      </rPr>
      <t>8MP/6MP/</t>
    </r>
    <r>
      <rPr>
        <sz val="10"/>
        <rFont val="Mali"/>
      </rPr>
      <t xml:space="preserve">5MP/4MP/3MP/1080P/960P/720P/960H/D1/CIF/@30fps), </t>
    </r>
    <r>
      <rPr>
        <b/>
        <sz val="10"/>
        <rFont val="Mali"/>
      </rPr>
      <t xml:space="preserve">4K display </t>
    </r>
    <r>
      <rPr>
        <sz val="10"/>
        <rFont val="Mali"/>
      </rPr>
      <t>4CH IPC audio,1CH local audio in/out  NO local alarm, 4 IP alarm in/out,sata x 1, HDMI,VGA, 4 CH playback,</t>
    </r>
  </si>
  <si>
    <r>
      <t>16CH NVR,Support(</t>
    </r>
    <r>
      <rPr>
        <b/>
        <sz val="10"/>
        <color theme="1"/>
        <rFont val="Mali"/>
      </rPr>
      <t>8MP/6MP/</t>
    </r>
    <r>
      <rPr>
        <sz val="10"/>
        <color theme="1"/>
        <rFont val="Mali"/>
      </rPr>
      <t>5MP/4MP/3MP/1080P/960P/720P/@30fps)   16CH IPC audio,1CH local audio in/out,  NO local alarm, 16CH IP alarm/out, sata x 1, HDMI,VGA, 16CH playback</t>
    </r>
  </si>
  <si>
    <r>
      <t>8CH NVR,Support(</t>
    </r>
    <r>
      <rPr>
        <b/>
        <sz val="10"/>
        <rFont val="Mali"/>
      </rPr>
      <t>8MP/6MP/</t>
    </r>
    <r>
      <rPr>
        <sz val="10"/>
        <rFont val="Mali"/>
      </rPr>
      <t xml:space="preserve">5MP/4MP/3MP/1080P/960P/720P/960H/D1/CIF/@30fps), </t>
    </r>
    <r>
      <rPr>
        <b/>
        <sz val="10"/>
        <rFont val="Mali"/>
      </rPr>
      <t>4K display</t>
    </r>
    <r>
      <rPr>
        <sz val="10"/>
        <rFont val="Mali"/>
      </rPr>
      <t xml:space="preserve">  8CH IPC audio,1CH local audio in/out,  NO local alarm, 8CH IP alarm in/out, sata x 1, HDMI,VGA, 8CH playback</t>
    </r>
  </si>
  <si>
    <r>
      <t>32CH NVR,Support(8MP/</t>
    </r>
    <r>
      <rPr>
        <b/>
        <sz val="10"/>
        <color theme="1"/>
        <rFont val="Mali"/>
      </rPr>
      <t>6MP/</t>
    </r>
    <r>
      <rPr>
        <sz val="10"/>
        <color theme="1"/>
        <rFont val="Mali"/>
      </rPr>
      <t xml:space="preserve">5MP/4MP/3MP/1080P/960P/720P/@30fps) 32CH IPC audio,1CH local audio in/out, </t>
    </r>
    <r>
      <rPr>
        <b/>
        <sz val="10"/>
        <color theme="1"/>
        <rFont val="Mali"/>
      </rPr>
      <t xml:space="preserve">4CH local alarm in/1CH local alarm out </t>
    </r>
    <r>
      <rPr>
        <sz val="10"/>
        <color theme="1"/>
        <rFont val="Mali"/>
      </rPr>
      <t>, 32CH IP alarm, SATA x 2, HDMI,VGA, 16CH playback</t>
    </r>
  </si>
  <si>
    <r>
      <t>16CH NVR,Support(</t>
    </r>
    <r>
      <rPr>
        <b/>
        <sz val="10"/>
        <rFont val="Mali"/>
      </rPr>
      <t>8MP/6MP/</t>
    </r>
    <r>
      <rPr>
        <sz val="10"/>
        <rFont val="Mali"/>
      </rPr>
      <t>5MP/4MP/3MP/1080P/960P/720P/@30fps)   16CH IPC audio,1CH local audio in/out,  NO local alarm, 16CH IP alarm/out, sata x 1, HDMI,VGA, 16CH playback</t>
    </r>
  </si>
  <si>
    <r>
      <t>32CH NVR,Support(8MP/</t>
    </r>
    <r>
      <rPr>
        <b/>
        <sz val="10"/>
        <color theme="1"/>
        <rFont val="Mali"/>
      </rPr>
      <t>6MP/</t>
    </r>
    <r>
      <rPr>
        <sz val="10"/>
        <color theme="1"/>
        <rFont val="Mali"/>
      </rPr>
      <t xml:space="preserve">5MP/4MP/3MP/1080P/960P/720P/@30fps) 32CH IPC audio,1CH local audio in/out, </t>
    </r>
    <r>
      <rPr>
        <b/>
        <sz val="10"/>
        <color theme="1"/>
        <rFont val="Mali"/>
      </rPr>
      <t xml:space="preserve"> 4CH local alarm in/1CH local alarm out</t>
    </r>
    <r>
      <rPr>
        <sz val="10"/>
        <color theme="1"/>
        <rFont val="Mali"/>
      </rPr>
      <t>, 32CH IP alarm,sata x 4, HDMI,VGA, 16CH playback</t>
    </r>
  </si>
  <si>
    <r>
      <t>16CH NVR,Support(8MP/</t>
    </r>
    <r>
      <rPr>
        <b/>
        <sz val="10"/>
        <rFont val="Mali"/>
      </rPr>
      <t>6MP/</t>
    </r>
    <r>
      <rPr>
        <sz val="10"/>
        <rFont val="Mali"/>
      </rPr>
      <t xml:space="preserve">5MP/4MP/3MP/1080P/960P/720P/@30fps) 16CH IPC audio,1CH local audio in/out, </t>
    </r>
    <r>
      <rPr>
        <b/>
        <sz val="10"/>
        <rFont val="Mali"/>
      </rPr>
      <t xml:space="preserve">4CH local alarm in/1CH local alarm out </t>
    </r>
    <r>
      <rPr>
        <sz val="10"/>
        <rFont val="Mali"/>
      </rPr>
      <t>, 16CH IP alarm, SATA x 2, HDMI,VGA, 16CH playback</t>
    </r>
  </si>
  <si>
    <r>
      <t>64 CH NVR, Support  (8MP/</t>
    </r>
    <r>
      <rPr>
        <b/>
        <sz val="10"/>
        <color theme="1"/>
        <rFont val="Mali"/>
      </rPr>
      <t>6MP/</t>
    </r>
    <r>
      <rPr>
        <sz val="10"/>
        <color theme="1"/>
        <rFont val="Mali"/>
      </rPr>
      <t>5MP/4MP/3MP/1080P/960P/720P/@30fps), 64 CH IPC audio,1CH local audio in/out, 1000MB network port, 8 CH local alarm in/4 CH alarm out, 64CH IP alarm, support Raid, SATA x 8, E-SATA×2</t>
    </r>
    <r>
      <rPr>
        <b/>
        <sz val="10"/>
        <color theme="1"/>
        <rFont val="Mali"/>
      </rPr>
      <t>,</t>
    </r>
    <r>
      <rPr>
        <sz val="10"/>
        <color theme="1"/>
        <rFont val="Mali"/>
      </rPr>
      <t xml:space="preserve"> RS485 x 2, HDMI x 2, VGA, RJ45 x2,USB3.0x1,USB2.0x2,16 CH playback, </t>
    </r>
    <r>
      <rPr>
        <b/>
        <sz val="10"/>
        <color theme="1"/>
        <rFont val="Mali"/>
      </rPr>
      <t xml:space="preserve">support 4K*2K output      </t>
    </r>
    <r>
      <rPr>
        <sz val="10"/>
        <color theme="1"/>
        <rFont val="Mali"/>
      </rPr>
      <t xml:space="preserve">                                        </t>
    </r>
  </si>
  <si>
    <r>
      <t>32CH NVR,Support(8MP/</t>
    </r>
    <r>
      <rPr>
        <b/>
        <sz val="10"/>
        <rFont val="Mali"/>
      </rPr>
      <t>6MP/</t>
    </r>
    <r>
      <rPr>
        <sz val="10"/>
        <rFont val="Mali"/>
      </rPr>
      <t xml:space="preserve">5MP/4MP/3MP/1080P/960P/720P/@30fps) 32CH IPC audio,1CH local audio in/out, </t>
    </r>
    <r>
      <rPr>
        <b/>
        <sz val="10"/>
        <rFont val="Mali"/>
      </rPr>
      <t xml:space="preserve">4CH local alarm in/1CH local alarm out </t>
    </r>
    <r>
      <rPr>
        <sz val="10"/>
        <rFont val="Mali"/>
      </rPr>
      <t>, 32CH IP alarm, SATA x 2, HDMI,VGA, 16CH playback</t>
    </r>
  </si>
  <si>
    <r>
      <t>128 CH NVR, Support(8MP/</t>
    </r>
    <r>
      <rPr>
        <b/>
        <sz val="10"/>
        <color theme="1"/>
        <rFont val="Mali"/>
      </rPr>
      <t>6MP/</t>
    </r>
    <r>
      <rPr>
        <sz val="10"/>
        <color theme="1"/>
        <rFont val="Mali"/>
      </rPr>
      <t xml:space="preserve">5MP/4MP/3MP/1080P/960P/720P/@30fps), 128 CH IPC audio,1CH local audio in/out, 1000MB network port, 8 CH local alarm in/4 CH alarm out, 64CH IP alarm, </t>
    </r>
    <r>
      <rPr>
        <b/>
        <sz val="10"/>
        <color theme="1"/>
        <rFont val="Mali"/>
      </rPr>
      <t>support Raid</t>
    </r>
    <r>
      <rPr>
        <sz val="10"/>
        <color theme="1"/>
        <rFont val="Mali"/>
      </rPr>
      <t xml:space="preserve">, SATA x 16,E-Sata x 1, RS485 x 2,  HDMI x 2, VGA, RJ45 x2,USB3.0x1,USB2.0x2,16 CH playback, </t>
    </r>
    <r>
      <rPr>
        <b/>
        <sz val="10"/>
        <color theme="1"/>
        <rFont val="Mali"/>
      </rPr>
      <t xml:space="preserve">support 4K*2K output      </t>
    </r>
    <r>
      <rPr>
        <sz val="10"/>
        <color theme="1"/>
        <rFont val="Mali"/>
      </rPr>
      <t xml:space="preserve">                                        </t>
    </r>
  </si>
  <si>
    <r>
      <t>32CH NVR,Support(8MP/</t>
    </r>
    <r>
      <rPr>
        <b/>
        <sz val="10"/>
        <rFont val="Mali"/>
      </rPr>
      <t>6MP/</t>
    </r>
    <r>
      <rPr>
        <sz val="10"/>
        <rFont val="Mali"/>
      </rPr>
      <t xml:space="preserve">5MP/4MP/3MP/1080P/960P/720P/@30fps) 32CH IPC audio,1CH local audio in/out, </t>
    </r>
    <r>
      <rPr>
        <b/>
        <sz val="10"/>
        <rFont val="Mali"/>
      </rPr>
      <t xml:space="preserve"> 4CH local alarm in/1CH local alarm out</t>
    </r>
    <r>
      <rPr>
        <sz val="10"/>
        <rFont val="Mali"/>
      </rPr>
      <t>, 32CH IP alarm,sata x 4, HDMI,VGA, 16CH playback</t>
    </r>
  </si>
  <si>
    <r>
      <t>64 CH NVR, Support  (8MP/</t>
    </r>
    <r>
      <rPr>
        <b/>
        <sz val="10"/>
        <rFont val="Mali"/>
      </rPr>
      <t>6MP/</t>
    </r>
    <r>
      <rPr>
        <sz val="10"/>
        <rFont val="Mali"/>
      </rPr>
      <t>5MP/4MP/3MP/1080P/960P/720P/@30fps), 64 CH IPC audio,1CH local audio in/out, 1000MB network port, 8 CH local alarm in/4 CH alarm out, 64CH IP alarm, support Raid, SATA x 8, E-SATA×2</t>
    </r>
    <r>
      <rPr>
        <b/>
        <sz val="10"/>
        <rFont val="Mali"/>
      </rPr>
      <t>,</t>
    </r>
    <r>
      <rPr>
        <sz val="10"/>
        <rFont val="Mali"/>
      </rPr>
      <t xml:space="preserve"> RS485 x 2, HDMI x 2, VGA, RJ45 x2,USB3.0x1,USB2.0x2,16 CH playback, </t>
    </r>
    <r>
      <rPr>
        <b/>
        <sz val="10"/>
        <rFont val="Mali"/>
      </rPr>
      <t xml:space="preserve">support 4K*2K output      </t>
    </r>
    <r>
      <rPr>
        <sz val="10"/>
        <rFont val="Mali"/>
      </rPr>
      <t xml:space="preserve">                                        </t>
    </r>
  </si>
  <si>
    <r>
      <t>64 CH NVR, Support(8MP/</t>
    </r>
    <r>
      <rPr>
        <b/>
        <sz val="10"/>
        <rFont val="Mali"/>
      </rPr>
      <t>6MP/</t>
    </r>
    <r>
      <rPr>
        <sz val="10"/>
        <rFont val="Mali"/>
      </rPr>
      <t>5MP/4MP/3MP/1080P/960P/720P/@30fps), 64 CH IPC audio,1CH local audio in/out, 1000MB network port, 8 CH local alarm in/4 CH alarm out, 64CH IP alarm,</t>
    </r>
    <r>
      <rPr>
        <b/>
        <sz val="10"/>
        <rFont val="Mali"/>
      </rPr>
      <t xml:space="preserve"> support Raid,</t>
    </r>
    <r>
      <rPr>
        <sz val="10"/>
        <rFont val="Mali"/>
      </rPr>
      <t xml:space="preserve"> SATA x 16,E-Sata x 1,RS485 x 2,  HDMI x 2, VGA, RJ45 x2,USB3.0x1,USB2.0x2,16 CH playback, </t>
    </r>
    <r>
      <rPr>
        <b/>
        <sz val="10"/>
        <rFont val="Mali"/>
      </rPr>
      <t xml:space="preserve">support 4K*2K output      </t>
    </r>
    <r>
      <rPr>
        <sz val="10"/>
        <rFont val="Mali"/>
      </rPr>
      <t xml:space="preserve">                                        </t>
    </r>
  </si>
  <si>
    <r>
      <t>128 CH NVR, Support(8MP/</t>
    </r>
    <r>
      <rPr>
        <b/>
        <sz val="10"/>
        <rFont val="Mali"/>
      </rPr>
      <t>6MP/</t>
    </r>
    <r>
      <rPr>
        <sz val="10"/>
        <rFont val="Mali"/>
      </rPr>
      <t xml:space="preserve">5MP/4MP/3MP/1080P/960P/720P/@30fps), 128 CH IPC audio,1CH local audio in/out, 1000MB network port, 8 CH local alarm in/4 CH alarm out, 64CH IP alarm, </t>
    </r>
    <r>
      <rPr>
        <b/>
        <sz val="10"/>
        <rFont val="Mali"/>
      </rPr>
      <t>support Raid</t>
    </r>
    <r>
      <rPr>
        <sz val="10"/>
        <rFont val="Mali"/>
      </rPr>
      <t xml:space="preserve">, SATA x 16,E-Sata x 1, RS485 x 2,  HDMI x 2, VGA, RJ45 x2,USB3.0x1,USB2.0x2,16 CH playback, </t>
    </r>
    <r>
      <rPr>
        <b/>
        <sz val="10"/>
        <rFont val="Mali"/>
      </rPr>
      <t xml:space="preserve">support 4K*2K output      </t>
    </r>
    <r>
      <rPr>
        <sz val="10"/>
        <rFont val="Mali"/>
      </rPr>
      <t xml:space="preserve">                                        </t>
    </r>
  </si>
  <si>
    <r>
      <t>4CH NVR, 4CH POE port, Support (</t>
    </r>
    <r>
      <rPr>
        <b/>
        <sz val="10"/>
        <rFont val="Mali"/>
      </rPr>
      <t>6MP/</t>
    </r>
    <r>
      <rPr>
        <sz val="10"/>
        <rFont val="Mali"/>
      </rPr>
      <t>5MP/4MP/3MP/1080P/960P/720P/@30fps)  SATA x 1, HDMI,VGA,4CH playback, 4CH IPC audio,1CH</t>
    </r>
    <r>
      <rPr>
        <b/>
        <sz val="10"/>
        <rFont val="Mali"/>
      </rPr>
      <t xml:space="preserve"> local HDMI audio out</t>
    </r>
    <r>
      <rPr>
        <sz val="10"/>
        <rFont val="Mali"/>
      </rPr>
      <t>, 4CH IP alarm input</t>
    </r>
    <r>
      <rPr>
        <b/>
        <sz val="10"/>
        <rFont val="Mali"/>
      </rPr>
      <t>/output</t>
    </r>
  </si>
  <si>
    <r>
      <t>8CH NVR, 8CH POE port, Support (6MP/5MP/4MP/3MP/1080P/960P/720P/@30fps),SATA x 1, HDMI,VGA,8CH playback,8CH IPC audio,1CH local HDMI audio out, NO local alarm, 8CH IP alarm in/</t>
    </r>
    <r>
      <rPr>
        <b/>
        <sz val="10"/>
        <color rgb="FFFF0000"/>
        <rFont val="Mali"/>
      </rPr>
      <t>out</t>
    </r>
  </si>
  <si>
    <r>
      <t xml:space="preserve">4CH NVR,4CH POE port, Support (8MP/6MP/5MP/4MP/3MP/1080P/960P/720P/@30fps), </t>
    </r>
    <r>
      <rPr>
        <b/>
        <sz val="10"/>
        <rFont val="Mali"/>
      </rPr>
      <t xml:space="preserve">4K display </t>
    </r>
    <r>
      <rPr>
        <sz val="10"/>
        <rFont val="Mali"/>
      </rPr>
      <t xml:space="preserve">SATA x 1, HDMI,VGA,4CH playback, 4CH IPC audio, </t>
    </r>
    <r>
      <rPr>
        <b/>
        <sz val="10"/>
        <rFont val="Mali"/>
      </rPr>
      <t>4CH IP alarm input/output</t>
    </r>
  </si>
  <si>
    <r>
      <t xml:space="preserve">8CH NVR, 8CH POE port, Support (8MP/6MP/5MP/4MP/3MP/1080P/960P/720P@30fps), </t>
    </r>
    <r>
      <rPr>
        <b/>
        <sz val="10"/>
        <rFont val="Mali"/>
      </rPr>
      <t xml:space="preserve">4K display </t>
    </r>
    <r>
      <rPr>
        <sz val="10"/>
        <rFont val="Mali"/>
      </rPr>
      <t xml:space="preserve"> SATA x 1, HDMI,VGA, 8CH playback, 8CH IPC audio, NO local alarm, </t>
    </r>
    <r>
      <rPr>
        <b/>
        <sz val="10"/>
        <rFont val="Mali"/>
      </rPr>
      <t>8CH IP alarm in/out</t>
    </r>
  </si>
  <si>
    <r>
      <t xml:space="preserve">8CH NVR, 8CH POE port, Support (8MP/6MP/5MP/4MP/3MP/1080P/960P/720P@30fps), </t>
    </r>
    <r>
      <rPr>
        <b/>
        <sz val="10"/>
        <rFont val="Mali"/>
      </rPr>
      <t>4K display</t>
    </r>
    <r>
      <rPr>
        <sz val="10"/>
        <rFont val="Mali"/>
      </rPr>
      <t xml:space="preserve"> SATA x 2, HDMI,VGA, RJ45 1000 Mbps × 1, 8CH playback, 8CH IPC audio,1CH local audio in/out, NO local alarm,8CH IP alarm in</t>
    </r>
    <r>
      <rPr>
        <b/>
        <sz val="10"/>
        <rFont val="Mali"/>
      </rPr>
      <t>/out</t>
    </r>
  </si>
  <si>
    <r>
      <t>16CH NVR, 16CH POE port, Support (</t>
    </r>
    <r>
      <rPr>
        <b/>
        <sz val="10"/>
        <color rgb="FFFF0000"/>
        <rFont val="Mali"/>
      </rPr>
      <t>8MP/6MP</t>
    </r>
    <r>
      <rPr>
        <sz val="10"/>
        <color rgb="FFFF0000"/>
        <rFont val="Mali"/>
      </rPr>
      <t>/5MP/4MP/3MP/1080P/960P/720P/@30fps) SATA x 2, HDMI,VGA,  RJ 45 1000Mbps × 1, 16CH playback,16CH IPC audio,1CH local audio in/out, 16CH IP alarm input</t>
    </r>
    <r>
      <rPr>
        <b/>
        <sz val="10"/>
        <color rgb="FFFF0000"/>
        <rFont val="Mali"/>
      </rPr>
      <t>/output</t>
    </r>
  </si>
  <si>
    <r>
      <t>8 CH NVR, Support (8MP/</t>
    </r>
    <r>
      <rPr>
        <b/>
        <sz val="10"/>
        <rFont val="Mali"/>
      </rPr>
      <t>6MP/</t>
    </r>
    <r>
      <rPr>
        <sz val="10"/>
        <rFont val="Mali"/>
      </rPr>
      <t>5MP/4MP/3MP/1080P/960P/720P/@30fps)   8 CH IPC audio,1CH local audio in/out, 8ch alarm in/4ch out,</t>
    </r>
    <r>
      <rPr>
        <b/>
        <sz val="10"/>
        <rFont val="Mali"/>
      </rPr>
      <t xml:space="preserve">8 CH IP alarm in </t>
    </r>
    <r>
      <rPr>
        <sz val="10"/>
        <rFont val="Mali"/>
      </rPr>
      <t xml:space="preserve">sata x 1, RS485, HDMI, VGA, </t>
    </r>
    <r>
      <rPr>
        <b/>
        <sz val="10"/>
        <rFont val="Mali"/>
      </rPr>
      <t>RJ45 1000 Mbps × 1</t>
    </r>
    <r>
      <rPr>
        <sz val="10"/>
        <rFont val="Mali"/>
      </rPr>
      <t>, 8 CH playback</t>
    </r>
    <r>
      <rPr>
        <b/>
        <sz val="10"/>
        <rFont val="Mali"/>
      </rPr>
      <t xml:space="preserve">                                                                                                                                                                </t>
    </r>
  </si>
  <si>
    <r>
      <t>8 CH NVR, Support (8MP/</t>
    </r>
    <r>
      <rPr>
        <b/>
        <sz val="10"/>
        <rFont val="Mali"/>
      </rPr>
      <t>6MP/</t>
    </r>
    <r>
      <rPr>
        <sz val="10"/>
        <rFont val="Mali"/>
      </rPr>
      <t xml:space="preserve">5MP/4MP/3MP/1080P/960P/720P/@30fps), 8 CH IPC audio,1CH local audio in/out, 8ch alarm in/4ch out, </t>
    </r>
    <r>
      <rPr>
        <b/>
        <sz val="10"/>
        <rFont val="Mali"/>
      </rPr>
      <t xml:space="preserve">8 CH IP alarm in </t>
    </r>
    <r>
      <rPr>
        <sz val="10"/>
        <rFont val="Mali"/>
      </rPr>
      <t>sata x 1, RS485, HDMI, VGA, RJ45 1000 Mbps × 2, 8 CH playback,</t>
    </r>
  </si>
  <si>
    <r>
      <t>16 CH NVR, Support (8MP/</t>
    </r>
    <r>
      <rPr>
        <b/>
        <sz val="10"/>
        <rFont val="Mali"/>
      </rPr>
      <t>6MP</t>
    </r>
    <r>
      <rPr>
        <sz val="10"/>
        <rFont val="Mali"/>
      </rPr>
      <t xml:space="preserve">/5MP/4MP/3MP/1080P/960P/720P/@30fps) 16 CH IPC audio,1CH local audio in/out, 8ch alarm in/4ch out, </t>
    </r>
    <r>
      <rPr>
        <b/>
        <sz val="10"/>
        <rFont val="Mali"/>
      </rPr>
      <t xml:space="preserve">16 CH IP alarm input </t>
    </r>
    <r>
      <rPr>
        <sz val="10"/>
        <rFont val="Mali"/>
      </rPr>
      <t xml:space="preserve">sata x 2, RS485, HDMI, VGA, </t>
    </r>
    <r>
      <rPr>
        <b/>
        <sz val="10"/>
        <rFont val="Mali"/>
      </rPr>
      <t>RJ45 1000 Mbps × 1,</t>
    </r>
    <r>
      <rPr>
        <sz val="10"/>
        <rFont val="Mali"/>
      </rPr>
      <t>16 CH playback</t>
    </r>
    <r>
      <rPr>
        <b/>
        <sz val="10"/>
        <rFont val="Mali"/>
      </rPr>
      <t xml:space="preserve">                                                                                                                                                                </t>
    </r>
  </si>
  <si>
    <r>
      <t>16 CH NVR, Support (8MP/</t>
    </r>
    <r>
      <rPr>
        <b/>
        <sz val="10"/>
        <rFont val="Mali"/>
      </rPr>
      <t>6MP/</t>
    </r>
    <r>
      <rPr>
        <sz val="10"/>
        <rFont val="Mali"/>
      </rPr>
      <t xml:space="preserve">5MP/4MP/3MP/1080P/960P/720P/@30fps),  16 CH IPC audio,1CH local audio in/out, 8ch alarm in/4ch out, </t>
    </r>
    <r>
      <rPr>
        <b/>
        <sz val="10"/>
        <rFont val="Mali"/>
      </rPr>
      <t xml:space="preserve">16 CH IP alarm input </t>
    </r>
    <r>
      <rPr>
        <sz val="10"/>
        <rFont val="Mali"/>
      </rPr>
      <t>sata x 2,  RS485, HDMI, VGA, RJ45 1000 Mbps × 2,16 CH playback</t>
    </r>
  </si>
  <si>
    <r>
      <t xml:space="preserve">32 CH NVR, Support (8MP/6MP/5MP/4MP/3MP/1080P/960P/720P/@30fps), 32 CH IPC audio,1CH local audio in/out, 32 CH IPC alarm,
sata x 2, HDMI, VGA, RJ45 1000 Mbps × 1,16 CH playback, </t>
    </r>
    <r>
      <rPr>
        <b/>
        <sz val="10"/>
        <color rgb="FFFF0000"/>
        <rFont val="Mali"/>
      </rPr>
      <t xml:space="preserve">support 4K*2K output                                                                                                                                                                                                                                                                                </t>
    </r>
  </si>
  <si>
    <r>
      <t xml:space="preserve">16 CH NVR, Support (8MP/6MP/5MP/4MP/3MP/1080P/960P/720P/@30fps)  16 CH IPC audio,1CH local audio in/out, 8ch alarm in/4ch out, </t>
    </r>
    <r>
      <rPr>
        <b/>
        <sz val="10"/>
        <rFont val="Mali"/>
      </rPr>
      <t xml:space="preserve">16 CH IP alarm input </t>
    </r>
    <r>
      <rPr>
        <sz val="10"/>
        <rFont val="Mali"/>
      </rPr>
      <t>sata x 4, RS485, HDMI, VGA,</t>
    </r>
    <r>
      <rPr>
        <b/>
        <sz val="10"/>
        <rFont val="Mali"/>
      </rPr>
      <t xml:space="preserve"> RJ45 1000 Mbps × 1</t>
    </r>
    <r>
      <rPr>
        <sz val="10"/>
        <rFont val="Mali"/>
      </rPr>
      <t>,16 CH playback</t>
    </r>
    <r>
      <rPr>
        <b/>
        <sz val="10"/>
        <rFont val="Mali"/>
      </rPr>
      <t xml:space="preserve">                                                                                                                                                                </t>
    </r>
  </si>
  <si>
    <r>
      <t xml:space="preserve">32 CH NVR, Support (8MP/6MP/5MP/4MP/3MP/1080P/960P/720P/@30fps), 32 CH IPC audio,1CH local audio in/out,32 CH IPC alarm, 8CH local alarm/4CH alarm out, SATA x 4, HDMI, VGA,RJ45 1000 Mbps × 1,USB3.0x1,USB2.0x1,16 CH playback, </t>
    </r>
    <r>
      <rPr>
        <b/>
        <sz val="10"/>
        <color theme="1"/>
        <rFont val="Mali"/>
      </rPr>
      <t xml:space="preserve">support 4K*2K output                                                                                                                                                                                                                                                                                                                                                                                                   </t>
    </r>
  </si>
  <si>
    <r>
      <t xml:space="preserve">32 CH NVR, Support (8MP/6MP/5MP/4MP/3MP/1080P/960P/720P/@30fps), 32 CH IPC audio,1CH local audio in/out, 8 CH local alarm in/4 CH alarm out, </t>
    </r>
    <r>
      <rPr>
        <b/>
        <sz val="10"/>
        <color theme="1"/>
        <rFont val="Mali"/>
      </rPr>
      <t xml:space="preserve">32CH IP alarm, </t>
    </r>
    <r>
      <rPr>
        <sz val="10"/>
        <color theme="1"/>
        <rFont val="Mali"/>
      </rPr>
      <t xml:space="preserve">sata x 8, E-Sata x 2, support RAID 0, 1, 5, 6, 10,RS485, HDMI x 2, VGA, RJ45 1000 Mbps x2, USB3.0x1,USB2.0x2,16 CH playback, </t>
    </r>
    <r>
      <rPr>
        <b/>
        <sz val="10"/>
        <color theme="1"/>
        <rFont val="Mali"/>
      </rPr>
      <t>support 4K*2K output</t>
    </r>
    <r>
      <rPr>
        <sz val="10"/>
        <color theme="1"/>
        <rFont val="Mali"/>
      </rPr>
      <t xml:space="preserve">                                             </t>
    </r>
  </si>
  <si>
    <r>
      <t xml:space="preserve">8 CH NVR, 8ch POE port, Support (8MP/6MP/5MP/4MP/3MP/1080P/960P/720P/@30fps)   8 CH IPC audio,1CH local audio in/out, 8ch alarm in/4ch out, </t>
    </r>
    <r>
      <rPr>
        <b/>
        <sz val="10"/>
        <rFont val="Mali"/>
      </rPr>
      <t xml:space="preserve">8CH IP alarm in, </t>
    </r>
    <r>
      <rPr>
        <sz val="10"/>
        <rFont val="Mali"/>
      </rPr>
      <t>sata x 1, RS485 x 2, HDMI, VGA, RJ45 1000 Mbps × 1, 8 CH playback</t>
    </r>
    <r>
      <rPr>
        <b/>
        <sz val="10"/>
        <rFont val="Mali"/>
      </rPr>
      <t xml:space="preserve">                                                                                                                                                                </t>
    </r>
  </si>
  <si>
    <r>
      <t>16 CH NVR, 8ch POE port, Support (8MP/6MP/5MP/4MP/3MP/1080P/960P/720P/@30fps),16 CH IPC audio,1CH local audio in/out, 8ch alarm in/4ch out,</t>
    </r>
    <r>
      <rPr>
        <b/>
        <sz val="10"/>
        <rFont val="Mali"/>
      </rPr>
      <t xml:space="preserve">16CH IP alarm in, </t>
    </r>
    <r>
      <rPr>
        <sz val="10"/>
        <rFont val="Mali"/>
      </rPr>
      <t>sata x 2, RS485 x 2,  HDMI, VGA, RJ45 1000 Mbps, 16 CH playback</t>
    </r>
    <r>
      <rPr>
        <b/>
        <sz val="10"/>
        <rFont val="Mali"/>
      </rPr>
      <t xml:space="preserve">                                                                                                                                                                </t>
    </r>
  </si>
  <si>
    <r>
      <t xml:space="preserve">16 CH NVR, 16ch POE port, Support (8MP/6MP/5MP/4MP/3MP/1080P/960P/720P/@30fps),16 CH IPC audio,1CH local audio in/out, 8ch alarm in/4ch out, </t>
    </r>
    <r>
      <rPr>
        <b/>
        <sz val="10"/>
        <rFont val="Mali"/>
      </rPr>
      <t>16CH IP alarm in</t>
    </r>
    <r>
      <rPr>
        <sz val="10"/>
        <rFont val="Mali"/>
      </rPr>
      <t>,  sata x 2, RS485 x 2, HDMI, VGA,RJ45 1000 Mbps × 1, 16 CH playback</t>
    </r>
    <r>
      <rPr>
        <b/>
        <sz val="10"/>
        <rFont val="Mali"/>
      </rPr>
      <t xml:space="preserve">                                                                                                                                                                </t>
    </r>
  </si>
  <si>
    <r>
      <t>32 CH NVR,16CH POE port, Support (8MP/6MP/5MP/4MP/3MP/1080P/960P/720P/@30fps) 32 CH IPC audio,1CH local audio in/out, 16 CH local alarm/4 CH alarm out, 32CH IP alarm in, SATA x 4, RS485 x 2, HDMI, VGA,,RJ45 1000 Mbps × 1, USB3.0x1,USB2.0x1, 16 CH playback,</t>
    </r>
    <r>
      <rPr>
        <b/>
        <sz val="10"/>
        <color theme="1"/>
        <rFont val="Mali"/>
      </rPr>
      <t xml:space="preserve">support 4K*2K output,                                       </t>
    </r>
  </si>
  <si>
    <r>
      <t>32 CH NVR, 16 CH POE port, Support (8MP/6MP/5MP/4MP/3MP/1080P/960P/720P/@30fps) 32 CH IPC audio,1CH local audio in/out,16 CH local alarm in/4 CH alarm out,32CH IP alarm,</t>
    </r>
    <r>
      <rPr>
        <b/>
        <sz val="10"/>
        <color theme="1"/>
        <rFont val="Mali"/>
      </rPr>
      <t xml:space="preserve">support 4K*2K output, </t>
    </r>
    <r>
      <rPr>
        <sz val="10"/>
        <color theme="1"/>
        <rFont val="Mali"/>
      </rPr>
      <t xml:space="preserve">SATA x 8, E-SataX1, HDMI , RS485 x 2, RJ45 1000 Mbps × 1, USB3.0x1,USB2.0x2, </t>
    </r>
    <r>
      <rPr>
        <b/>
        <sz val="10"/>
        <color theme="1"/>
        <rFont val="Mali"/>
      </rPr>
      <t xml:space="preserve"> </t>
    </r>
    <r>
      <rPr>
        <sz val="10"/>
        <color theme="1"/>
        <rFont val="Mali"/>
      </rPr>
      <t xml:space="preserve">16 CH playback                                                                                                 </t>
    </r>
  </si>
  <si>
    <r>
      <t>Arm9 High Speed processor Stable and reliable. IP65, Linux
3,000 Fingerprints, 200,000 Records，Touch Active Wakeup Sensor,Door Open Sensor, RS485, TCP/IP(PoE), Wiegand In/Out，Direct Lock Control，Group,Time Zone, Scheduled Bell，Doorbell &amp; Relay Out, Standard with EM Card, Tamper Alarm，FP,Card,ID+FP,FP+Card</t>
    </r>
    <r>
      <rPr>
        <sz val="10"/>
        <color rgb="FFFF0000"/>
        <rFont val="Mali"/>
      </rPr>
      <t xml:space="preserve"> Option: Mifare Module , HID iClass and Prox 2 in 1 module </t>
    </r>
  </si>
  <si>
    <r>
      <t xml:space="preserve">ST Microelectronics ® 32-Bit High Speed CPU，Stable and reliable.
3000 Fingerprints, 50000 Records, Touch Active fingerpint Sensor, Backlight Keypad, Door Open
Sensor, RS485, USB Device, TCP/IP, Wiegand In/Out, Direct Lock Control, Group,Time Zone,
Scheduled Bell, Doorbell &amp; Relay Out, Tamper Alarm
FP,Card,ID+FP,ID+PW,PW+Card,FP+Card,FP+PW, Standard EM Card, </t>
    </r>
    <r>
      <rPr>
        <sz val="10"/>
        <color rgb="FFFF0000"/>
        <rFont val="Mali"/>
      </rPr>
      <t xml:space="preserve">Option: Mifare Module，WIFI Module: </t>
    </r>
  </si>
  <si>
    <r>
      <t>Wireless Access Kit / Waterproof, conforms to IP65 (Wireless Keypad) &gt; Communication frequency: 433MHz &gt; 125KHz EM Card  &gt;</t>
    </r>
    <r>
      <rPr>
        <sz val="10"/>
        <color rgb="FFFF0000"/>
        <rFont val="Mali"/>
      </rPr>
      <t xml:space="preserve">Mini Controller </t>
    </r>
    <r>
      <rPr>
        <sz val="10"/>
        <color theme="1"/>
        <rFont val="Mali"/>
      </rPr>
      <t>&gt; 1100 PIN / card users (100 visitor users + 1000 common users)</t>
    </r>
  </si>
  <si>
    <r>
      <t>Wireless Access Kit / Waterproof, conforms to IP65 (Wireless Keypad) &gt; Communication frequency: 433MHz &gt; 125KHz EM Card  &gt;</t>
    </r>
    <r>
      <rPr>
        <sz val="10"/>
        <color rgb="FFFF0000"/>
        <rFont val="Mali"/>
      </rPr>
      <t>Mini Controller</t>
    </r>
    <r>
      <rPr>
        <sz val="10"/>
        <color theme="1"/>
        <rFont val="Mali"/>
      </rPr>
      <t xml:space="preserve"> &gt; 600 PIN / card users (100 visitor users + 500 common users)</t>
    </r>
  </si>
  <si>
    <r>
      <t xml:space="preserve">Tuya app                 </t>
    </r>
    <r>
      <rPr>
        <sz val="10"/>
        <color rgb="FFFF0000"/>
        <rFont val="Mali"/>
      </rPr>
      <t>Order for demo</t>
    </r>
  </si>
  <si>
    <r>
      <t xml:space="preserve">Tuya app             </t>
    </r>
    <r>
      <rPr>
        <sz val="10"/>
        <color rgb="FFFF0000"/>
        <rFont val="Mali"/>
      </rPr>
      <t>Order for demo</t>
    </r>
  </si>
  <si>
    <r>
      <t xml:space="preserve">3,780
</t>
    </r>
    <r>
      <rPr>
        <sz val="10"/>
        <color rgb="FF0070C0"/>
        <rFont val="Mali"/>
      </rPr>
      <t>4,200</t>
    </r>
  </si>
  <si>
    <r>
      <t xml:space="preserve">3,720
</t>
    </r>
    <r>
      <rPr>
        <sz val="10"/>
        <color rgb="FF0070C0"/>
        <rFont val="Mali"/>
      </rPr>
      <t>4,200</t>
    </r>
  </si>
  <si>
    <r>
      <rPr>
        <sz val="10"/>
        <color rgb="FF0070C0"/>
        <rFont val="Mali"/>
      </rPr>
      <t>32,800</t>
    </r>
    <r>
      <rPr>
        <sz val="10"/>
        <color theme="1"/>
        <rFont val="Mali"/>
      </rPr>
      <t xml:space="preserve">
12,680</t>
    </r>
  </si>
  <si>
    <r>
      <rPr>
        <sz val="10"/>
        <color rgb="FF0070C0"/>
        <rFont val="Mali"/>
      </rPr>
      <t>4,750</t>
    </r>
    <r>
      <rPr>
        <sz val="10"/>
        <color theme="1"/>
        <rFont val="Mali"/>
      </rPr>
      <t xml:space="preserve">
7,236</t>
    </r>
  </si>
  <si>
    <r>
      <rPr>
        <sz val="10"/>
        <color rgb="FF0070C0"/>
        <rFont val="Mali"/>
      </rPr>
      <t>12,300</t>
    </r>
    <r>
      <rPr>
        <sz val="10"/>
        <color theme="1"/>
        <rFont val="Mali"/>
      </rPr>
      <t xml:space="preserve">
13,932</t>
    </r>
  </si>
  <si>
    <r>
      <rPr>
        <sz val="10"/>
        <color rgb="FF0070C0"/>
        <rFont val="Mali"/>
      </rPr>
      <t>17,050</t>
    </r>
    <r>
      <rPr>
        <sz val="10"/>
        <color theme="1"/>
        <rFont val="Mali"/>
      </rPr>
      <t xml:space="preserve">
15,576</t>
    </r>
  </si>
  <si>
    <t>T-531A</t>
  </si>
  <si>
    <t>UHF single channel wireless microphone with segment LCD display, 1 handheld mic</t>
  </si>
  <si>
    <t>TS-0604M</t>
  </si>
  <si>
    <t>TS-0622</t>
  </si>
  <si>
    <t>TS-0622A</t>
  </si>
  <si>
    <t>Digital Delegate Unit (Discussion, Voting &amp; IC Card)</t>
  </si>
  <si>
    <t>Digital Chairman Unit (Discussion, Voting &amp; IC Card)</t>
  </si>
  <si>
    <t>Economical Conference System</t>
  </si>
  <si>
    <t xml:space="preserve"> Vari-focal Lens Camera</t>
  </si>
  <si>
    <t>TD-9525E3(D/AZ/PE/AR3)</t>
  </si>
  <si>
    <t>2MP Turret,H.265 Network Camera  Motorized zoom lens：2.8~12mm.</t>
  </si>
  <si>
    <t>2MP Bullet,H.265 Network Camera  Motorized zoom lens：2.8~12mm.</t>
  </si>
  <si>
    <t>TD-9545E3(D/AZ/PE/AR3)</t>
  </si>
  <si>
    <t>4MP IR Water-Proof Turret Network Camera, Motorized Zoom Lens 2.8-12mm</t>
  </si>
  <si>
    <t>ICT ข้อ 6,7</t>
  </si>
  <si>
    <t>TD-9442E3(D/AZ/PE/AR3)</t>
  </si>
  <si>
    <t>4MP Network IR Water-Proof Bullet Camera, Motorized Zoom Lens 2.8-12mm</t>
  </si>
  <si>
    <t>ICT ข้อ 8,9</t>
  </si>
  <si>
    <t>ICT ข้อ 15</t>
  </si>
  <si>
    <t>HDMI/ DVI/ VGA over IP Transmission</t>
  </si>
  <si>
    <t>HKM02BT-4K</t>
  </si>
  <si>
    <t>4K HDMI KVM &amp; USB, RS232,IR,Analog Audio CAT5e Extender over IP with SFP, Transmitter, package include software</t>
  </si>
  <si>
    <t>HKM02BR-4K</t>
  </si>
  <si>
    <t>4K HDMI KVM &amp; USB, RS232,IR,Analog Audio CAT5e Extender over IP with SFP, Receiver with IR remote control</t>
  </si>
  <si>
    <t>HKM02BPT-4K</t>
  </si>
  <si>
    <t>HKM02BT-4K type with POE function</t>
  </si>
  <si>
    <t>HKM02BPR-4K</t>
  </si>
  <si>
    <t>HKM02BR-4K type with POE function</t>
  </si>
  <si>
    <t>HKM02BT</t>
  </si>
  <si>
    <t>1080P HDMI KVM &amp; USB, RS232 , IR CAT5e over IP - Transmitter Package include  software</t>
  </si>
  <si>
    <t>HKM02BR</t>
  </si>
  <si>
    <t xml:space="preserve">1080P HDMI KVM &amp; USB, RS232 , IR CAT5e over IP - Receiver with IR remote control </t>
  </si>
  <si>
    <t>VDKM02BT</t>
  </si>
  <si>
    <t>VGA/DVI  KVM &amp; USB, RS232 , IR CAT5e over IP - Transmitter Package include  software</t>
  </si>
  <si>
    <t>VDKM02BR</t>
  </si>
  <si>
    <t xml:space="preserve">VGA/DVI HDMI KVM &amp; USB, RS232 , IR CAT5e over IP - Receiver with IR remote control </t>
  </si>
  <si>
    <t>TPN002BT</t>
  </si>
  <si>
    <t xml:space="preserve">1U Rack Panel fit 2 pieces HKM02BT-4K /HKM02BPT-4K  Transmitter </t>
  </si>
  <si>
    <t>TPN003BT</t>
  </si>
  <si>
    <t xml:space="preserve">1U Rack Panel fit 3 pieces HKM02BT Transmitter </t>
  </si>
  <si>
    <t>TPN002U</t>
  </si>
  <si>
    <t>1U Rack Panel fit 2 pieces HKM02BR-4K /HKM02BPR-4K/VDKM02BR  Receiver</t>
  </si>
  <si>
    <t>TPN003BR</t>
  </si>
  <si>
    <t xml:space="preserve">1U Rack Panel fit 3 pieces HKM02BR Transmitter </t>
  </si>
  <si>
    <t>TPN002VD</t>
  </si>
  <si>
    <t xml:space="preserve">1U Rack Panel fit  2 pieces VDKM02BT Transmitter </t>
  </si>
  <si>
    <t>PR1008-5R</t>
  </si>
  <si>
    <t>10AMP 8PORT DC5V   Power Supply support multiple HKM02B, VDKM02B</t>
  </si>
  <si>
    <t>PR816-12R</t>
  </si>
  <si>
    <t xml:space="preserve">8AMP 16PORT DC12V Power Supply support multiple HKM02B-4K </t>
  </si>
  <si>
    <t>KC01</t>
  </si>
  <si>
    <t>External RS232 Control Keypad</t>
  </si>
  <si>
    <t>IP08HM</t>
  </si>
  <si>
    <t>1Giga Management POE Switch 8 port with 2 port SFP  150W</t>
  </si>
  <si>
    <t>IP24HM</t>
  </si>
  <si>
    <t>1Giga Management POE Switch 24 port with 6 port SFP  250W</t>
  </si>
  <si>
    <t>HDMI   Transmission</t>
  </si>
  <si>
    <t>HDMI Extender over CAT5e/6</t>
  </si>
  <si>
    <t xml:space="preserve">HE01ERK </t>
  </si>
  <si>
    <t>HE01E</t>
  </si>
  <si>
    <t xml:space="preserve">HDMI CAT5e Extender over 2 CAT5e cable (2pcs/one set) 1080p 40M </t>
  </si>
  <si>
    <t xml:space="preserve">HE01SE </t>
  </si>
  <si>
    <t xml:space="preserve">HDMI CAT5e Extender-Single CAT5e cable(HE01ST+HE01SER) 1080p 40M </t>
  </si>
  <si>
    <t>HE01S</t>
  </si>
  <si>
    <t xml:space="preserve">HDMI CAT5e Extender-Single CAT5e cable (HE01ST+HE01SR)  1080p 50M </t>
  </si>
  <si>
    <t>HE01SI</t>
  </si>
  <si>
    <t xml:space="preserve">HDMI &amp; IR CAT5e Extender ( HE01SIT+HE01SIR) 1080p 40M </t>
  </si>
  <si>
    <t xml:space="preserve">HE01SL </t>
  </si>
  <si>
    <t>HDMI CAT5e Extender with Chainable Receiver ( HE01ST+HE01SLR)</t>
  </si>
  <si>
    <t>HE01ST</t>
  </si>
  <si>
    <t xml:space="preserve">HDMI CAT5e Extender Transmitter Unit - 1080p 40M </t>
  </si>
  <si>
    <t>HE01SLR</t>
  </si>
  <si>
    <t xml:space="preserve">HE01ST option model: HDMI CAT5e Receiver with Chainable Receiver </t>
  </si>
  <si>
    <t>HE01SER</t>
  </si>
  <si>
    <t>HE01ST option model: HDMI CAT5e Receiver Economic Passive Receiver</t>
  </si>
  <si>
    <t xml:space="preserve">4K60Hz HDMI over HDBaseT Extender  </t>
  </si>
  <si>
    <t>VHE02EIP</t>
  </si>
  <si>
    <t xml:space="preserve">4K VGA/HDMI Auto-Switching &amp; IR/RS232/POH HDBaseT Extender 70M </t>
  </si>
  <si>
    <t>HE02EI</t>
  </si>
  <si>
    <t>4K HDMI &amp; IR CAT5e Extender 70M</t>
  </si>
  <si>
    <t>HE02E</t>
  </si>
  <si>
    <t xml:space="preserve">4K HDMI CAT5e Extender 100M  </t>
  </si>
  <si>
    <t>HE02N</t>
  </si>
  <si>
    <t xml:space="preserve">4K HDMI &amp; IR/RS232/Ethernet/ARC  CAT5e Extender 100M  </t>
  </si>
  <si>
    <t>HE02P</t>
  </si>
  <si>
    <t xml:space="preserve">4K HDMI &amp; IR/RS232/Ethernet/PoH  CAT5e Extender 100M  </t>
  </si>
  <si>
    <t xml:space="preserve">4K60Hz 4:4:4: HDMI over HDBaseT Extender  </t>
  </si>
  <si>
    <t>HE02U-4K6G</t>
  </si>
  <si>
    <t>NEW</t>
  </si>
  <si>
    <t xml:space="preserve">4K 60Hz 4:4:4 HDMI/USB2.0/Ethernet/Audio Embedded/Extrator                                                                                                                        </t>
  </si>
  <si>
    <t>HE02EIX</t>
  </si>
  <si>
    <t xml:space="preserve">4K 60Hz 4:4:4 HDMI &amp; IR/R232 CAT5e Extender 70M,   TX: with local output, RX with dual HDMI output                                                                                                                               </t>
  </si>
  <si>
    <t>HE02EX</t>
  </si>
  <si>
    <t xml:space="preserve">4K 60Hz 4:4:4 HDMI &amp; IR/R232 CAT5e Extender 100M , TX: with local output, RX with dual HDMI output                                                                                                                              </t>
  </si>
  <si>
    <t>HE02EIXP</t>
  </si>
  <si>
    <t>4K 60Hz 4:4:4 HDMI &amp; IR/R232/POH CAT5e Extender 70M</t>
  </si>
  <si>
    <t>HE02EXP</t>
  </si>
  <si>
    <t>4K 60Hz 4:4:4 HDMI &amp; IR/R232/POH CAT5e Extender 100M</t>
  </si>
  <si>
    <t>HDBaseT Tools</t>
  </si>
  <si>
    <t>EP01HK</t>
  </si>
  <si>
    <t xml:space="preserve">HDBaseT/10G Ethernet Power Injector and Splitter </t>
  </si>
  <si>
    <t>SP006H</t>
  </si>
  <si>
    <t xml:space="preserve">HDBaseT/10G Ethenet Surge Protector   </t>
  </si>
  <si>
    <t>HDMI/DisplayPort/USB-C Presention Switcher Extender Distribution Solution, HDMI/USB-c Conference Room Switcher</t>
  </si>
  <si>
    <t xml:space="preserve">4K60Hz HDMI / USB-C Presenttion Switcher built in Audio Embedder/Extractor  </t>
  </si>
  <si>
    <t>HUE03T-4K</t>
  </si>
  <si>
    <t>4K HDMI/DisplayPort/USB-C CAT5e.6 Extender - Transimitter unit</t>
  </si>
  <si>
    <t>HE03R-4K</t>
  </si>
  <si>
    <t>4K HDMI CAT5e/6 Extender - Receiver unit</t>
  </si>
  <si>
    <t>HE03LR-4K</t>
  </si>
  <si>
    <t xml:space="preserve">4K HDMI CAT5e/6 Distribution 1 x 3 Chainable Recevier </t>
  </si>
  <si>
    <t>WUSBC-2M</t>
  </si>
  <si>
    <t>HUE03T-4K optional model: USB type C  20G video cable 2M</t>
  </si>
  <si>
    <t>HDMI over IP Extender</t>
  </si>
  <si>
    <t>HE03</t>
  </si>
  <si>
    <t>HDMI CAT5e Extender with HDMI Loop Out  150M ,  1 in 2 out Distributor over CAT5e (HE03T+HE03R)</t>
  </si>
  <si>
    <t>HE03T</t>
  </si>
  <si>
    <t>HDMI CAT5e Extender , Transmitter unit with Local loopout</t>
  </si>
  <si>
    <t>HE03R</t>
  </si>
  <si>
    <t xml:space="preserve">HDMI CAT5e Extender  150M, Receive unit  </t>
  </si>
  <si>
    <t>HE03-4K</t>
  </si>
  <si>
    <t>4K HDMI CAT5e/6 Extender CAT5e 120M/CAT6 140M (HE03T-4K+HE03R-4K)</t>
  </si>
  <si>
    <t>HE03T-4K</t>
  </si>
  <si>
    <t xml:space="preserve">4K HDMI CAT5e/6 Extender - Transmitter unit  </t>
  </si>
  <si>
    <t>HKM01E</t>
  </si>
  <si>
    <t xml:space="preserve">HDMI &amp; USB Keyboard Mouse CAT5e Extender 1080p 150M  </t>
  </si>
  <si>
    <t>HKM01-4K</t>
  </si>
  <si>
    <t xml:space="preserve">4K HDMI USB/Audio/RS232/IR CAT5e KVM Extender 140M </t>
  </si>
  <si>
    <t>SR01X</t>
  </si>
  <si>
    <t>Signal Repeater for HKM01E, HE03, UE02H, VKM04, HKM01-4K model</t>
  </si>
  <si>
    <t xml:space="preserve">HDMI over Fiber Optic Extender </t>
  </si>
  <si>
    <t>HE01F-4K</t>
  </si>
  <si>
    <t xml:space="preserve">4K30Hz HDMI Fiber Extender 1KM/Single Mode, 300M/Multimode </t>
  </si>
  <si>
    <t>HKM01-4K-KS</t>
  </si>
  <si>
    <t xml:space="preserve">4K30Hz HDMI USB/Audio/RS232/IR Fiber Extender , include 2 x SFP 20KM  Single Mode Fiber Module </t>
  </si>
  <si>
    <t>HKM01-4K-KM</t>
  </si>
  <si>
    <t xml:space="preserve">4K30Hz HDMI USB/Audio/RS232/IR Fiber Extender,  include 2 x SFP 550M  Multimode Fiber Module </t>
  </si>
  <si>
    <t>HE01F-4K6G-KS</t>
  </si>
  <si>
    <t xml:space="preserve">4K60Hz HDMI &amp; USB/IR/RS232 KVM Fiber Optic Extender , include 2 x SFP+ 10G 2KM Single Mode Fiber  </t>
  </si>
  <si>
    <t>HE01F-4K6G-KM</t>
  </si>
  <si>
    <t>4K60Hz HDMI &amp; USB/IR/RS232 KVM Fiber Optic Extender ,include 2 x SFP+ 10G 300M  Multimode Fiber Module</t>
  </si>
  <si>
    <t>HE01F-4K6G</t>
  </si>
  <si>
    <t xml:space="preserve">4K60Hz HDMI &amp; USB/IR/RS232 KVM Fiber Optic Extender </t>
  </si>
  <si>
    <t xml:space="preserve">HDMI over Coaxial Extender </t>
  </si>
  <si>
    <t>HE01C</t>
  </si>
  <si>
    <t>HDMI over Coaxial Extender  1080p 100M</t>
  </si>
  <si>
    <t>HE01CT</t>
  </si>
  <si>
    <t xml:space="preserve">HDMI over Coaxial Extender  1080p 100M - Transmitter unit </t>
  </si>
  <si>
    <t>HE01CR</t>
  </si>
  <si>
    <t xml:space="preserve">HDMI over Coaxial Extender  1080p 100M  - Receiver  unit (chainable) </t>
  </si>
  <si>
    <t>HDMI over CAT5e Extender Wall Plate Type</t>
  </si>
  <si>
    <t xml:space="preserve">4K VGA/HDMI Auto-Switching &amp; IR/RS232/POH HDBaseT Extender 70M  </t>
  </si>
  <si>
    <t>HW01</t>
  </si>
  <si>
    <t xml:space="preserve">Wall Plate HDMI &amp; IR Repeater  CAT5e Extender over 2 CAT5e cable  </t>
  </si>
  <si>
    <t>HW02</t>
  </si>
  <si>
    <t>HDMI Distribution Amplifier</t>
  </si>
  <si>
    <t>HD02-4K</t>
  </si>
  <si>
    <t>4K 1 x 2  HDMI Distribution Amplifier</t>
  </si>
  <si>
    <t>HAE01</t>
  </si>
  <si>
    <t>4K60Hz 1 x 2 HDMI Distributor Amplifier with Audio Extractor &amp; Scaler</t>
  </si>
  <si>
    <t>HD04-4K6G</t>
  </si>
  <si>
    <t xml:space="preserve">4K60Hz 1 x 4 HDMI Distributor Amplifier  </t>
  </si>
  <si>
    <t>HD10-4K6G</t>
  </si>
  <si>
    <t>4K60Hz 1 x 10 HDMI Distribution Amplifier</t>
  </si>
  <si>
    <t xml:space="preserve">HE04SEK </t>
  </si>
  <si>
    <t xml:space="preserve">1x4 Out HDMI Distribution Amplifier CAT5e Extender KIT  (HE04SET x 1 + HE01SER x4 unitS) </t>
  </si>
  <si>
    <t>HE04SET</t>
  </si>
  <si>
    <t xml:space="preserve">1 x 4  HDMI Distribution Amplifier CAT5e Extender (Transmitter unit) </t>
  </si>
  <si>
    <t xml:space="preserve">HE04SET option model: HDMI CAT5e Receiver Economic passive receiver 1080p 40M/720P 70M </t>
  </si>
  <si>
    <t xml:space="preserve">HE04SET option model: HDMI CAT5e Receiver with Chainable Receiver </t>
  </si>
  <si>
    <t>HS04-4K6G</t>
  </si>
  <si>
    <t>4K60Hz 4 x  1  HDMI Switcher with RS232/IR/Front Panel Control</t>
  </si>
  <si>
    <t>HM41E</t>
  </si>
  <si>
    <t>4 x1 HDMI Multiviewer/Quad/Seamless Switcher</t>
  </si>
  <si>
    <t>HKM41E</t>
  </si>
  <si>
    <t>4 x1 HDMI Seamless KVM Swither/ Multiviewer</t>
  </si>
  <si>
    <t>HDM Matrix Switcher</t>
  </si>
  <si>
    <t>HS42M-4K6G</t>
  </si>
  <si>
    <t xml:space="preserve">4K60Hz 4 x 2 HDMI Matrix Switcher Built in Audio Extractor &amp; Scaler </t>
  </si>
  <si>
    <t>HS04M</t>
  </si>
  <si>
    <t>4 X 4 HDMI Matrix Switcher with Ethernet Control</t>
  </si>
  <si>
    <t>RC04</t>
  </si>
  <si>
    <t xml:space="preserve">HE04M/HS04M option model: Control Keypad for 4 x 4 Matrix Switcher </t>
  </si>
  <si>
    <t xml:space="preserve">HM44 </t>
  </si>
  <si>
    <t>HS04M-4K6G</t>
  </si>
  <si>
    <t xml:space="preserve">4K60Hz 4 x 4 HDMI Matrix Switcher Built in Audio Extractor </t>
  </si>
  <si>
    <t>HS10MD</t>
  </si>
  <si>
    <t>4K30Hz 10 X 10 HDMI Matrix Switcher with Ethernet Control</t>
  </si>
  <si>
    <t>HS10M-4K6G</t>
  </si>
  <si>
    <t xml:space="preserve">4K60Hz 10 x 10 HDMI Matrix Switcher Built in Audio Extractor </t>
  </si>
  <si>
    <t>HDMI (HDBaseT) Matrix Swither with HDBaseT Extender</t>
  </si>
  <si>
    <t>HE04M</t>
  </si>
  <si>
    <t xml:space="preserve">4 x 4 HDMI (HDBaseT)CAT5e Matrix Switcher  </t>
  </si>
  <si>
    <t>HE04MEIK</t>
  </si>
  <si>
    <t xml:space="preserve">4 X 4 HDMI (HDBaseT)CAT5e Matrix Switcher With 4 pieces "HE02EIR"  70M HDMI &amp; IR CAT5e Receiver </t>
  </si>
  <si>
    <t>HE04MEK</t>
  </si>
  <si>
    <t>4 X 4 HDMI (HDBaseT)CAT5e Matrix Switcher With 4 pieces "HE02ER" 100M HDMI CAT5e Receiver</t>
  </si>
  <si>
    <t>HE10M</t>
  </si>
  <si>
    <t xml:space="preserve">4K 10 x 10 HDMI (HDBaseT)CAT5e Matrix Switcher  </t>
  </si>
  <si>
    <t>HE02EIR</t>
  </si>
  <si>
    <t>HE04M/HE04/HE10M option model: HDMI &amp; IR CAT5e Receiver 70M</t>
  </si>
  <si>
    <t>HE02ER</t>
  </si>
  <si>
    <t>HE04M/HE04/HE10M option model: HDMI CAT5e Receiver  100M</t>
  </si>
  <si>
    <t>HE02EIT</t>
  </si>
  <si>
    <t>HE10M option model: HDMI &amp; IR CAT5e Trasnmitter 70M</t>
  </si>
  <si>
    <t>HE02ET</t>
  </si>
  <si>
    <t>HE10M option model: HDMI CAT5e Trasnmitter  100M</t>
  </si>
  <si>
    <t xml:space="preserve">HDMI Tools: Audio Extractor/Converter/Repeater/EDID Emulator/HDMI Surge Protector </t>
  </si>
  <si>
    <t xml:space="preserve">4K60Hz HDMI Audio Extractor with Up/down Scaler </t>
  </si>
  <si>
    <t>HVY01</t>
  </si>
  <si>
    <t xml:space="preserve">HDMI to VGA/Component Video with Stereo Audio Converter </t>
  </si>
  <si>
    <t>HR01</t>
  </si>
  <si>
    <t xml:space="preserve">1080p HDMI Amplifier </t>
  </si>
  <si>
    <t>HR01-4K6G</t>
  </si>
  <si>
    <t xml:space="preserve">4K60Hz HDMI 2.0 Repeater with Extenrnal Power adapter </t>
  </si>
  <si>
    <t>EE01H</t>
  </si>
  <si>
    <t xml:space="preserve">4K HDMI EDID Emulator  </t>
  </si>
  <si>
    <t>HDMI Surge Protector</t>
  </si>
  <si>
    <t>DisplayPort/DVI Transmission</t>
  </si>
  <si>
    <t>DisplayPort  CAT5e Extender</t>
  </si>
  <si>
    <t>DP02E</t>
  </si>
  <si>
    <t>4K DisplayPort CAT5e Extender 70M</t>
  </si>
  <si>
    <t>DP02U</t>
  </si>
  <si>
    <t>4K DisplayPort KVM with USB CAT5e Extender 150M</t>
  </si>
  <si>
    <t>DP02U-4K6G</t>
  </si>
  <si>
    <t>4K60HZ 444  DisplayPort KVM with USB CAT6a Extender 100M</t>
  </si>
  <si>
    <t>DVI CAT5e Extender</t>
  </si>
  <si>
    <t>DE01ERK</t>
  </si>
  <si>
    <t>DVI CAT5e Extender 70Meters, no power required</t>
  </si>
  <si>
    <t>DE02E</t>
  </si>
  <si>
    <t>DVI CAT5e Extra Long Range Extender  100M</t>
  </si>
  <si>
    <t>DKM01</t>
  </si>
  <si>
    <t xml:space="preserve">DVI KVM &amp; USB, RS232/Analog Audio CAT5e Extender 140M </t>
  </si>
  <si>
    <t xml:space="preserve">DVI Distribution Amplifer/ Switcher </t>
  </si>
  <si>
    <t>DS02A</t>
  </si>
  <si>
    <t xml:space="preserve">2 x 1 DVI &amp; Stereo Audio Switcher </t>
  </si>
  <si>
    <t>DS04</t>
  </si>
  <si>
    <t>4 x 1 DVI Switcher</t>
  </si>
  <si>
    <t>DVI Tools:  Converter/Repeater/EDID Emulator</t>
  </si>
  <si>
    <t>DR01</t>
  </si>
  <si>
    <t>DVI Repeater</t>
  </si>
  <si>
    <t>EE01D</t>
  </si>
  <si>
    <t>DVI EDID Emulator  Support Dual Link</t>
  </si>
  <si>
    <t>VGA /Composite Video Transmission</t>
  </si>
  <si>
    <t>VGA CAT5e Extender</t>
  </si>
  <si>
    <t xml:space="preserve">VE01P  </t>
  </si>
  <si>
    <t xml:space="preserve">Passive VGA CAT5e Extender  </t>
  </si>
  <si>
    <t xml:space="preserve">VE01    </t>
  </si>
  <si>
    <t xml:space="preserve">Long Range VGA CAT5e Extender 300M </t>
  </si>
  <si>
    <t>VE01H</t>
  </si>
  <si>
    <t xml:space="preserve">High Resolution VGA CAT5e Extender 1920 x 1200 - 70M </t>
  </si>
  <si>
    <t>VE01HA</t>
  </si>
  <si>
    <t>High Resolution VGA &amp; Stereo CAT5e Extender 1920 x 1200 - 70M</t>
  </si>
  <si>
    <t>VW02</t>
  </si>
  <si>
    <t>Wall Plate  VGA  CAT5e Extender    (EUROPE type: 86 x 86mm)</t>
  </si>
  <si>
    <t>VW01HA</t>
  </si>
  <si>
    <t>Wall Plate High Resolution VGA &amp; Stereo CAT5e Extender 1920 x 1200 - 70M</t>
  </si>
  <si>
    <t>VGA KVM CAT5e Extender</t>
  </si>
  <si>
    <t xml:space="preserve">VKM02       </t>
  </si>
  <si>
    <t xml:space="preserve">Passive VGA Keyboard Mouse CAT5e Extender - USB Interface   </t>
  </si>
  <si>
    <t>VKM04</t>
  </si>
  <si>
    <t xml:space="preserve">VGA KVM &amp; USB, RS232 with Stereo Audio, IR CAT5e Extender   140M </t>
  </si>
  <si>
    <t>VGA Distribution Amplifier CAT5e Extender</t>
  </si>
  <si>
    <t xml:space="preserve">VE02     </t>
  </si>
  <si>
    <t xml:space="preserve">1 x  2 VGA Distribution Amplifier CAT5e Extender ( VD102-T+TTA111VGAR)   </t>
  </si>
  <si>
    <t xml:space="preserve">VE05T   </t>
  </si>
  <si>
    <t>1 x  5 VGA Distribution Amplifier CAT5e Extender - Trnamsitter Unit</t>
  </si>
  <si>
    <t xml:space="preserve">VE01R  </t>
  </si>
  <si>
    <t xml:space="preserve">VE05T option model : Long Range VGA CAT5e Receiver </t>
  </si>
  <si>
    <t>VE02AL</t>
  </si>
  <si>
    <t xml:space="preserve">1 x  3 VGA &amp; Stereo Audio Distribution Amplifier CAT5e Extender  200M ( VE02ALT+VE02ALR   )                                                                                                     </t>
  </si>
  <si>
    <t>VE02ALS</t>
  </si>
  <si>
    <t>1 x 3 VGA &amp; Stereo Audio CAT5e Extender  300M  (VE02ALT+VE02DALS  )</t>
  </si>
  <si>
    <t xml:space="preserve">VE02ALT </t>
  </si>
  <si>
    <t xml:space="preserve">1 x  3 VGA &amp; Stereo Audio Distribution Amplifier CAT5e Extender,Transmiter                          </t>
  </si>
  <si>
    <t xml:space="preserve">VE05ALT </t>
  </si>
  <si>
    <t xml:space="preserve">1 x  5 VGA &amp; Stereo Audio Distribution Amplifier CAT5e Extender,Transmiter                          </t>
  </si>
  <si>
    <t>VE10DAL</t>
  </si>
  <si>
    <t xml:space="preserve">1 x  11 VGA &amp; Stereo Audio Distribution Amplifier CAT5e Extender,Transmiter                          </t>
  </si>
  <si>
    <t>VE02ALR</t>
  </si>
  <si>
    <t xml:space="preserve">VE02,VE02ALT, VE05ALT, VE10DALS optionl:VGA &amp; Stereo Audio CAT5e Receiver with Chainable output </t>
  </si>
  <si>
    <t>VE02DALS</t>
  </si>
  <si>
    <t xml:space="preserve">VE02,VE02ALT, VE05ALT, VE10DALS option : VGA &amp; Stereo Audio/Digital Audio CAT5e Receiver with Skew Corrector and Chainable output </t>
  </si>
  <si>
    <t>VGA Converter</t>
  </si>
  <si>
    <t>VC01</t>
  </si>
  <si>
    <t xml:space="preserve">VGA to BNC Converter </t>
  </si>
  <si>
    <t>VH01E</t>
  </si>
  <si>
    <t>VGA &amp; Stereo/Digital Audio to HDMI Converter</t>
  </si>
  <si>
    <t>AD001HH</t>
  </si>
  <si>
    <t xml:space="preserve">Composite Video &amp;Stereo Audio to VGA and HDMI Scaler Converter </t>
  </si>
  <si>
    <t>Composite Video CAT5e Extender</t>
  </si>
  <si>
    <t>CE01TV</t>
  </si>
  <si>
    <t xml:space="preserve">CATV CAT5e Extender  (2pcs/1set,  2.4Ghz 30M,  900Mhz: 50M)  </t>
  </si>
  <si>
    <t>CE01A</t>
  </si>
  <si>
    <t>Composite Video &amp; Stereo Audio CAT5e Extender ( 2pcs/1set)</t>
  </si>
  <si>
    <t>Audio Transmission</t>
  </si>
  <si>
    <t>Microphone</t>
  </si>
  <si>
    <t>AA002</t>
  </si>
  <si>
    <t xml:space="preserve">Audio Pick up Box with 45cm power/audio cable  </t>
  </si>
  <si>
    <t xml:space="preserve">AA002PJ </t>
  </si>
  <si>
    <t xml:space="preserve">IP Camera used Audio Pick up Box with 3.5mm phone jack </t>
  </si>
  <si>
    <t>AA003</t>
  </si>
  <si>
    <t>Mini Hidden Type Microphone</t>
  </si>
  <si>
    <t>AA003PJA</t>
  </si>
  <si>
    <t xml:space="preserve">IP Camera used Mini HiddenMicrophone with audio volume adjustment  </t>
  </si>
  <si>
    <t>Audio CAT5e Extender</t>
  </si>
  <si>
    <t xml:space="preserve">AE01-T  </t>
  </si>
  <si>
    <t>Analog Audio CAT5e Extender - Terminal Termination  2pcs/1set</t>
  </si>
  <si>
    <t>AE02</t>
  </si>
  <si>
    <t>Stereo/Mini Stereo Audio CAT5e Extender     2pcs/1set</t>
  </si>
  <si>
    <t>AE02GL</t>
  </si>
  <si>
    <t>Stereo Audio Ground Loop Isolator</t>
  </si>
  <si>
    <t>AC01</t>
  </si>
  <si>
    <t>Analog/Digital Bi-directional Audo Converter</t>
  </si>
  <si>
    <t xml:space="preserve">Audio Bluetooth Digital Amplifier </t>
  </si>
  <si>
    <t>VAI-3106D600</t>
  </si>
  <si>
    <t xml:space="preserve">Wall Plate Type Bluetooth Digital Amplifier two gans  (with IR cable, IR remote control, power adpater)  </t>
  </si>
  <si>
    <t>Speaker Selector with Volume Control</t>
  </si>
  <si>
    <t>CF-PW150-6V</t>
  </si>
  <si>
    <t>2 x 6 Matrix Speaker Selector Switcher  150W  w/volume control</t>
  </si>
  <si>
    <t xml:space="preserve">CF-PW150-6 </t>
  </si>
  <si>
    <t xml:space="preserve">2 x 6 Matrix Speaker Selector Switcher  150W    </t>
  </si>
  <si>
    <t>MOQ</t>
  </si>
  <si>
    <t>MOQ</t>
    <phoneticPr fontId="4" type="noConversion"/>
  </si>
  <si>
    <t>CF-PW152-2V</t>
  </si>
  <si>
    <t>2 x 2 Matrix Speaker Selector Switcher  150W   w/volume control</t>
  </si>
  <si>
    <t>CF-PW152-4V</t>
  </si>
  <si>
    <t>2 x 4 Matrix Speaker Selector Switcher  150W   w/volume control</t>
  </si>
  <si>
    <t>CF-PW152-6V</t>
  </si>
  <si>
    <t>2 x 6 Matrix Speaker Selector Switcher  150W    w/volume control</t>
  </si>
  <si>
    <t>CF-PW160-10V</t>
  </si>
  <si>
    <t>2 x 10 Matrix Speaker Selector Switcher 150W    w/volume control</t>
  </si>
  <si>
    <t>CF-PW150-4V</t>
  </si>
  <si>
    <t>2 x 4 Matrix Speaker Selector Switcher  150W  w/volume control</t>
  </si>
  <si>
    <t>CF-PW302-4V</t>
  </si>
  <si>
    <t>2 x 4 Matrix Speaker Selector Switcher  300W  w/volume control</t>
  </si>
  <si>
    <t>CF-PW302-6V</t>
  </si>
  <si>
    <t>2 x 6 Matrix Speaker Selector Switcher  300W  w/volume control</t>
  </si>
  <si>
    <t>IR/USB/Data Transmission</t>
  </si>
  <si>
    <t xml:space="preserve">IR CAT5e Extender </t>
  </si>
  <si>
    <t>IE01</t>
  </si>
  <si>
    <t>IR CAT5e Extender 1.2KM (IE01T+IE01R, 2 xIR emitter cable+2 IR receiver cable)</t>
  </si>
  <si>
    <t>IR-CT01</t>
  </si>
  <si>
    <t xml:space="preserve">IE01 option model: IR Emitter cable  </t>
  </si>
  <si>
    <t>IR-CR01</t>
  </si>
  <si>
    <t xml:space="preserve">IE01 option model: IR Receiver cable  </t>
  </si>
  <si>
    <t>IR Repeater</t>
  </si>
  <si>
    <t>RPT-104-1</t>
  </si>
  <si>
    <t>1 x 4 IR Repeater Distributor with screw connector for  IR receiver</t>
  </si>
  <si>
    <t>RPT-104-7</t>
  </si>
  <si>
    <t xml:space="preserve">1 x 4 IR Repeater Distributor with one screw/one plug connector for IR recceiver </t>
  </si>
  <si>
    <t xml:space="preserve">IR Receiver  </t>
  </si>
  <si>
    <t>IRC-3060S21</t>
  </si>
  <si>
    <t>IR Receiver Cable with Plug Connector (30-60Khz)</t>
  </si>
  <si>
    <t>IRC-3060S06</t>
  </si>
  <si>
    <t>IR Receiver Cable with Strip End  (30-60Khz)</t>
  </si>
  <si>
    <t xml:space="preserve">IR Emitter  </t>
  </si>
  <si>
    <t xml:space="preserve">IEC-3501E-05  </t>
  </si>
  <si>
    <t xml:space="preserve">Single IR Emitter  (Non-Blinking) </t>
  </si>
  <si>
    <t xml:space="preserve">IEC-3501F-05 </t>
  </si>
  <si>
    <t>Single IR Emitter (Blinking visible Red Diode)</t>
  </si>
  <si>
    <t xml:space="preserve">IEC-3502E-05 </t>
  </si>
  <si>
    <t>Dual IR Emitter (Non-Blinking)</t>
  </si>
  <si>
    <t xml:space="preserve">IEC-3502F-05 </t>
  </si>
  <si>
    <t>Dual IR Emitter (Blinking visible Red Diode)</t>
  </si>
  <si>
    <t>IEC-0001E-05</t>
  </si>
  <si>
    <t>IR Emitter with Bare ends tinned E</t>
  </si>
  <si>
    <t>IEC-0001F-05</t>
  </si>
  <si>
    <t>IR Emitter with Bare ends tinned F</t>
  </si>
  <si>
    <t xml:space="preserve">IEC-0002E-05 </t>
  </si>
  <si>
    <t>Dual IR Emitter with Bare ends tinned E</t>
  </si>
  <si>
    <t>Dual IR Emitter with Bare ends tinned F</t>
  </si>
  <si>
    <t>COV-101</t>
  </si>
  <si>
    <t xml:space="preserve">IR Emmiter Cover </t>
  </si>
  <si>
    <t>IR 1 X 4 Repeater Distribution Kit</t>
  </si>
  <si>
    <t>IR104K1</t>
  </si>
  <si>
    <t xml:space="preserve">IR Repeater Distributor (1 x 4)+ IR receiver IRC-3060S06 x 1, IR emitter IEC3501E-05 x 1, IEC3502F-05 x 1, one power adpater Kit pacakge  </t>
  </si>
  <si>
    <t>IR104K7</t>
  </si>
  <si>
    <t xml:space="preserve">IR Repeater Distributor (1 x 4)+ IR receiver IRC-3060S21 x 1, IR emitter IEC3501E-05 x 1, IEC3502F-05 x 1, one power adpater Kit pacakge  </t>
  </si>
  <si>
    <t>USB/Keyboard Mouse Extender</t>
  </si>
  <si>
    <t>KM03</t>
  </si>
  <si>
    <t>USB Keyboard &amp; Mouse CAT5e Extender 600 meters</t>
  </si>
  <si>
    <t xml:space="preserve">UE01 </t>
  </si>
  <si>
    <t>USB 1.1 CAT5e Extender 1 Port, up to 70 meters over CAT5e  (Passive Type)</t>
  </si>
  <si>
    <t>UE02H</t>
  </si>
  <si>
    <t>USB 2.0  CAT5e Extender with 4 Port Hub 140M</t>
  </si>
  <si>
    <t>UE03</t>
  </si>
  <si>
    <t xml:space="preserve">USB 2.0  CAT5e Extender with 4 Port Hub 60M </t>
  </si>
  <si>
    <t>Data Converter</t>
  </si>
  <si>
    <t>RS001</t>
  </si>
  <si>
    <t>RS232 to  RS485 CONVERTER</t>
  </si>
  <si>
    <t xml:space="preserve">RS001I      </t>
  </si>
  <si>
    <t xml:space="preserve">RS232 to  RS485 Converter Built in Isolation Protection </t>
  </si>
  <si>
    <t>RS003</t>
  </si>
  <si>
    <t xml:space="preserve">USB to RS485 Converter  </t>
  </si>
  <si>
    <t>RS007</t>
  </si>
  <si>
    <t>RS232/RS485/RS422 to Ethernet ( TCP/IP) Converter</t>
  </si>
  <si>
    <t>Data Repeater/Extender</t>
  </si>
  <si>
    <t xml:space="preserve">RS001R        </t>
  </si>
  <si>
    <t>RS485 Data Repeater</t>
  </si>
  <si>
    <t xml:space="preserve">RS002E </t>
  </si>
  <si>
    <t xml:space="preserve">RS232 Full Duplex CAT5e Extender 1.2KM  </t>
  </si>
  <si>
    <t>RS485 Data Distributor</t>
  </si>
  <si>
    <t>RS008</t>
  </si>
  <si>
    <t xml:space="preserve">1 x 8 RS485 Serial Data Distributor in 1U Rack </t>
  </si>
  <si>
    <t>RS016</t>
  </si>
  <si>
    <t xml:space="preserve">1 x 16 RS485 Serial Data Distributor in 1U Rack </t>
  </si>
  <si>
    <t xml:space="preserve">Power Center </t>
  </si>
  <si>
    <t xml:space="preserve">Power Converter &amp; Distributor Box </t>
  </si>
  <si>
    <t>PC500</t>
  </si>
  <si>
    <t>AC/DC  to DC 12V regulated  Power  Converter, 500mA</t>
  </si>
  <si>
    <t>PC2A</t>
  </si>
  <si>
    <t>AC/DC  to DC 12V regulated  Power  Converter, 2000mA</t>
  </si>
  <si>
    <t>PC2A-5V</t>
  </si>
  <si>
    <t>AC/DC  to DC 5V regulated  Power  Converter, 2000mA</t>
  </si>
  <si>
    <t>PD009</t>
  </si>
  <si>
    <t>1 in 9 Out Power Distributor Box,LED indication, 1.1Amp PTC fuse protection</t>
  </si>
  <si>
    <t xml:space="preserve">Power Supply in 1U Rack Panel Mounting /Wall Mounting  </t>
  </si>
  <si>
    <t>PR801</t>
  </si>
  <si>
    <t xml:space="preserve">8AMP 1PORT    AC24V Power Supply in 1U Rack </t>
  </si>
  <si>
    <t>PR801-12R</t>
  </si>
  <si>
    <t xml:space="preserve">8AMP 1PORT    DC12V  REGULATED Power Supply  in 1U Rack </t>
  </si>
  <si>
    <t>PR816</t>
  </si>
  <si>
    <t xml:space="preserve">8AMP 16 PORT  AC24V Power Supply in 1U Rack  </t>
  </si>
  <si>
    <t xml:space="preserve">8AMP 16PORT   DC12V REGULATED Power Supply in  1U Rack </t>
  </si>
  <si>
    <t xml:space="preserve">10AMP 8PORT  DC5V REGULATED Power Supply in  1U Rack  </t>
  </si>
  <si>
    <t>PR1616-12R</t>
  </si>
  <si>
    <t xml:space="preserve">16AMP 16PORT DC12V REGULATED Power Supply with 2 Fans in 1U Rack </t>
  </si>
  <si>
    <t>PW408S-12R</t>
  </si>
  <si>
    <t>4AMP 8PORT   REGULATED  DC12V   Power Supply Wall Mount  Type</t>
  </si>
  <si>
    <t>PW816S-12R</t>
  </si>
  <si>
    <t>8AMP 16PORT REGULATED  DC12V  Power Supply Wall Mount  Type</t>
  </si>
  <si>
    <t>Power Adapter</t>
  </si>
  <si>
    <t>SWP051000</t>
  </si>
  <si>
    <t>DC5V 1A Switching Power Adapater</t>
  </si>
  <si>
    <t>SWP052000</t>
  </si>
  <si>
    <t>DC5V 2A Switching Power Adapater</t>
  </si>
  <si>
    <t>SWP12500</t>
  </si>
  <si>
    <t>DC12V 0.5A Switching Power Adapater</t>
  </si>
  <si>
    <t>SWP121000</t>
  </si>
  <si>
    <t>DC12V 1A Switching Power Adapater</t>
  </si>
  <si>
    <t>SWP121500</t>
  </si>
  <si>
    <t>DC12V 1.5A Switching Power Adapater</t>
  </si>
  <si>
    <t>SWP124200-P</t>
  </si>
  <si>
    <t>DC12V 4.2A Switching Power Adapater, Desktop top with power cord</t>
  </si>
  <si>
    <t xml:space="preserve">SWP241250 </t>
  </si>
  <si>
    <t>DC24V 1.25A Switching Power Adapater</t>
  </si>
  <si>
    <t>SWP480830</t>
  </si>
  <si>
    <t>DC48V 0.83A Switching Power Adapater, Desktop top with power cord</t>
  </si>
  <si>
    <t>SWP561600</t>
  </si>
  <si>
    <t>IP06I90 option model: DC56V 90W power adapter</t>
  </si>
  <si>
    <t>SWP562100</t>
  </si>
  <si>
    <t>IP06I90 option model: DC56V 120W power adapter</t>
  </si>
  <si>
    <t>Power Surge Protector</t>
  </si>
  <si>
    <t>SP001P-AC110</t>
  </si>
  <si>
    <t xml:space="preserve">AC Power Surge Protector for power AC100-120 </t>
  </si>
  <si>
    <t>SP001P-AC220</t>
  </si>
  <si>
    <t>AC Power Surge Protector for power AC-220-240</t>
  </si>
  <si>
    <t>Accessories</t>
  </si>
  <si>
    <t>Cable</t>
  </si>
  <si>
    <t xml:space="preserve">WC414      </t>
  </si>
  <si>
    <t>4 BNC Male to 4 BNC Male Cable 100cm,   Application for TTP414V, TPP016 receiver side</t>
  </si>
  <si>
    <t>WC414-200</t>
  </si>
  <si>
    <t xml:space="preserve">4 BNC Male to 4 BNC Male Cable  200cm  </t>
  </si>
  <si>
    <t>WC111-30</t>
  </si>
  <si>
    <t>BNC MALE TO BNC MALE RG59 CABLE 30CM</t>
  </si>
  <si>
    <t>WC101-30</t>
  </si>
  <si>
    <t>BNC MALE TO BNC FEMALE RG59 CABLE 30CM</t>
  </si>
  <si>
    <t>Tool</t>
  </si>
  <si>
    <t>AT001</t>
  </si>
  <si>
    <t>Twisted Pair Tool Kit</t>
  </si>
  <si>
    <t>AT002</t>
  </si>
  <si>
    <t>Remote Cable Tester</t>
  </si>
  <si>
    <t>AT005</t>
  </si>
  <si>
    <t xml:space="preserve">Modular Crimping Tool (RJ45/8P8C, RJ12/RJ11, 6P2C, 4P4C, 4P2C) Cut, Crimp, Strip </t>
  </si>
  <si>
    <t>AT006</t>
  </si>
  <si>
    <t>Multi-Function Wire Stripper  (UTP/STP/COAX/FLAT CABLE)</t>
  </si>
  <si>
    <t>AT008</t>
  </si>
  <si>
    <t>COAX Crimping Tool for RG59, 6U</t>
  </si>
  <si>
    <t>AT012</t>
  </si>
  <si>
    <t>Compression Tool For APBC01 Compression Connector</t>
  </si>
  <si>
    <t>Parts</t>
  </si>
  <si>
    <t>AP001</t>
  </si>
  <si>
    <t>Modular RJ45 Plug   Micro Inch 50u"     (100 Pieces in one bag)</t>
  </si>
  <si>
    <t>AP002</t>
  </si>
  <si>
    <t>RJ45 Protection Cap ( RED, GREED , YELLOW, BLUE, GREY 20 for each color 100 Pieces in one bag)</t>
  </si>
  <si>
    <t>AP007</t>
  </si>
  <si>
    <t>UY2 connectors handle 22 to 26 AWG solid copper wire ( 100 pieces/ Bag)</t>
  </si>
  <si>
    <t>AP008</t>
  </si>
  <si>
    <t>DC Plug (male) to removable terminal block  ( 10 pieces/ Bag)</t>
  </si>
  <si>
    <t>AP008-F</t>
  </si>
  <si>
    <t>DC Jack ( female) to removable terminal block  ( 10 pieces/ Bag)</t>
  </si>
  <si>
    <t>AP009</t>
  </si>
  <si>
    <t>DC Plug to Strip end power cord 15cm ( 100PIECES/  Bag)</t>
  </si>
  <si>
    <t>AP009-F</t>
  </si>
  <si>
    <t>DC Jack to Strip end power cord 15cm ( 100PIECES/  Bag)</t>
  </si>
  <si>
    <t>Connectors</t>
  </si>
  <si>
    <t>APBC01  (RG59/ RG6U)</t>
  </si>
  <si>
    <t>HD-SDI/BNC Compression Waterproof                   100 PIECES/IN ONE BAG</t>
  </si>
  <si>
    <t>APBT11 ( RG59/ RG6U)</t>
  </si>
  <si>
    <t xml:space="preserve">BNC MALE TWISTED ON                            100 PIECES/ IN ONE BAG </t>
  </si>
  <si>
    <t>APBC13 ( RG58/RG59/RG6U)</t>
  </si>
  <si>
    <t>BNC MALE CRIMP 3 PIECES TYPE              100 PIECES/ IN ONE BAG</t>
  </si>
  <si>
    <t>APBC13-SDI (RG59/RG6U)</t>
  </si>
  <si>
    <t>HD-SDI BNC MALE CRIMP 3 PIECES TYPE    RG59/RG6U  100 PIECES/ IN ONE BAG</t>
  </si>
  <si>
    <t>APB012</t>
  </si>
  <si>
    <t>BNC MALE SOLERLESS                                  100 PIECES/ IN ONE BAG</t>
  </si>
  <si>
    <t>APBC12  ( RG59/  RG6U)</t>
  </si>
  <si>
    <t>BNC MALE QUICK CRIMP                              100 PIECES/ IN ONE BAG</t>
  </si>
  <si>
    <t>APB310</t>
  </si>
  <si>
    <t>BNC MALE TO T ADAPTER BNC FEMALE             100 PIECES/ IN ONE BAG</t>
  </si>
  <si>
    <t>APBR01</t>
  </si>
  <si>
    <t>BNC FEMLAE TO RCA MALE                             100 PIECES/ IN ONE BAG</t>
  </si>
  <si>
    <t>APBR10</t>
  </si>
  <si>
    <t>BNC MALE TO RCA FEMALE                             100 PIECES/ IN ONE BAG</t>
  </si>
  <si>
    <t>APBR11</t>
  </si>
  <si>
    <t>BNC MALE TO RCA MALE                                100 PIECES/ IN ONE BAG</t>
  </si>
  <si>
    <t>APFT11   ( RG59/  RG6U)</t>
  </si>
  <si>
    <t>F MALE TWIST ON                                       100 PIECES/ IN ONE BAG</t>
  </si>
  <si>
    <t>APFC12   (RG59/  RG6U)</t>
  </si>
  <si>
    <t>F MALE CRIMP TWO PIECES TYPE                   100 PIECES/ IN ONE BAG</t>
  </si>
  <si>
    <t>APBF10</t>
  </si>
  <si>
    <t>BNC PLUG TO F JACK                                    100 PIECES/ IN ONE BAG</t>
  </si>
  <si>
    <t>APBB00</t>
  </si>
  <si>
    <t>BNC FEMALE TO BNC FEMALE                          100 PIECES/ IN ONE BAG</t>
  </si>
  <si>
    <t>APRF10</t>
  </si>
  <si>
    <t>RCA MALE TO F FEMALE                                 100 PIECES/ IN ONE BAG</t>
  </si>
  <si>
    <t>Rotary Switch</t>
  </si>
  <si>
    <t xml:space="preserve">RCP20/202/203 Series  </t>
  </si>
  <si>
    <t xml:space="preserve">All Roatry Switch Custom made production </t>
  </si>
  <si>
    <t>RFQ</t>
  </si>
  <si>
    <t>RFQ</t>
    <phoneticPr fontId="4" type="noConversion"/>
  </si>
  <si>
    <t xml:space="preserve">RCP370/371/390 Series </t>
  </si>
  <si>
    <t>Converter</t>
  </si>
  <si>
    <t>AD001HD4</t>
  </si>
  <si>
    <t xml:space="preserve">HDCVI/HDTVI/AHD/CVBS to HDMI/VGA/Compoiste Video/loop out Converter </t>
  </si>
  <si>
    <t>AD001HDE</t>
  </si>
  <si>
    <t xml:space="preserve">HDCVI/HDTVI/AHD/CVBS to HDMI/VGA/Compoiste Video Selection Converter </t>
  </si>
  <si>
    <t>AD001HD1</t>
  </si>
  <si>
    <t>HDCVI/HDTVI/AHD/CVBS to CVBS Converter with loop put</t>
  </si>
  <si>
    <t xml:space="preserve">AD001H      </t>
  </si>
  <si>
    <t>High Resolution Video to VGA Converter (BNC input to 1 xVGA and 1 x BNC output)</t>
  </si>
  <si>
    <t xml:space="preserve">Video with stereo audio to VGA and HDMI Scaler Converter </t>
  </si>
  <si>
    <t>Economic VGA to HDMI Converter</t>
  </si>
  <si>
    <t>SDI01-12G</t>
  </si>
  <si>
    <t xml:space="preserve">12G-SDI to HDMI 2.0 Converter </t>
  </si>
  <si>
    <t>SDI01A-12G</t>
  </si>
  <si>
    <t>12G-SDI to HDMI 2.0 Converter with Audio Embedded/Extractor</t>
  </si>
  <si>
    <t>SDI01</t>
  </si>
  <si>
    <t xml:space="preserve">HD-SDI to HDMI Converter with loop out (Embedded audio) </t>
  </si>
  <si>
    <t>SDI02</t>
  </si>
  <si>
    <t>HDMI to HD-SDI Converter</t>
  </si>
  <si>
    <t xml:space="preserve">HDMI to VGA/Component with Stereo Audio Converter </t>
  </si>
  <si>
    <t>Analog/Digital Bi-directional Audio Converter</t>
  </si>
  <si>
    <t>Surge  Protector</t>
  </si>
  <si>
    <t>SP009</t>
  </si>
  <si>
    <t>HD-TVI/AHD/HDCVI/CVBS Video Surge Protector</t>
  </si>
  <si>
    <t>SP009P</t>
  </si>
  <si>
    <t>HD-TVI/AHD/HDCVI/CVBS POC (Power over Coax) surge protector</t>
  </si>
  <si>
    <t>SP005</t>
  </si>
  <si>
    <t>HD-TVI/AHD/HDCVI/CVBS &amp; Data  Surge Protector</t>
  </si>
  <si>
    <t>SP003</t>
  </si>
  <si>
    <t>UTP Surge Protector, RJ45 Connector (2 pairs protection)</t>
  </si>
  <si>
    <t>SP004</t>
  </si>
  <si>
    <t>UTP Video or Data Surge Protector, Terminal Connector</t>
  </si>
  <si>
    <t>SP001VP</t>
  </si>
  <si>
    <t xml:space="preserve">Video &amp; Power Surge Protector </t>
  </si>
  <si>
    <t>SP001VPD</t>
  </si>
  <si>
    <t>Video &amp; Power, Data Surge Protector</t>
  </si>
  <si>
    <t>SP004VPD</t>
  </si>
  <si>
    <t>UTP HD-TVI/AHD/HDCVI/CVBS  Power, Data Surge Protector</t>
  </si>
  <si>
    <t>SP016HD</t>
  </si>
  <si>
    <t xml:space="preserve">16 Channel  HD-TVI/AHD/HDCVI/CVBS  Surge Protector for DVR in 1U rack </t>
  </si>
  <si>
    <t>SP001P</t>
  </si>
  <si>
    <t>Power Surge Protection</t>
  </si>
  <si>
    <t>SP001PH-AC220</t>
  </si>
  <si>
    <t>40KA Surge Protector for power AC220-240 (Rack Mounting, Din Rain, Wall mounting)</t>
  </si>
  <si>
    <t xml:space="preserve">SP007 </t>
  </si>
  <si>
    <t xml:space="preserve">HD-SDI Surge Protector  </t>
  </si>
  <si>
    <t xml:space="preserve">SP006 </t>
  </si>
  <si>
    <t xml:space="preserve">Network, IP Camera Surge Protector   </t>
  </si>
  <si>
    <t xml:space="preserve">Network 1G/10G, HDBaseT Extender Surge Protector   </t>
  </si>
  <si>
    <t xml:space="preserve">SP006P </t>
  </si>
  <si>
    <t xml:space="preserve">POE (Power Over Ethernet) Surge Protector   </t>
  </si>
  <si>
    <t xml:space="preserve">SP006PH </t>
  </si>
  <si>
    <t xml:space="preserve">1G POE (Power Over Ethernet)  Surge Protector    </t>
  </si>
  <si>
    <t xml:space="preserve">SP006PH-10G </t>
  </si>
  <si>
    <t xml:space="preserve">High Performance  10G PoE  Surge Protector    </t>
  </si>
  <si>
    <t xml:space="preserve">SP006PHO </t>
  </si>
  <si>
    <t xml:space="preserve">Outdoor 1G POE (Power Over Ethernet)802.3bt  Surge Protector    </t>
  </si>
  <si>
    <t>SP016P</t>
  </si>
  <si>
    <t xml:space="preserve">16 Channel POE Hub Surge Protector 1U Rack Mounting Panel </t>
  </si>
  <si>
    <t>Video/Audio Interferene Solution</t>
  </si>
  <si>
    <t>GL001HP</t>
  </si>
  <si>
    <t>HD-TVI/AHD/HDCVI/CVBS Power  Isolator  DC12V 600mA</t>
  </si>
  <si>
    <t>GL001HP-1A</t>
  </si>
  <si>
    <t>HD-TVI/AHD/HDCVI/CVBS Power  Isolator  DC12V 1Amp</t>
  </si>
  <si>
    <t>GL001HDP</t>
  </si>
  <si>
    <t>Passive HD-TVI/AHD/HDCVI Video Ground Loop Isolator</t>
  </si>
  <si>
    <t xml:space="preserve">GL001HD </t>
  </si>
  <si>
    <t xml:space="preserve">Active HD-TVI/AHD/HDCVI/CVBS Video Ground Loop Isolator </t>
  </si>
  <si>
    <t>GL001</t>
  </si>
  <si>
    <t xml:space="preserve">Coaxial Video Ground Loop Isolator </t>
  </si>
  <si>
    <t>GL001H</t>
  </si>
  <si>
    <t>High Performance Video Ground Loop Isolator</t>
  </si>
  <si>
    <t>GB001</t>
  </si>
  <si>
    <t xml:space="preserve">Coaxial Video Ground Loop Isolator Built in VIDEO BALUN,   </t>
  </si>
  <si>
    <t>TGP001</t>
  </si>
  <si>
    <t xml:space="preserve">Twisted Pair Video Ground Loop Isolator Built in VIDEO BALUN </t>
  </si>
  <si>
    <t>TGP001H</t>
  </si>
  <si>
    <t xml:space="preserve">High Performance  Twisted Pair Video Ground Loop Isolator </t>
  </si>
  <si>
    <t xml:space="preserve">CHB001HM  </t>
  </si>
  <si>
    <t xml:space="preserve">Analog Video High Frequency Interference Blocker (CHB001HT+CHB001HR)   </t>
  </si>
  <si>
    <t xml:space="preserve">CB001VH  </t>
  </si>
  <si>
    <t xml:space="preserve">Coaxial BALUN for DVR,  Immunity DVR interference </t>
  </si>
  <si>
    <t>TVB001</t>
  </si>
  <si>
    <t>Twisted Pair Video BALUN for interference rejection</t>
  </si>
  <si>
    <t>IPS-M4GTX-2SFP</t>
  </si>
  <si>
    <t>L2+ Life managed industrial PoE fiber switch 4*10/100/1000M RJ45 ports and 2*100/1000M SFP slot ports</t>
  </si>
  <si>
    <t>IPS-M8GTX-2SFP</t>
  </si>
  <si>
    <t>L2+ Life managed industrial PoE fiber switch 8*10/100/1000M RJ45 ports and 2*100/1000M SFP slot ports</t>
  </si>
  <si>
    <t xml:space="preserve"> ONU-OLT</t>
  </si>
  <si>
    <t>1GE EPON ONU</t>
  </si>
  <si>
    <t xml:space="preserve">1GE+3FE+1RJ11 WIFI EPON ONU  </t>
  </si>
  <si>
    <t>1GE metal case EPON ONU</t>
  </si>
  <si>
    <t>4FE metal case EPON ONU</t>
  </si>
  <si>
    <t>4GE metal case EPON ONU</t>
  </si>
  <si>
    <t>4 10/100M POE RJ45 ports EPON ONU, with wall mount</t>
  </si>
  <si>
    <t>8FE metal case ONU</t>
  </si>
  <si>
    <t>8 10/100M POE RJ45 ports EPON ONU, with wall mount</t>
  </si>
  <si>
    <t>16 10/100M ports EPON ONU</t>
  </si>
  <si>
    <t>24 10/100M ports EPON ONU</t>
  </si>
  <si>
    <t>24 10/100M POE RJ45 ports EPON ONU</t>
  </si>
  <si>
    <t>FO-401GS</t>
  </si>
  <si>
    <t>FO-404VW</t>
  </si>
  <si>
    <t>FO-7200GS</t>
  </si>
  <si>
    <t>FO-7204</t>
  </si>
  <si>
    <t>FO-7204G</t>
  </si>
  <si>
    <t>FO-7204PH</t>
  </si>
  <si>
    <t>FO-7208</t>
  </si>
  <si>
    <t>FO-7208PH</t>
  </si>
  <si>
    <t>FO-7216B</t>
  </si>
  <si>
    <t>FO-7224B</t>
  </si>
  <si>
    <t>FO-7224P</t>
  </si>
  <si>
    <t>EPONU(Optical Network Unit)</t>
  </si>
  <si>
    <t>GPON/XPON ONU</t>
  </si>
  <si>
    <t>GPON /XPON ONT(Optical Network Unit)</t>
  </si>
  <si>
    <t>1GE XPON ONT</t>
  </si>
  <si>
    <t xml:space="preserve">1GE+3FE  </t>
  </si>
  <si>
    <t>1GE+3FE + WIFI INSIDE WIFI</t>
  </si>
  <si>
    <t xml:space="preserve">1GE+1FE+WIFI XPON </t>
  </si>
  <si>
    <t>1GE+3FE+CATV+WIFI  XPON</t>
  </si>
  <si>
    <t>FO-411GSX</t>
  </si>
  <si>
    <t>FO-414</t>
  </si>
  <si>
    <t>FO-414W</t>
  </si>
  <si>
    <t>FO-412WX</t>
  </si>
  <si>
    <t>FO-412WTX</t>
  </si>
  <si>
    <t>GPON ONT (metal case)</t>
  </si>
  <si>
    <t>1GE GPON ONT, metal case</t>
  </si>
  <si>
    <t>4FE GPON ONT, wall mount metal case</t>
  </si>
  <si>
    <t>4GE GPON ONT, wall mount metal case</t>
  </si>
  <si>
    <t>8FE GPON ONT, wall mount metal case</t>
  </si>
  <si>
    <t>8FE POE GPON ONT, wall mount metal case</t>
  </si>
  <si>
    <t>FO-7400G</t>
  </si>
  <si>
    <t>FO-7404SH</t>
  </si>
  <si>
    <t>FO-7404GH</t>
  </si>
  <si>
    <t>FO-7408H</t>
  </si>
  <si>
    <t>FO-7408PH</t>
  </si>
  <si>
    <t>EPON OLT   not include SFP</t>
  </si>
  <si>
    <t>Box type OLT,                                                                                 2-PON port-SFP;NOT include SFP
2 1000M RJ45 uplink ports;
1-RJ45 management port 10/100M; Support CLI,GUI, SNMP</t>
  </si>
  <si>
    <t>MINI 4PON, 4 1000M RJ45 uplink ports; 1 MGMT NMS port, 1 Console port, External power DC12V 5A</t>
  </si>
  <si>
    <t>Box type GEPON OLT;                                                                   4 SFP PON ports; NOT include SFP modules                             2 SFP uplink ports; 2 10/100/1000M RJ45 uplink ports;             1-console port;                                                                                1-RJ45 management port 10/100M; support WEB /SNMP/CLI</t>
  </si>
  <si>
    <t>1U rack GEPON OLT;                                                                    4 SFP PON ports; NOT include SFP modules                             2 SFP uplink ports; 2 Combo uplink ports;                                  1-console port;         1 USB port;                                                     1-RJ45 management port 10/100M; support WEB /SNMP/CLI;single power</t>
  </si>
  <si>
    <t>1U rack GEPON OLT;                                                                    4 SFP PON ports; NOT include SFP modules                             2 SFP uplink ports; 2 Combo uplink ports;                                    1-console port;         1 USB port;                                                  1-RJ45 management port 10/100M; support WEB /SNMP/CLI; dual power</t>
  </si>
  <si>
    <r>
      <t>1U rack GEPON OLT;</t>
    </r>
    <r>
      <rPr>
        <sz val="9"/>
        <color indexed="10"/>
        <rFont val="Arial"/>
        <family val="2"/>
      </rPr>
      <t xml:space="preserve"> </t>
    </r>
    <r>
      <rPr>
        <sz val="9"/>
        <rFont val="Arial"/>
        <family val="2"/>
      </rPr>
      <t xml:space="preserve">                                                                   4 SFP PON ports; NOT include SFP modules                            </t>
    </r>
    <r>
      <rPr>
        <sz val="9"/>
        <color indexed="10"/>
        <rFont val="Arial"/>
        <family val="2"/>
      </rPr>
      <t>12 1000M RJ45</t>
    </r>
    <r>
      <rPr>
        <sz val="9"/>
        <rFont val="Arial"/>
        <family val="2"/>
      </rPr>
      <t xml:space="preserve"> uplink ports; 2 1000M SFP uplink ports;            2 10G SFP+ uplink ports;                                                                1-console port;       1-RJ45 management port 10/100M; support WEB/SNMP/CLI. Single power</t>
    </r>
  </si>
  <si>
    <r>
      <t>1U rack GEPON OLT;</t>
    </r>
    <r>
      <rPr>
        <sz val="9"/>
        <color indexed="10"/>
        <rFont val="Arial"/>
        <family val="2"/>
      </rPr>
      <t xml:space="preserve"> </t>
    </r>
    <r>
      <rPr>
        <sz val="9"/>
        <rFont val="Arial"/>
        <family val="2"/>
      </rPr>
      <t xml:space="preserve">                                                                   4 SFP PON ports; NOT include SFP modules                            </t>
    </r>
    <r>
      <rPr>
        <sz val="9"/>
        <color indexed="10"/>
        <rFont val="Arial"/>
        <family val="2"/>
      </rPr>
      <t>12 1000M RJ45</t>
    </r>
    <r>
      <rPr>
        <sz val="9"/>
        <rFont val="Arial"/>
        <family val="2"/>
      </rPr>
      <t xml:space="preserve"> uplink ports; 2 1000M SFP uplink ports;            2 10G SFP+ uplink ports;                                                                1-console port;       1-RJ45 management port 10/100M; support WEB/SNMP/CLI. DUAL power</t>
    </r>
  </si>
  <si>
    <t>1U rack GEPON OLT;                                                                    8 SFP PON ports; NOT include SFP modules                           4 SFP uplink ports; 4Combo uplink ports;                                     1-console port;         1 USB port;                                                     1-RJ45 management port 10/100M; support WEB /SNMP/CLI;single power</t>
  </si>
  <si>
    <t>1U rack GEPON OLT;                                                                    8 SFP PON ports; NOT include SFP modules                             4 SFP uplink ports; 4 Combo uplink ports;                                   1-console port;         1 USB port;                                                    1-RJ45 management port 10/100M; support WEB /SNMP/CLI; dual power</t>
  </si>
  <si>
    <r>
      <t>1U rack GEPON OLT;</t>
    </r>
    <r>
      <rPr>
        <sz val="9"/>
        <color indexed="10"/>
        <rFont val="Arial"/>
        <family val="2"/>
      </rPr>
      <t xml:space="preserve">layer 3                                                         </t>
    </r>
    <r>
      <rPr>
        <sz val="9"/>
        <rFont val="Arial"/>
        <family val="2"/>
      </rPr>
      <t xml:space="preserve">8 SFP PON ports; NOT include SFP modules                             </t>
    </r>
    <r>
      <rPr>
        <sz val="9"/>
        <color indexed="10"/>
        <rFont val="Arial"/>
        <family val="2"/>
      </rPr>
      <t>4 10G SFP+</t>
    </r>
    <r>
      <rPr>
        <sz val="9"/>
        <rFont val="Arial"/>
        <family val="2"/>
      </rPr>
      <t xml:space="preserve"> uplink ports; 8 GE RJ45 uplink ports;                       1-console port;       1-RJ45 management port 10/100M; support SNMP/CLI, SINGLE power</t>
    </r>
  </si>
  <si>
    <t>FO-7302CST</t>
  </si>
  <si>
    <t>FO-7004S</t>
  </si>
  <si>
    <t>FO-7304</t>
  </si>
  <si>
    <t>FO-7304C</t>
  </si>
  <si>
    <t>FO-7304C-BP</t>
  </si>
  <si>
    <t>FO-7304CNX</t>
  </si>
  <si>
    <t>FO-7304CNX-BP</t>
  </si>
  <si>
    <t>FO-7308C</t>
  </si>
  <si>
    <t>FO-7308C-BP</t>
  </si>
  <si>
    <t>FO-7308X</t>
  </si>
  <si>
    <t>EPON SFP</t>
  </si>
  <si>
    <t>EPON SFP module, 1.25G</t>
  </si>
  <si>
    <t>FO-SFP</t>
  </si>
  <si>
    <t>GPON OLT</t>
  </si>
  <si>
    <t>EPON OLT</t>
  </si>
  <si>
    <t>GPON OLT not INCLUDE SFP</t>
  </si>
  <si>
    <t>4pon gpon olt,not include sfp,4 1000M RJ45 uplink ports, 2 1000M SFP uplink ports, 2 10G SFP+ uplink ports, web snmp support</t>
  </si>
  <si>
    <r>
      <t xml:space="preserve">8 GPON OLT, not include sfp, 8 1000M RJ45 uplink, 4 1000M SFP uplink ,4 10G SFP+ uplink,Single power AC220V, </t>
    </r>
    <r>
      <rPr>
        <sz val="9"/>
        <color indexed="10"/>
        <rFont val="Arial"/>
        <family val="2"/>
      </rPr>
      <t>WEB/CLI</t>
    </r>
  </si>
  <si>
    <r>
      <t xml:space="preserve">8 GPON, not include SFP, 4 Combo uplink, 4 1000M SFP uplink, 4 10G SFP+ uplink ports, suppot </t>
    </r>
    <r>
      <rPr>
        <sz val="9"/>
        <color indexed="10"/>
        <rFont val="Arial"/>
        <family val="2"/>
      </rPr>
      <t>SNMP /CLI</t>
    </r>
    <r>
      <rPr>
        <sz val="9"/>
        <rFont val="Arial"/>
        <family val="2"/>
      </rPr>
      <t>, AC220V, single power</t>
    </r>
  </si>
  <si>
    <r>
      <t>16 GPON, not include SFP, 4 Combo uplink, 2 10G SFP+ uplink ports, suppot</t>
    </r>
    <r>
      <rPr>
        <sz val="9"/>
        <color indexed="10"/>
        <rFont val="Arial"/>
        <family val="2"/>
      </rPr>
      <t xml:space="preserve"> SNMP /CLI,</t>
    </r>
    <r>
      <rPr>
        <sz val="9"/>
        <rFont val="Arial"/>
        <family val="2"/>
      </rPr>
      <t xml:space="preserve"> AC220V, single power</t>
    </r>
  </si>
  <si>
    <t>GPON-OLT-Class C+   GPON SFP</t>
  </si>
  <si>
    <t>GPON SFP</t>
  </si>
  <si>
    <t>FO-7304GF</t>
  </si>
  <si>
    <t>FO-7308GF</t>
  </si>
  <si>
    <t>FO-7308GB</t>
  </si>
  <si>
    <t>FO-7316GF</t>
  </si>
  <si>
    <t>FO-SOGX4321-PSGB</t>
  </si>
  <si>
    <t>Conference System</t>
  </si>
  <si>
    <t>USD*35</t>
  </si>
  <si>
    <t>TS-0300M</t>
  </si>
  <si>
    <t>Conference controller</t>
  </si>
  <si>
    <t>TS-0308</t>
  </si>
  <si>
    <t>Chairman microphone</t>
  </si>
  <si>
    <t>TS-0308A</t>
  </si>
  <si>
    <t>Delegate microphone</t>
  </si>
  <si>
    <t>TS-6F</t>
  </si>
  <si>
    <t>Sound System</t>
  </si>
  <si>
    <t>TS-3400MIX</t>
  </si>
  <si>
    <t>Audio Processor</t>
  </si>
  <si>
    <t>TS-200PI</t>
  </si>
  <si>
    <t>Professional Stereo Amplifier, 2×200W@8Ω, 2×300W@4Ω, 600W@Bridge 8Ω</t>
  </si>
  <si>
    <t>TS-403HW</t>
  </si>
  <si>
    <t xml:space="preserve">Full range column speaker, 100W@8Ω,3'' full range speaker unit×4
</t>
  </si>
  <si>
    <t>G230 Powerful 5G Router</t>
  </si>
  <si>
    <t>Compact 5G Router</t>
  </si>
  <si>
    <t>Powerful 5G Router</t>
  </si>
  <si>
    <t>Industrial 5G Router</t>
  </si>
  <si>
    <t xml:space="preserve">XC-9508P13
</t>
  </si>
  <si>
    <t>130 WATT 100 VOLT IP PAGING AMPLIFIER</t>
  </si>
  <si>
    <t xml:space="preserve">XC-9508P26
</t>
  </si>
  <si>
    <t>260 WATT 100 VOLT IP PAGING AMPLIFIER</t>
  </si>
  <si>
    <t>XC-9508P36</t>
  </si>
  <si>
    <t>360 WATT 100 VOLT IP PAGING AMPLIFIER</t>
  </si>
  <si>
    <t>XC-9508P50</t>
  </si>
  <si>
    <t>361 WATT 100 VOLT IP PAGING AMPLIFIER</t>
  </si>
  <si>
    <t xml:space="preserve">XC-9508P06
</t>
  </si>
  <si>
    <t>60 WATT 100 VOLT IP PAGING AMPLIFIER</t>
  </si>
  <si>
    <t>www.scati.com</t>
  </si>
  <si>
    <t>VMS/Analytical VDO/ Server/ Open Platform/ Big Data/ Business Intelligent</t>
  </si>
  <si>
    <t>SCATI</t>
  </si>
  <si>
    <t>https://www.planet.com.tw/</t>
  </si>
  <si>
    <t>Network Management</t>
  </si>
  <si>
    <t>https://www.btechavmounts.com/</t>
  </si>
  <si>
    <t>Video Wall Mounting, Digital Signage Mounting, Security &amp; Surveillance</t>
  </si>
  <si>
    <t xml:space="preserve">B-TECH </t>
  </si>
  <si>
    <t>https://www.asano-tech.com/</t>
  </si>
  <si>
    <t>Touch TV,  Interactive White Board , Digital Signage</t>
  </si>
  <si>
    <t>Smart Touch TV</t>
  </si>
  <si>
    <t>IP PBX, VOIP Phone, VOIP Gateway, IP Intercom</t>
  </si>
  <si>
    <t>Analog PA System, VDO Conference, Voice Evacuation, Professional Audio, Audio Vudeo Matrix</t>
  </si>
  <si>
    <t>Conference Room</t>
  </si>
  <si>
    <t>https://www.sponcomm.com/</t>
  </si>
  <si>
    <t>IP Audio, IP Amplifiers, IP Video Intercoms, IP Speakers, Digital Conference System</t>
  </si>
  <si>
    <t>Spon</t>
  </si>
  <si>
    <t>IP Audio</t>
  </si>
  <si>
    <t>Audio</t>
  </si>
  <si>
    <t>https://chuphotic.com/</t>
  </si>
  <si>
    <t>UPS</t>
  </si>
  <si>
    <t>https://www.meanwell.com/</t>
  </si>
  <si>
    <t>Dinrail, Enclosed Switching Power Supply, Security Power Supply</t>
  </si>
  <si>
    <t>https://oringnet.com/</t>
  </si>
  <si>
    <t>Rack-Mount Serial Device Server/ DIN-Rail Serial Device Server/ Wireless Serial Device Server/ Serial Media Converter</t>
  </si>
  <si>
    <t>Oring Network</t>
  </si>
  <si>
    <t>Serial Device Server,  EtherCAT Slave I/O Module, Protocol Gateway</t>
  </si>
  <si>
    <t>www.focomm-cabling.com</t>
  </si>
  <si>
    <t>ONU/OLT</t>
  </si>
  <si>
    <t>https://www.fourfaith.com/</t>
  </si>
  <si>
    <t>LoRa, NB-IoT, ZigBee, 3G/4G RTU, Industrial 4G|5G Router, Intelligent Gateway</t>
  </si>
  <si>
    <t>https://www.wlink-tech.com/</t>
  </si>
  <si>
    <t>Industrial 5G/4G/3G Router, Serial To IP 4G/3G Modem, Industrial 4G/3G/2G Modem/ RTU Gateway</t>
  </si>
  <si>
    <t>W-link</t>
  </si>
  <si>
    <t>LoRa AIoT Communication /Broadband Communication</t>
  </si>
  <si>
    <t>Telecomm Product</t>
  </si>
  <si>
    <t>Telcomm</t>
  </si>
  <si>
    <t>SFP Transceiver/CWDM/DWAM</t>
  </si>
  <si>
    <t>https://www.trendnet.com/home</t>
  </si>
  <si>
    <t>SFP Transceiver</t>
  </si>
  <si>
    <t>Trendnet</t>
  </si>
  <si>
    <t>SFP Module</t>
  </si>
  <si>
    <t>10G/Gigabit/Fast Media Convetr/ Media Converter Chassis/Industrial Media Converter</t>
  </si>
  <si>
    <t>Industrial Media Converter/ Card Media Converter/ Media Converter Chassis</t>
  </si>
  <si>
    <t>Fiber Converter</t>
  </si>
  <si>
    <t>https://optech.com.tw/en/home/</t>
  </si>
  <si>
    <t>SFP Module/DAC/AOC/Loopback</t>
  </si>
  <si>
    <t xml:space="preserve">Optech </t>
  </si>
  <si>
    <t>https://www.sct.com.tw/</t>
  </si>
  <si>
    <t>HDMI Transmission/AV KVM Over IP Transmission/Converter</t>
  </si>
  <si>
    <t>Network Accessoier</t>
  </si>
  <si>
    <t>Outdoor/Industrail</t>
  </si>
  <si>
    <t>Indoor/Outdoor/Industrail/WIFI6</t>
  </si>
  <si>
    <t>Indoor/Outdoor/Mesh</t>
  </si>
  <si>
    <t>VPN Firewall/VPN Gateway/Industrial Secure Routers</t>
  </si>
  <si>
    <t>Network Security</t>
  </si>
  <si>
    <t>https://www.noyafa.com/</t>
  </si>
  <si>
    <t xml:space="preserve">LAN Tester/HDMI Tester/CCTV Tester/MEASURERS/TEMP. &amp; THERMAL IMAGING
</t>
  </si>
  <si>
    <t>Nayafa</t>
  </si>
  <si>
    <t>https://www.t3innovation.com/</t>
  </si>
  <si>
    <t>LAN Tester</t>
  </si>
  <si>
    <t>T3 Inovation</t>
  </si>
  <si>
    <t>Fiber/LAN/OTDR/Fusion splice/Telcomm Tool</t>
  </si>
  <si>
    <t>Tool and Test</t>
  </si>
  <si>
    <t>Fiber/UTP/RACK/Wire Mesh/Fiber Tray</t>
  </si>
  <si>
    <t xml:space="preserve">Network Cabling </t>
  </si>
  <si>
    <t>L2/Industrail Swicth</t>
  </si>
  <si>
    <t>https://www.utepo.net/</t>
  </si>
  <si>
    <t>L3/L2/Industrail Swicth</t>
  </si>
  <si>
    <t>Industrail Swicth</t>
  </si>
  <si>
    <t>Network</t>
  </si>
  <si>
    <t>https://www.foxx-security.com/about</t>
  </si>
  <si>
    <t>Auto Door/gate barrier/ประตูรีโมท</t>
  </si>
  <si>
    <t>FOXX</t>
  </si>
  <si>
    <t>SME</t>
  </si>
  <si>
    <t>Digital Lock/Hotel Lock</t>
  </si>
  <si>
    <t>http://www.secukey.net/</t>
  </si>
  <si>
    <t>Digital Lock</t>
  </si>
  <si>
    <t>SecuKey</t>
  </si>
  <si>
    <t>Digital Doorlock/Hotel Lock</t>
  </si>
  <si>
    <t xml:space="preserve"> Wireless Access/ RFID/ Keypad/ Biometic/ Accessorie</t>
  </si>
  <si>
    <t>www.anviz.com</t>
  </si>
  <si>
    <t>Small Ofiice/ Midium Business/ AI face recognition/ Hospital / Accessorie</t>
  </si>
  <si>
    <t>https://www.asustor.com/</t>
  </si>
  <si>
    <t>Home/Business/Midium Business</t>
  </si>
  <si>
    <t>Asustor</t>
  </si>
  <si>
    <t>Network Storage</t>
  </si>
  <si>
    <t>Small/Business</t>
  </si>
  <si>
    <t>https://www.tricolortechnology.com/</t>
  </si>
  <si>
    <t>Small/Business/Project</t>
  </si>
  <si>
    <t>Tri-Color</t>
  </si>
  <si>
    <t>VDO Wall</t>
  </si>
  <si>
    <t>http://www.infrared-ir.com/</t>
  </si>
  <si>
    <t>IR Illuminator,  White Light Illuminator,IR Laser,  LPR/ANPR System, License Plate Recognition Photos</t>
  </si>
  <si>
    <t>Scene Housing</t>
  </si>
  <si>
    <t xml:space="preserve">Accessorie </t>
  </si>
  <si>
    <t>www.hikvision.com</t>
  </si>
  <si>
    <t>IP Camara, Full Color, Starlight, Fish Eye, Speed Dome, AI Camera, NVR</t>
  </si>
  <si>
    <t>HIK Vision</t>
  </si>
  <si>
    <t>http://en.tvt.net.cn/</t>
  </si>
  <si>
    <t>CCTV Product</t>
  </si>
  <si>
    <t>Page</t>
  </si>
  <si>
    <t>Product</t>
  </si>
  <si>
    <t>https://www.betechlock.com/</t>
  </si>
  <si>
    <t>BE-TECH</t>
  </si>
  <si>
    <t>Digicast</t>
  </si>
  <si>
    <t>Video/Audio Transmission</t>
  </si>
  <si>
    <t>Hotel/IPTV Solution, FTTH Solution</t>
  </si>
  <si>
    <t>DIGICASTCHINA</t>
  </si>
  <si>
    <t>Accessorie</t>
  </si>
  <si>
    <t>S-H121-15-IR</t>
  </si>
  <si>
    <t>S-H121-30-IR</t>
  </si>
  <si>
    <t>S-H121-45-IR</t>
  </si>
  <si>
    <t>S-H121-60-IR</t>
  </si>
  <si>
    <t>S-H121-90-IR</t>
  </si>
  <si>
    <t>S-H121-120-IR</t>
  </si>
  <si>
    <t>S-H122-15-IR</t>
  </si>
  <si>
    <t>S-H122-30-IR</t>
  </si>
  <si>
    <t>S-H122-45-IR</t>
  </si>
  <si>
    <t>S-H122-60-IR</t>
  </si>
  <si>
    <t>S-H122-90-IR</t>
  </si>
  <si>
    <t>S-H122-120-IR</t>
  </si>
  <si>
    <t>S-H123-15-IR</t>
  </si>
  <si>
    <t>S-H123-30-IR</t>
  </si>
  <si>
    <t>S-H123-45-IR</t>
  </si>
  <si>
    <t>S-H123-60-IR</t>
  </si>
  <si>
    <t>S-H123-90-IR</t>
  </si>
  <si>
    <t>S-H123-120-IR</t>
  </si>
  <si>
    <t>S-H301E-10-IR</t>
  </si>
  <si>
    <t>S-H301-15-IR</t>
  </si>
  <si>
    <t>S-H301-30-IR</t>
  </si>
  <si>
    <t>S-H301-45-IR</t>
  </si>
  <si>
    <t>S-H301-60-IR</t>
  </si>
  <si>
    <t>S-H301-90-IR</t>
  </si>
  <si>
    <t>S-H301-120-IR</t>
  </si>
  <si>
    <t>S-H302E-10-IR</t>
  </si>
  <si>
    <t>S-H302-15-IR</t>
  </si>
  <si>
    <t>S-H302-30-IR</t>
  </si>
  <si>
    <t>S-H302-45-IR</t>
  </si>
  <si>
    <t>S-H302-60-IR</t>
  </si>
  <si>
    <t>S-H302-90-IR</t>
  </si>
  <si>
    <t>S-H302-120-IR</t>
  </si>
  <si>
    <t>S-H303E-10-IR</t>
  </si>
  <si>
    <t>S-H303-15-IR</t>
  </si>
  <si>
    <t>S-H303-30-IR</t>
  </si>
  <si>
    <t>S-H303-45-IR</t>
  </si>
  <si>
    <t>S-H303-60-IR</t>
  </si>
  <si>
    <t>S-H303-90-IR</t>
  </si>
  <si>
    <t>S-H303-120-IR</t>
  </si>
  <si>
    <t>S-H061P-15-IR</t>
  </si>
  <si>
    <t>S-H061P-30-IR</t>
  </si>
  <si>
    <t>S-H061P-45-IR</t>
  </si>
  <si>
    <t>S-H061P-60-IR</t>
  </si>
  <si>
    <t>S-H061P-90-IR</t>
  </si>
  <si>
    <t>S-H061P-120-IR</t>
  </si>
  <si>
    <t>S-H121P-15-IR</t>
  </si>
  <si>
    <t>S-H121P-30-IR</t>
  </si>
  <si>
    <t>S-H121P-45-IR</t>
  </si>
  <si>
    <t>S-H121P-60-IR</t>
  </si>
  <si>
    <t>S-H121P-90-IR</t>
  </si>
  <si>
    <t>S-H121P-120-IR</t>
  </si>
  <si>
    <t>S-S12D-15-IR</t>
  </si>
  <si>
    <t>S-S12D-30-IR</t>
  </si>
  <si>
    <t>S-S12D-45-IR</t>
  </si>
  <si>
    <t>S-S12D-60-IR</t>
  </si>
  <si>
    <t>S-S12D-90-IR</t>
  </si>
  <si>
    <t>S-S12D-120-IR</t>
  </si>
  <si>
    <t>S-S122D-15-IR</t>
  </si>
  <si>
    <t>S-S122D-30-IR</t>
  </si>
  <si>
    <t>S-S122D-45-IR</t>
  </si>
  <si>
    <t>S-S122D-60-IR</t>
  </si>
  <si>
    <t>S-S122D-90-IR</t>
  </si>
  <si>
    <t>S-S122D-120-IR</t>
  </si>
  <si>
    <t>S-S123D-15-IR</t>
  </si>
  <si>
    <t>S-S123D-30-IR</t>
  </si>
  <si>
    <t>S-S123D-45-IR</t>
  </si>
  <si>
    <t>S-S123D-60-IR</t>
  </si>
  <si>
    <t>S-S123D-90-IR</t>
  </si>
  <si>
    <t>S-S123D-120-IR</t>
  </si>
  <si>
    <t>S-S20D-15-IR</t>
  </si>
  <si>
    <t>S-S20D-30-IR</t>
  </si>
  <si>
    <t>S-S20D-45-IR</t>
  </si>
  <si>
    <t>S-S20D-60-IR</t>
  </si>
  <si>
    <t>S-S20D-90-IR</t>
  </si>
  <si>
    <t>S-S20D-120-IR</t>
  </si>
  <si>
    <t>S-S202D-15-IR</t>
  </si>
  <si>
    <t>S-S202D-30-IR</t>
  </si>
  <si>
    <t>S-S202D-45-IR</t>
  </si>
  <si>
    <t>S-S202D-60-IR</t>
  </si>
  <si>
    <t>S-S202D-90-IR</t>
  </si>
  <si>
    <t>S-S202D-120-IR</t>
  </si>
  <si>
    <t>S-S203D-15-IR</t>
  </si>
  <si>
    <t>S-S203D-30-IR</t>
  </si>
  <si>
    <t>S-S203D-45-IR</t>
  </si>
  <si>
    <t>S-S203D-60-IR</t>
  </si>
  <si>
    <t>S-S203D-90-IR</t>
  </si>
  <si>
    <t>S-S203D-120-IR</t>
  </si>
  <si>
    <t>S-S09DP-15-IR</t>
  </si>
  <si>
    <t>S-S09DP-30-IR</t>
  </si>
  <si>
    <t>S-S09DP-45-IR</t>
  </si>
  <si>
    <t>S-S09DP-60-IR</t>
  </si>
  <si>
    <t>S-S09DP-90-IR</t>
  </si>
  <si>
    <t>S-S09DP-120-IR</t>
  </si>
  <si>
    <t>S-S06DP-15-IR</t>
  </si>
  <si>
    <t>S-S06DP-30-IR</t>
  </si>
  <si>
    <t>S-S06DP-45-IR</t>
  </si>
  <si>
    <t>S-S06DP-60-IR</t>
  </si>
  <si>
    <t>S-S06DP-90-IR</t>
  </si>
  <si>
    <t>S-S06DP-120-IR</t>
  </si>
  <si>
    <t>S-SE6-15-IR</t>
  </si>
  <si>
    <t>S-SE6-30-IR</t>
  </si>
  <si>
    <t>S-SE6-45-IR</t>
  </si>
  <si>
    <t>S-SE6-60-IR</t>
  </si>
  <si>
    <t>S-SE6-90-IR</t>
  </si>
  <si>
    <t>S-SE6-120-IR</t>
  </si>
  <si>
    <t>S-SE8-15-IR</t>
  </si>
  <si>
    <t>S-SE8-30-IR</t>
  </si>
  <si>
    <t>S-SE8-45-IR</t>
  </si>
  <si>
    <t>S-SE8-60-IR</t>
  </si>
  <si>
    <t>S-SE8-90-IR</t>
  </si>
  <si>
    <t>S-SE8-120-IR</t>
  </si>
  <si>
    <t>S-SE12-15-IR</t>
  </si>
  <si>
    <t>S-SE12-30-IR</t>
  </si>
  <si>
    <t>S-SE12-45-IR</t>
  </si>
  <si>
    <t>S-SE12-60-IR</t>
  </si>
  <si>
    <t>S-SE12-90-IR</t>
  </si>
  <si>
    <t>S-SE12-120-IR</t>
  </si>
  <si>
    <t>S-SE24-15-IR</t>
  </si>
  <si>
    <t>S-SE24-30-IR</t>
  </si>
  <si>
    <t>S-SE24-45-IR</t>
  </si>
  <si>
    <t>S-SE24-60-IR</t>
  </si>
  <si>
    <t>S-SE24-90-IR</t>
  </si>
  <si>
    <t>S-SE24-120-IR</t>
  </si>
  <si>
    <t>S-SE36-15-IR</t>
  </si>
  <si>
    <t>S-SE36-30-IR</t>
  </si>
  <si>
    <t>S-SE36-45-IR</t>
  </si>
  <si>
    <t>S-SE36-60-IR</t>
  </si>
  <si>
    <t>S-SE36-90-IR</t>
  </si>
  <si>
    <t>S-SE36-120-IR</t>
  </si>
  <si>
    <t>S-SE6P-15-IR</t>
  </si>
  <si>
    <t>S-SE6P-30-IR</t>
  </si>
  <si>
    <t>S-SE6P-45-IR</t>
  </si>
  <si>
    <t>S-SE6P-60-IR</t>
  </si>
  <si>
    <t>S-SE6P-90-IR</t>
  </si>
  <si>
    <t>S-SE6P-120-IR</t>
  </si>
  <si>
    <t>S-H24EK-10-C-IR</t>
  </si>
  <si>
    <t>S-H24EK-15-C-IR</t>
  </si>
  <si>
    <t>S-H24EK-30-C-IR</t>
  </si>
  <si>
    <t>S-H24EK-45-C-IR</t>
  </si>
  <si>
    <t>S-H24EK-60-C-IR</t>
  </si>
  <si>
    <t>S-H24EK-90-C-IR</t>
  </si>
  <si>
    <t>S-H24EK-120-C-IR</t>
  </si>
  <si>
    <t>S-SG12-15-C-IR</t>
  </si>
  <si>
    <t>S-SG12-30-C-IR</t>
  </si>
  <si>
    <t>S-SG12-45-C-IR</t>
  </si>
  <si>
    <t>S-SG12-60-C-IR</t>
  </si>
  <si>
    <t>S-SG12-90-C-IR</t>
  </si>
  <si>
    <t>S-SG12-120-C-IR</t>
  </si>
  <si>
    <t>S-SG6-15-C-IR</t>
  </si>
  <si>
    <t>S-SG6-30-C-IR</t>
  </si>
  <si>
    <t>S-SG6-45-C-IR</t>
  </si>
  <si>
    <t>S-SG6-60-C-IR</t>
  </si>
  <si>
    <t>S-SG6-90-C-IR</t>
  </si>
  <si>
    <t>S-SG6-120-C-IR</t>
  </si>
  <si>
    <t xml:space="preserve">S-HZ33YS-15-B-IR </t>
  </si>
  <si>
    <t xml:space="preserve">S-HZ33YS-30-B-IR </t>
  </si>
  <si>
    <t xml:space="preserve">S-HZ33-15-IR </t>
  </si>
  <si>
    <t xml:space="preserve">S-HZ33-30-IR </t>
  </si>
  <si>
    <t xml:space="preserve">S-HZ33-45-IR </t>
  </si>
  <si>
    <t xml:space="preserve">S-HZ33-60-IR </t>
  </si>
  <si>
    <t xml:space="preserve">S-HZ33-90-IR </t>
  </si>
  <si>
    <t xml:space="preserve">S-HZ33P-15-IR </t>
  </si>
  <si>
    <t xml:space="preserve">S-HZ33P-30-IR </t>
  </si>
  <si>
    <t xml:space="preserve">S-HZ33P-45-IR </t>
  </si>
  <si>
    <t xml:space="preserve">S-HZ33P-60-IR </t>
  </si>
  <si>
    <t xml:space="preserve">S-HZ33P-90-IR </t>
  </si>
  <si>
    <t>S-HZ33-15-W</t>
  </si>
  <si>
    <t xml:space="preserve">S-HZ33-30-W </t>
  </si>
  <si>
    <t xml:space="preserve">S-HZ33-45-W </t>
  </si>
  <si>
    <t xml:space="preserve">S-HZ33-60-W </t>
  </si>
  <si>
    <t xml:space="preserve">S-HZ33-90-W </t>
  </si>
  <si>
    <t>S-HZ33YS-15-B-W</t>
  </si>
  <si>
    <t xml:space="preserve">S-HZ33YS-30-B-W </t>
  </si>
  <si>
    <t xml:space="preserve">S-HZ33P-15-W </t>
  </si>
  <si>
    <t xml:space="preserve">S-HZ33P-30-W </t>
  </si>
  <si>
    <t xml:space="preserve">S-HZ33P-45-W </t>
  </si>
  <si>
    <t xml:space="preserve">S-HZ33P-60-W </t>
  </si>
  <si>
    <t xml:space="preserve">S-HZ33P-90-W </t>
  </si>
  <si>
    <t>LED Strobe Lamp</t>
  </si>
  <si>
    <t>Model: SZN3128B-IR</t>
  </si>
  <si>
    <t>28pcs Epistar high power infrared 850nm LED, 10°, 15°, 30°, 45° (optional)</t>
  </si>
  <si>
    <t>Strobe trigger input, Trigger Method: electrical level, Response Time: ≤20us</t>
  </si>
  <si>
    <t>Strobe mode: suitable for video record</t>
  </si>
  <si>
    <t>Trigger Signal: 4V-6V (high electrical level effective)
Trigger Frequency: 15Hz-250Hz
Trigger Duty Cycle: 1% to 39%, when the duty cycle is greater than or equal to 40%, enter the self protection state.</t>
  </si>
  <si>
    <t>Model: SZN3106-IR</t>
  </si>
  <si>
    <t>16pcs Epistar high power infrared 850nm LED, 10°, 15°, 30°, 45° (optional)</t>
  </si>
  <si>
    <t>Strobe trigger input, Trigger Method: switching value, RS485 order, Response Time: ≤20us</t>
  </si>
  <si>
    <t>Mode D(Dahua ITS Camera): Continuous strobe under 100Hz frequency, duty cycle adjustable;
Mode H(Hikvision ITS Camera): Sync. by multiple frequency pulse signal from camera. (duty cycle cannot over 50%)</t>
  </si>
  <si>
    <t>Model: SZN3105-IR</t>
  </si>
  <si>
    <t>Strobe trigger input, Trigger Method: switching value, RS485 order</t>
  </si>
  <si>
    <t>Model: SZN3104-IR</t>
  </si>
  <si>
    <t>14pcs Epistar high power infrared 850nm LED, 10°, 15°, 30°, 45° (optional)</t>
  </si>
  <si>
    <t>Strobe trigger input, Trigger Method: electrical level, switching value</t>
  </si>
  <si>
    <t>Model: SZN3103-IR</t>
  </si>
  <si>
    <r>
      <t>24PCS 2w High Power LED, total 44W
 IP66 waterproof
 -40</t>
    </r>
    <r>
      <rPr>
        <sz val="11"/>
        <rFont val="宋体"/>
        <charset val="134"/>
      </rPr>
      <t>℃</t>
    </r>
    <r>
      <rPr>
        <sz val="11"/>
        <rFont val="Arial"/>
        <family val="2"/>
      </rPr>
      <t xml:space="preserve"> to +50</t>
    </r>
    <r>
      <rPr>
        <sz val="11"/>
        <rFont val="宋体"/>
        <charset val="134"/>
      </rPr>
      <t>℃</t>
    </r>
    <r>
      <rPr>
        <sz val="11"/>
        <rFont val="Arial"/>
        <family val="2"/>
      </rPr>
      <t xml:space="preserve">
130*229*85mm
 N.W2.6KG/G.W3KG
Incl. wall mount bracket</t>
    </r>
  </si>
  <si>
    <r>
      <rPr>
        <sz val="11"/>
        <rFont val="Arial"/>
        <family val="2"/>
      </rPr>
      <t>36PCS 2w High Power LED, total 66W
 IP66 waterproof
 -40</t>
    </r>
    <r>
      <rPr>
        <sz val="11"/>
        <rFont val="宋体"/>
        <charset val="134"/>
      </rPr>
      <t>℃</t>
    </r>
    <r>
      <rPr>
        <sz val="11"/>
        <rFont val="Arial"/>
        <family val="2"/>
      </rPr>
      <t xml:space="preserve"> to +50</t>
    </r>
    <r>
      <rPr>
        <sz val="11"/>
        <rFont val="宋体"/>
        <charset val="134"/>
      </rPr>
      <t>℃</t>
    </r>
    <r>
      <rPr>
        <sz val="11"/>
        <rFont val="Arial"/>
        <family val="2"/>
      </rPr>
      <t xml:space="preserve">
130*353*85mm
N.W3.9KG/G.W4.5KG
 Incl. wall mount bracket</t>
    </r>
  </si>
  <si>
    <r>
      <t>30PCS High Power LED, total 37W
IP66 waterproof
 -40</t>
    </r>
    <r>
      <rPr>
        <sz val="11"/>
        <rFont val="宋体"/>
        <charset val="134"/>
      </rPr>
      <t>℃</t>
    </r>
    <r>
      <rPr>
        <sz val="11"/>
        <rFont val="Arial"/>
        <family val="2"/>
      </rPr>
      <t xml:space="preserve"> to +50</t>
    </r>
    <r>
      <rPr>
        <sz val="11"/>
        <rFont val="宋体"/>
        <charset val="134"/>
      </rPr>
      <t xml:space="preserve">℃
</t>
    </r>
    <r>
      <rPr>
        <sz val="11"/>
        <rFont val="Arial"/>
        <family val="2"/>
      </rPr>
      <t>206*208*117mm
N.W3.3KG/G.W3.8KG, 
Incl. wall mount bracket</t>
    </r>
  </si>
  <si>
    <r>
      <rPr>
        <sz val="11"/>
        <rFont val="Arial"/>
        <family val="2"/>
      </rPr>
      <t>60PCS High Power LED, total 74W
IP66 waterproof
-40</t>
    </r>
    <r>
      <rPr>
        <sz val="11"/>
        <rFont val="宋体"/>
        <charset val="134"/>
      </rPr>
      <t>℃</t>
    </r>
    <r>
      <rPr>
        <sz val="11"/>
        <rFont val="Arial"/>
        <family val="2"/>
      </rPr>
      <t xml:space="preserve"> to +50</t>
    </r>
    <r>
      <rPr>
        <sz val="11"/>
        <rFont val="宋体"/>
        <charset val="134"/>
      </rPr>
      <t>℃</t>
    </r>
    <r>
      <rPr>
        <sz val="11"/>
        <rFont val="Arial"/>
        <family val="2"/>
      </rPr>
      <t xml:space="preserve">
206*409*117mm
N.W7.8KG/G.W8.5KG, 
Incl. assemble bracket</t>
    </r>
  </si>
  <si>
    <r>
      <rPr>
        <sz val="11"/>
        <rFont val="Arial"/>
        <family val="2"/>
      </rPr>
      <t>90PCS High Power LED, total 111W
 IP66 waterproof
 -40</t>
    </r>
    <r>
      <rPr>
        <sz val="11"/>
        <rFont val="宋体"/>
        <charset val="134"/>
      </rPr>
      <t>℃</t>
    </r>
    <r>
      <rPr>
        <sz val="11"/>
        <rFont val="Arial"/>
        <family val="2"/>
      </rPr>
      <t xml:space="preserve"> to +50</t>
    </r>
    <r>
      <rPr>
        <sz val="11"/>
        <rFont val="宋体"/>
        <charset val="134"/>
      </rPr>
      <t>℃</t>
    </r>
    <r>
      <rPr>
        <sz val="11"/>
        <rFont val="Arial"/>
        <family val="2"/>
      </rPr>
      <t xml:space="preserve">
206*610*117mm
N.W12KG/G.W13KG
 Incl. assemble bracket</t>
    </r>
  </si>
  <si>
    <t>Scene</t>
  </si>
  <si>
    <t xml:space="preserve"> GOLDEN H-Series IR ILLUMINATOR -- 850nm </t>
  </si>
  <si>
    <t>GOLDEN H-Series PoE IR ILLUMINATORーー 850nm</t>
  </si>
  <si>
    <r>
      <rPr>
        <sz val="11"/>
        <rFont val="Arial"/>
        <family val="2"/>
      </rPr>
      <t>6PCS 2w High Power LED, total 12W
PoE IEEE 802.3af
 IP66 waterproof, -40</t>
    </r>
    <r>
      <rPr>
        <sz val="11"/>
        <rFont val="宋体"/>
        <charset val="134"/>
      </rPr>
      <t>℃</t>
    </r>
    <r>
      <rPr>
        <sz val="11"/>
        <rFont val="Arial"/>
        <family val="2"/>
      </rPr>
      <t xml:space="preserve"> to +50</t>
    </r>
    <r>
      <rPr>
        <sz val="11"/>
        <rFont val="宋体"/>
        <charset val="134"/>
      </rPr>
      <t>℃</t>
    </r>
    <r>
      <rPr>
        <sz val="11"/>
        <rFont val="Arial"/>
        <family val="2"/>
      </rPr>
      <t xml:space="preserve">
105*80*88mm, N.W1KG/G.W1.3KG
Incl. wall mount bracket</t>
    </r>
  </si>
  <si>
    <r>
      <rPr>
        <sz val="11"/>
        <rFont val="Arial"/>
        <family val="2"/>
      </rPr>
      <t>12PCS 2w High Power LED, total 22W
PoE IEEE 802.3at
 IP66 waterproof, -40</t>
    </r>
    <r>
      <rPr>
        <sz val="11"/>
        <rFont val="宋体"/>
        <charset val="134"/>
      </rPr>
      <t>℃</t>
    </r>
    <r>
      <rPr>
        <sz val="11"/>
        <rFont val="Arial"/>
        <family val="2"/>
      </rPr>
      <t xml:space="preserve"> to +50</t>
    </r>
    <r>
      <rPr>
        <sz val="11"/>
        <rFont val="宋体"/>
        <charset val="134"/>
      </rPr>
      <t>℃</t>
    </r>
    <r>
      <rPr>
        <sz val="11"/>
        <rFont val="Arial"/>
        <family val="2"/>
      </rPr>
      <t xml:space="preserve">
130*105*85mm, N.W1.3KG/G.W1.5KG
Incl. wall mount bracket</t>
    </r>
  </si>
  <si>
    <t>SILVER SD-Series IR ILLUMINATOR -- 850nm</t>
  </si>
  <si>
    <r>
      <t>12PCS 2w High Power LED, total 28W
 IP66 waterproof, -40</t>
    </r>
    <r>
      <rPr>
        <sz val="11"/>
        <rFont val="宋体"/>
        <charset val="134"/>
      </rPr>
      <t>℃</t>
    </r>
    <r>
      <rPr>
        <sz val="11"/>
        <rFont val="Arial"/>
        <family val="2"/>
      </rPr>
      <t xml:space="preserve"> to +50</t>
    </r>
    <r>
      <rPr>
        <sz val="11"/>
        <rFont val="宋体"/>
        <charset val="134"/>
      </rPr>
      <t xml:space="preserve">℃
</t>
    </r>
    <r>
      <rPr>
        <sz val="11"/>
        <rFont val="Arial"/>
        <family val="2"/>
      </rPr>
      <t xml:space="preserve">130*105*85mm
 N.W1.4KG/G.W1.7KG, Incl. wall mount bracket </t>
    </r>
  </si>
  <si>
    <r>
      <t>24PCS 2w High Power LED, total 56W
IP66 waterproof, -40</t>
    </r>
    <r>
      <rPr>
        <sz val="11"/>
        <rFont val="宋体"/>
        <charset val="134"/>
      </rPr>
      <t>℃</t>
    </r>
    <r>
      <rPr>
        <sz val="11"/>
        <rFont val="Arial"/>
        <family val="2"/>
      </rPr>
      <t xml:space="preserve"> to +50</t>
    </r>
    <r>
      <rPr>
        <sz val="11"/>
        <rFont val="宋体"/>
        <charset val="134"/>
      </rPr>
      <t xml:space="preserve">℃
</t>
    </r>
    <r>
      <rPr>
        <sz val="11"/>
        <rFont val="Arial"/>
        <family val="2"/>
      </rPr>
      <t xml:space="preserve">130*229*85mm
 N.W3KG/G.W3.5KG, Incl. wall mount bracket </t>
    </r>
  </si>
  <si>
    <r>
      <t>36PCS 2w High Power LED, total 84W
 IP66 waterproof, -40</t>
    </r>
    <r>
      <rPr>
        <sz val="11"/>
        <rFont val="宋体"/>
        <charset val="134"/>
      </rPr>
      <t>℃</t>
    </r>
    <r>
      <rPr>
        <sz val="11"/>
        <rFont val="Arial"/>
        <family val="2"/>
      </rPr>
      <t xml:space="preserve"> to +50</t>
    </r>
    <r>
      <rPr>
        <sz val="11"/>
        <rFont val="宋体"/>
        <charset val="134"/>
      </rPr>
      <t xml:space="preserve">℃
</t>
    </r>
    <r>
      <rPr>
        <sz val="11"/>
        <rFont val="Arial"/>
        <family val="2"/>
      </rPr>
      <t xml:space="preserve">130*353*85mm
 N.W4.5KG/G.W5KG, Incl. wall mount bracket </t>
    </r>
  </si>
  <si>
    <r>
      <t>20PCS 2w High Power LED, total 46W
 IP66 waterproof, -40</t>
    </r>
    <r>
      <rPr>
        <sz val="11"/>
        <rFont val="宋体"/>
        <charset val="134"/>
      </rPr>
      <t>℃</t>
    </r>
    <r>
      <rPr>
        <sz val="11"/>
        <rFont val="Arial"/>
        <family val="2"/>
      </rPr>
      <t xml:space="preserve"> to +50</t>
    </r>
    <r>
      <rPr>
        <sz val="11"/>
        <rFont val="宋体"/>
        <charset val="134"/>
      </rPr>
      <t xml:space="preserve">℃
</t>
    </r>
    <r>
      <rPr>
        <sz val="11"/>
        <rFont val="Arial"/>
        <family val="2"/>
      </rPr>
      <t xml:space="preserve">206*208*117mm
N.W3.3KG/G.W3.8KG, Incl. wall mount bracket </t>
    </r>
  </si>
  <si>
    <r>
      <t>40PCS 2w High Power LED, total 92W
 IP66 waterproof, -40</t>
    </r>
    <r>
      <rPr>
        <sz val="11"/>
        <rFont val="宋体"/>
        <charset val="134"/>
      </rPr>
      <t>℃</t>
    </r>
    <r>
      <rPr>
        <sz val="11"/>
        <rFont val="Arial"/>
        <family val="2"/>
      </rPr>
      <t xml:space="preserve"> to +50</t>
    </r>
    <r>
      <rPr>
        <sz val="11"/>
        <rFont val="宋体"/>
        <charset val="134"/>
      </rPr>
      <t xml:space="preserve">℃
</t>
    </r>
    <r>
      <rPr>
        <sz val="11"/>
        <rFont val="Arial"/>
        <family val="2"/>
      </rPr>
      <t xml:space="preserve">206*409*117mm
 N.W7.8KG/G.W8.5KG, Incl. wall mount bracket </t>
    </r>
  </si>
  <si>
    <r>
      <t>60PCS 2w High Power LED, total 138W
IP66 waterproof, -40</t>
    </r>
    <r>
      <rPr>
        <sz val="11"/>
        <rFont val="宋体"/>
        <charset val="134"/>
      </rPr>
      <t>℃</t>
    </r>
    <r>
      <rPr>
        <sz val="11"/>
        <rFont val="Arial"/>
        <family val="2"/>
      </rPr>
      <t xml:space="preserve"> to +50</t>
    </r>
    <r>
      <rPr>
        <sz val="11"/>
        <rFont val="宋体"/>
        <charset val="134"/>
      </rPr>
      <t xml:space="preserve">℃
</t>
    </r>
    <r>
      <rPr>
        <sz val="11"/>
        <rFont val="Arial"/>
        <family val="2"/>
      </rPr>
      <t xml:space="preserve">206*610*117mm
 N.W12KG/G.W13KG, Incl. wall mount bracket </t>
    </r>
  </si>
  <si>
    <t>SILVER SD-Series PoE IR ILLUMINATOR -- 850nm</t>
  </si>
  <si>
    <r>
      <t>9PCS 2w High Power LED, total 24W
POE IEEE 802.3at, IP66 waterproof, -40</t>
    </r>
    <r>
      <rPr>
        <sz val="11"/>
        <rFont val="宋体"/>
        <charset val="134"/>
      </rPr>
      <t>℃</t>
    </r>
    <r>
      <rPr>
        <sz val="11"/>
        <rFont val="Arial"/>
        <family val="2"/>
      </rPr>
      <t xml:space="preserve"> to +50</t>
    </r>
    <r>
      <rPr>
        <sz val="11"/>
        <rFont val="宋体"/>
        <charset val="134"/>
      </rPr>
      <t xml:space="preserve">℃
</t>
    </r>
    <r>
      <rPr>
        <sz val="11"/>
        <rFont val="Arial"/>
        <family val="2"/>
      </rPr>
      <t xml:space="preserve">130*105*85mm, N.W1.4KG/G.W1.7KG
Incl. wall mount bracket </t>
    </r>
  </si>
  <si>
    <r>
      <t>6PCS 2w High Power LED, total 13W
POE IEEE 802.3af, IP66 waterproof, -40</t>
    </r>
    <r>
      <rPr>
        <sz val="11"/>
        <rFont val="宋体"/>
        <charset val="134"/>
      </rPr>
      <t>℃</t>
    </r>
    <r>
      <rPr>
        <sz val="11"/>
        <rFont val="Arial"/>
        <family val="2"/>
      </rPr>
      <t xml:space="preserve"> to +50</t>
    </r>
    <r>
      <rPr>
        <sz val="11"/>
        <rFont val="宋体"/>
        <charset val="134"/>
      </rPr>
      <t xml:space="preserve">℃
</t>
    </r>
    <r>
      <rPr>
        <sz val="11"/>
        <rFont val="Arial"/>
        <family val="2"/>
      </rPr>
      <t xml:space="preserve">105*80*88mm, N.W1KG/G.W1.3KG
 Incl. wall mount bracket </t>
    </r>
  </si>
  <si>
    <t>BRONZE SE-Series IR ILLUMINATOR -- 850nm</t>
  </si>
  <si>
    <r>
      <rPr>
        <sz val="11"/>
        <rFont val="Arial"/>
        <family val="2"/>
      </rPr>
      <t>6PCS  2w High Power LED, power consumption 11W
IP66 waterproof, -30</t>
    </r>
    <r>
      <rPr>
        <sz val="11"/>
        <rFont val="宋体"/>
        <charset val="134"/>
      </rPr>
      <t>℃</t>
    </r>
    <r>
      <rPr>
        <sz val="11"/>
        <rFont val="Arial"/>
        <family val="2"/>
      </rPr>
      <t xml:space="preserve"> to +50</t>
    </r>
    <r>
      <rPr>
        <sz val="11"/>
        <rFont val="宋体"/>
        <charset val="134"/>
      </rPr>
      <t>℃</t>
    </r>
    <r>
      <rPr>
        <sz val="11"/>
        <rFont val="Arial"/>
        <family val="2"/>
      </rPr>
      <t xml:space="preserve">
181*131*72mm, N.W1.2KG
Beige color/black color
Incl. wall mount bracket</t>
    </r>
  </si>
  <si>
    <r>
      <t>8PCS  2w High Power LED, power consumption 14W
IP66 waterproof, -30</t>
    </r>
    <r>
      <rPr>
        <sz val="11"/>
        <rFont val="宋体"/>
        <charset val="134"/>
      </rPr>
      <t>℃</t>
    </r>
    <r>
      <rPr>
        <sz val="11"/>
        <rFont val="Arial"/>
        <family val="2"/>
      </rPr>
      <t xml:space="preserve"> to +50</t>
    </r>
    <r>
      <rPr>
        <sz val="11"/>
        <rFont val="宋体"/>
        <charset val="134"/>
      </rPr>
      <t>℃</t>
    </r>
    <r>
      <rPr>
        <sz val="11"/>
        <rFont val="Arial"/>
        <family val="2"/>
      </rPr>
      <t xml:space="preserve">
181*131*72mm, N.W1.2KG
Beige color/black color
Incl. wall mount bracket</t>
    </r>
  </si>
  <si>
    <r>
      <t>12PCS  2w High Power  LED, power consumption 28W
 IP66 waterproof, -30</t>
    </r>
    <r>
      <rPr>
        <sz val="11"/>
        <rFont val="宋体"/>
        <charset val="134"/>
      </rPr>
      <t>℃</t>
    </r>
    <r>
      <rPr>
        <sz val="11"/>
        <rFont val="Arial"/>
        <family val="2"/>
      </rPr>
      <t xml:space="preserve"> to +50</t>
    </r>
    <r>
      <rPr>
        <sz val="11"/>
        <rFont val="宋体"/>
        <charset val="134"/>
      </rPr>
      <t>℃</t>
    </r>
    <r>
      <rPr>
        <sz val="11"/>
        <rFont val="Arial"/>
        <family val="2"/>
      </rPr>
      <t xml:space="preserve"> 
221*172*90mm, N.W1.7KG
Beige color/black color
 Incl. wall mount bracket</t>
    </r>
  </si>
  <si>
    <r>
      <rPr>
        <sz val="11"/>
        <rFont val="Arial"/>
        <family val="2"/>
      </rPr>
      <t>24PCS 2w High Power  LED, power consumption 48W
 IP66 waterproof,  -30</t>
    </r>
    <r>
      <rPr>
        <sz val="11"/>
        <rFont val="宋体"/>
        <charset val="134"/>
      </rPr>
      <t>℃</t>
    </r>
    <r>
      <rPr>
        <sz val="11"/>
        <rFont val="Arial"/>
        <family val="2"/>
      </rPr>
      <t xml:space="preserve"> to +50</t>
    </r>
    <r>
      <rPr>
        <sz val="11"/>
        <rFont val="宋体"/>
        <charset val="134"/>
      </rPr>
      <t>℃</t>
    </r>
    <r>
      <rPr>
        <sz val="11"/>
        <rFont val="Arial"/>
        <family val="2"/>
      </rPr>
      <t xml:space="preserve">
261*202*90mm, N.W2.2KG
Beige color/black color
Incl. wall mount bracket</t>
    </r>
  </si>
  <si>
    <r>
      <rPr>
        <sz val="11"/>
        <rFont val="Arial"/>
        <family val="2"/>
      </rPr>
      <t>36PCS 2w High Power LED, power consumption 60W
 IP66 waterproof,  -30</t>
    </r>
    <r>
      <rPr>
        <sz val="11"/>
        <rFont val="宋体"/>
        <charset val="134"/>
      </rPr>
      <t>℃</t>
    </r>
    <r>
      <rPr>
        <sz val="11"/>
        <rFont val="Arial"/>
        <family val="2"/>
      </rPr>
      <t xml:space="preserve"> to +50</t>
    </r>
    <r>
      <rPr>
        <sz val="11"/>
        <rFont val="宋体"/>
        <charset val="134"/>
      </rPr>
      <t>℃</t>
    </r>
    <r>
      <rPr>
        <sz val="11"/>
        <rFont val="Arial"/>
        <family val="2"/>
      </rPr>
      <t xml:space="preserve">
261*261*90mm, N.W2.9KG
Beige color/black color
 Incl. wall mount bracket</t>
    </r>
  </si>
  <si>
    <t>PoE IR ILLUMINATOR ーー 850nm</t>
  </si>
  <si>
    <r>
      <rPr>
        <sz val="11"/>
        <rFont val="Arial"/>
        <family val="2"/>
      </rPr>
      <t>6PCS  2w High Power LED, power consumption 11W
PoE IEEE 802.3af, IP66 waterproof, -30</t>
    </r>
    <r>
      <rPr>
        <sz val="11"/>
        <rFont val="宋体"/>
        <charset val="134"/>
      </rPr>
      <t>℃</t>
    </r>
    <r>
      <rPr>
        <sz val="11"/>
        <rFont val="Arial"/>
        <family val="2"/>
      </rPr>
      <t xml:space="preserve"> to +50</t>
    </r>
    <r>
      <rPr>
        <sz val="11"/>
        <rFont val="宋体"/>
        <charset val="134"/>
      </rPr>
      <t>℃</t>
    </r>
    <r>
      <rPr>
        <sz val="11"/>
        <rFont val="Arial"/>
        <family val="2"/>
      </rPr>
      <t xml:space="preserve">
181*131*72mm, N.W1.2KG
Beige color/black color
Incl. wall mount bracket</t>
    </r>
  </si>
  <si>
    <t>IK10 Vandal Proof IR ILLUMINATOR -- 850nm</t>
  </si>
  <si>
    <r>
      <t>24PCS High Power LED, 4000mA, DC12V
-40</t>
    </r>
    <r>
      <rPr>
        <sz val="11"/>
        <rFont val="宋体"/>
        <charset val="134"/>
      </rPr>
      <t>℃</t>
    </r>
    <r>
      <rPr>
        <sz val="11"/>
        <rFont val="Arial"/>
        <family val="2"/>
      </rPr>
      <t xml:space="preserve"> to +50</t>
    </r>
    <r>
      <rPr>
        <sz val="11"/>
        <rFont val="宋体"/>
        <charset val="134"/>
      </rPr>
      <t>℃</t>
    </r>
    <r>
      <rPr>
        <sz val="11"/>
        <rFont val="Arial"/>
        <family val="2"/>
      </rPr>
      <t>, IP66 waterproof
206*208*75.5mm, 2.1kg, 
Black color, Incl. wall mount bracketIndoor PSU +US$4.5
IP66 PSU +US$16</t>
    </r>
  </si>
  <si>
    <r>
      <t>Manual adjust power and sensor</t>
    </r>
    <r>
      <rPr>
        <sz val="11"/>
        <rFont val="Arial"/>
        <family val="2"/>
      </rPr>
      <t xml:space="preserve">
12PCS 2w High Power LED, 1500mA, DC12V, -30</t>
    </r>
    <r>
      <rPr>
        <sz val="11"/>
        <rFont val="宋体"/>
        <charset val="134"/>
      </rPr>
      <t>℃</t>
    </r>
    <r>
      <rPr>
        <sz val="11"/>
        <rFont val="Arial"/>
        <family val="2"/>
      </rPr>
      <t xml:space="preserve"> to +50</t>
    </r>
    <r>
      <rPr>
        <sz val="11"/>
        <rFont val="宋体"/>
        <charset val="134"/>
      </rPr>
      <t>℃</t>
    </r>
    <r>
      <rPr>
        <sz val="11"/>
        <rFont val="Arial"/>
        <family val="2"/>
      </rPr>
      <t xml:space="preserve">, IP66 waterproof,  L96*H151*W60mm, 1kg
Black color, Incl. wall mount bracketIndoor PSU +US$3
IP66 PSU +US$10
</t>
    </r>
  </si>
  <si>
    <r>
      <t>Manual adjust power and sensor</t>
    </r>
    <r>
      <rPr>
        <sz val="11"/>
        <rFont val="Arial"/>
        <family val="2"/>
      </rPr>
      <t xml:space="preserve">
6PCS 2w High Power LED, 800mA, DC12V
-30</t>
    </r>
    <r>
      <rPr>
        <sz val="11"/>
        <rFont val="宋体"/>
        <charset val="134"/>
      </rPr>
      <t>℃</t>
    </r>
    <r>
      <rPr>
        <sz val="11"/>
        <rFont val="Arial"/>
        <family val="2"/>
      </rPr>
      <t xml:space="preserve"> to +50</t>
    </r>
    <r>
      <rPr>
        <sz val="11"/>
        <rFont val="宋体"/>
        <charset val="134"/>
      </rPr>
      <t>℃</t>
    </r>
    <r>
      <rPr>
        <sz val="11"/>
        <rFont val="Arial"/>
        <family val="2"/>
      </rPr>
      <t>, IP66 waterproof
L80*H104*W51mm, 0.52kg
Black color, Incl. wall mount bracketIndoor PSU +US$2.5
IP66 PSU +US$6</t>
    </r>
  </si>
  <si>
    <t>IR Camera Housing -- 850nm</t>
  </si>
  <si>
    <r>
      <t>8pcs High Power LED,  LED power 16W
Input: AC24V
Output: DC12V 1000mA
 -40</t>
    </r>
    <r>
      <rPr>
        <sz val="10"/>
        <rFont val="宋体"/>
        <charset val="134"/>
      </rPr>
      <t>℃</t>
    </r>
    <r>
      <rPr>
        <sz val="10"/>
        <rFont val="Arial"/>
        <family val="2"/>
      </rPr>
      <t>-+60</t>
    </r>
    <r>
      <rPr>
        <sz val="10"/>
        <rFont val="宋体"/>
        <charset val="134"/>
      </rPr>
      <t>℃</t>
    </r>
    <r>
      <rPr>
        <sz val="10"/>
        <rFont val="Arial"/>
        <family val="2"/>
      </rPr>
      <t xml:space="preserve">, L445*W190*H132mm, 3.3KG
IP66 waterproof and dustproof
Diameter of lens frame: </t>
    </r>
    <r>
      <rPr>
        <sz val="10"/>
        <color indexed="12"/>
        <rFont val="Arial"/>
        <family val="2"/>
      </rPr>
      <t>φ57mm</t>
    </r>
    <r>
      <rPr>
        <sz val="10"/>
        <rFont val="Arial"/>
        <family val="2"/>
      </rPr>
      <t xml:space="preserve">
Space for camera: </t>
    </r>
    <r>
      <rPr>
        <sz val="10"/>
        <color indexed="12"/>
        <rFont val="Arial"/>
        <family val="2"/>
      </rPr>
      <t>L200+30mm*W90mm*H90mm
Include AC24V powered wiper</t>
    </r>
  </si>
  <si>
    <r>
      <t>10pcs High Power LED,  LED power 20W
Input: AC110-220V or DC12V/AC24V
Output: DC12V 1000mA
 -40</t>
    </r>
    <r>
      <rPr>
        <sz val="10"/>
        <rFont val="宋体"/>
        <charset val="134"/>
      </rPr>
      <t>℃</t>
    </r>
    <r>
      <rPr>
        <sz val="10"/>
        <rFont val="Arial"/>
        <family val="2"/>
      </rPr>
      <t>-+60</t>
    </r>
    <r>
      <rPr>
        <sz val="10"/>
        <rFont val="宋体"/>
        <charset val="134"/>
      </rPr>
      <t>℃</t>
    </r>
    <r>
      <rPr>
        <sz val="10"/>
        <rFont val="Arial"/>
        <family val="2"/>
      </rPr>
      <t xml:space="preserve">,L445*W190*H132mm, 3.3KG
IP66 waterproof and dustproof
Diameter of lens frame: </t>
    </r>
    <r>
      <rPr>
        <sz val="10"/>
        <color indexed="12"/>
        <rFont val="Arial"/>
        <family val="2"/>
      </rPr>
      <t>φ57mm</t>
    </r>
    <r>
      <rPr>
        <sz val="10"/>
        <rFont val="Arial"/>
        <family val="2"/>
      </rPr>
      <t xml:space="preserve">
Space for camera: </t>
    </r>
    <r>
      <rPr>
        <sz val="10"/>
        <color indexed="12"/>
        <rFont val="Arial"/>
        <family val="2"/>
      </rPr>
      <t>L200+30mm*W90mm*H90mm</t>
    </r>
  </si>
  <si>
    <t xml:space="preserve">IR &amp; PoE(Power Over Ethernet) Camera Housing -- 850nm </t>
  </si>
  <si>
    <r>
      <rPr>
        <sz val="10"/>
        <rFont val="Arial"/>
        <family val="2"/>
      </rPr>
      <t>10pcs High Power LED,  LED power 20W
Input: integrated PoE IEEE 802.3at
Output: DC12V 800mA
 -40</t>
    </r>
    <r>
      <rPr>
        <sz val="10"/>
        <rFont val="宋体"/>
        <charset val="134"/>
      </rPr>
      <t>℃</t>
    </r>
    <r>
      <rPr>
        <sz val="10"/>
        <rFont val="Arial"/>
        <family val="2"/>
      </rPr>
      <t>-+60</t>
    </r>
    <r>
      <rPr>
        <sz val="10"/>
        <rFont val="宋体"/>
        <charset val="134"/>
      </rPr>
      <t>℃</t>
    </r>
    <r>
      <rPr>
        <sz val="10"/>
        <rFont val="Arial"/>
        <family val="2"/>
      </rPr>
      <t xml:space="preserve">,L445*W190*H132mm, 3.3KG
IP66 waterproof and dustproof
Diameter of lens frame: </t>
    </r>
    <r>
      <rPr>
        <sz val="10"/>
        <color indexed="12"/>
        <rFont val="Arial"/>
        <family val="2"/>
      </rPr>
      <t>φ57mm</t>
    </r>
    <r>
      <rPr>
        <sz val="10"/>
        <rFont val="Arial"/>
        <family val="2"/>
      </rPr>
      <t xml:space="preserve">
Space for camera: </t>
    </r>
    <r>
      <rPr>
        <sz val="10"/>
        <color indexed="12"/>
        <rFont val="Arial"/>
        <family val="2"/>
      </rPr>
      <t>L200+30mm*W90mm*H90mm</t>
    </r>
  </si>
  <si>
    <t>WHITE LIGHT CAMERA HOUSING</t>
  </si>
  <si>
    <r>
      <t>10pcs high power white light LED,  LED power 20W
Input: AC110-220V or DC12V/AC24V
Output: DC12V 1000mA
 -40</t>
    </r>
    <r>
      <rPr>
        <sz val="10"/>
        <rFont val="宋体"/>
        <charset val="134"/>
      </rPr>
      <t>℃</t>
    </r>
    <r>
      <rPr>
        <sz val="10"/>
        <rFont val="Arial"/>
        <family val="2"/>
      </rPr>
      <t>-+60</t>
    </r>
    <r>
      <rPr>
        <sz val="10"/>
        <rFont val="宋体"/>
        <charset val="134"/>
      </rPr>
      <t>℃</t>
    </r>
    <r>
      <rPr>
        <sz val="10"/>
        <rFont val="Arial"/>
        <family val="2"/>
      </rPr>
      <t xml:space="preserve">,L445*W190*H132mm, 3.2KG
IP66 waterproof and dustproof
Diameter of lens frame: </t>
    </r>
    <r>
      <rPr>
        <sz val="10"/>
        <color indexed="12"/>
        <rFont val="Arial"/>
        <family val="2"/>
      </rPr>
      <t>φ57mm</t>
    </r>
    <r>
      <rPr>
        <sz val="10"/>
        <rFont val="Arial"/>
        <family val="2"/>
      </rPr>
      <t xml:space="preserve">
Space for camera: </t>
    </r>
    <r>
      <rPr>
        <sz val="10"/>
        <color indexed="12"/>
        <rFont val="Arial"/>
        <family val="2"/>
      </rPr>
      <t>L220+30mm*W100m*H90mm</t>
    </r>
  </si>
  <si>
    <r>
      <t>8pcs high power white light LED,  LED power 16W
Input: AC24V
Output: DC12V 1000mA
 -40</t>
    </r>
    <r>
      <rPr>
        <sz val="10"/>
        <rFont val="宋体"/>
        <charset val="134"/>
      </rPr>
      <t>℃</t>
    </r>
    <r>
      <rPr>
        <sz val="10"/>
        <rFont val="Arial"/>
        <family val="2"/>
      </rPr>
      <t>-+60</t>
    </r>
    <r>
      <rPr>
        <sz val="10"/>
        <rFont val="宋体"/>
        <charset val="134"/>
      </rPr>
      <t>℃</t>
    </r>
    <r>
      <rPr>
        <sz val="10"/>
        <rFont val="Arial"/>
        <family val="2"/>
      </rPr>
      <t xml:space="preserve">,L445*W190*H132mm, 3.3KG
IP66 waterproof and dustproof
Diameter of lens frame: </t>
    </r>
    <r>
      <rPr>
        <sz val="10"/>
        <color indexed="12"/>
        <rFont val="Arial"/>
        <family val="2"/>
      </rPr>
      <t>φ57mm</t>
    </r>
    <r>
      <rPr>
        <sz val="10"/>
        <rFont val="Arial"/>
        <family val="2"/>
      </rPr>
      <t xml:space="preserve">
Space for camera: </t>
    </r>
    <r>
      <rPr>
        <sz val="10"/>
        <color indexed="12"/>
        <rFont val="Arial"/>
        <family val="2"/>
      </rPr>
      <t>L220+30mm*W100m*H90mm</t>
    </r>
  </si>
  <si>
    <r>
      <t>10pcs high power white light LED,  LED power 20W
Input: integrated PoE IEEE 802.3at
Output: DC12V 800mA
 -40</t>
    </r>
    <r>
      <rPr>
        <sz val="10"/>
        <rFont val="宋体"/>
        <charset val="134"/>
      </rPr>
      <t>℃</t>
    </r>
    <r>
      <rPr>
        <sz val="10"/>
        <rFont val="Arial"/>
        <family val="2"/>
      </rPr>
      <t>-+60</t>
    </r>
    <r>
      <rPr>
        <sz val="10"/>
        <rFont val="宋体"/>
        <charset val="134"/>
      </rPr>
      <t>℃</t>
    </r>
    <r>
      <rPr>
        <sz val="10"/>
        <rFont val="Arial"/>
        <family val="2"/>
      </rPr>
      <t xml:space="preserve">,L445*W190*H132mm, 3.2KG
IP66 waterproof and dustproof
Diameter of lens frame: </t>
    </r>
    <r>
      <rPr>
        <sz val="10"/>
        <color indexed="12"/>
        <rFont val="Arial"/>
        <family val="2"/>
      </rPr>
      <t>φ57mm</t>
    </r>
    <r>
      <rPr>
        <sz val="10"/>
        <rFont val="Arial"/>
        <family val="2"/>
      </rPr>
      <t xml:space="preserve">
Space for camera: </t>
    </r>
    <r>
      <rPr>
        <sz val="10"/>
        <color indexed="12"/>
        <rFont val="Arial"/>
        <family val="2"/>
      </rPr>
      <t>L220+30mm*W100m*H90mm</t>
    </r>
  </si>
  <si>
    <r>
      <t>Effective range for number plate:18-25M, width 4-12m. AC100V~265V, led power</t>
    </r>
    <r>
      <rPr>
        <sz val="11"/>
        <rFont val="宋体"/>
        <charset val="134"/>
      </rPr>
      <t>＜</t>
    </r>
    <r>
      <rPr>
        <sz val="11"/>
        <rFont val="Arial"/>
        <family val="2"/>
      </rPr>
      <t>50W</t>
    </r>
  </si>
  <si>
    <r>
      <t>IP66 Waterproof, -40</t>
    </r>
    <r>
      <rPr>
        <sz val="11"/>
        <rFont val="宋体"/>
        <charset val="134"/>
      </rPr>
      <t>℃～</t>
    </r>
    <r>
      <rPr>
        <sz val="11"/>
        <rFont val="Arial"/>
        <family val="2"/>
      </rPr>
      <t>70</t>
    </r>
    <r>
      <rPr>
        <sz val="11"/>
        <rFont val="宋体"/>
        <charset val="134"/>
      </rPr>
      <t>℃</t>
    </r>
    <r>
      <rPr>
        <sz val="11"/>
        <rFont val="Arial"/>
        <family val="2"/>
      </rPr>
      <t>, 4.7kgs,  281*260*117mm</t>
    </r>
  </si>
  <si>
    <r>
      <t>Effective range for number plate:18-25M, width 4-12m. AC100V~265V, led power</t>
    </r>
    <r>
      <rPr>
        <sz val="11"/>
        <rFont val="宋体"/>
        <charset val="134"/>
      </rPr>
      <t>＜</t>
    </r>
    <r>
      <rPr>
        <sz val="11"/>
        <rFont val="Arial"/>
        <family val="2"/>
      </rPr>
      <t>30W</t>
    </r>
  </si>
  <si>
    <r>
      <t>IP66 Waterproof, -40</t>
    </r>
    <r>
      <rPr>
        <sz val="11"/>
        <rFont val="宋体"/>
        <charset val="134"/>
      </rPr>
      <t>℃～</t>
    </r>
    <r>
      <rPr>
        <sz val="11"/>
        <rFont val="Arial"/>
        <family val="2"/>
      </rPr>
      <t>70</t>
    </r>
    <r>
      <rPr>
        <sz val="11"/>
        <rFont val="宋体"/>
        <charset val="134"/>
      </rPr>
      <t>℃</t>
    </r>
    <r>
      <rPr>
        <sz val="11"/>
        <rFont val="Arial"/>
        <family val="2"/>
      </rPr>
      <t>, 1.4kgs,  181*175*70mm</t>
    </r>
  </si>
  <si>
    <r>
      <t>Effective range for number plate:18-25M, width 4-12m. AC100V~265V, led power</t>
    </r>
    <r>
      <rPr>
        <sz val="11"/>
        <rFont val="宋体"/>
        <charset val="134"/>
      </rPr>
      <t>＜</t>
    </r>
    <r>
      <rPr>
        <sz val="11"/>
        <rFont val="Arial"/>
        <family val="2"/>
      </rPr>
      <t>32W</t>
    </r>
  </si>
  <si>
    <r>
      <t>IP66 Waterproof, -40</t>
    </r>
    <r>
      <rPr>
        <sz val="11"/>
        <rFont val="宋体"/>
        <charset val="134"/>
      </rPr>
      <t>℃～</t>
    </r>
    <r>
      <rPr>
        <sz val="11"/>
        <rFont val="Arial"/>
        <family val="2"/>
      </rPr>
      <t>75</t>
    </r>
    <r>
      <rPr>
        <sz val="11"/>
        <rFont val="宋体"/>
        <charset val="134"/>
      </rPr>
      <t>℃</t>
    </r>
    <r>
      <rPr>
        <sz val="11"/>
        <rFont val="Arial"/>
        <family val="2"/>
      </rPr>
      <t>, 2.231kgs,  148*233*67mm</t>
    </r>
  </si>
  <si>
    <r>
      <t>Effective range for number plate: 5-20M, width 5-10m. AC110V/AC165~220V, led power</t>
    </r>
    <r>
      <rPr>
        <sz val="11"/>
        <rFont val="宋体"/>
        <charset val="134"/>
      </rPr>
      <t>＜</t>
    </r>
    <r>
      <rPr>
        <sz val="11"/>
        <rFont val="Arial"/>
        <family val="2"/>
      </rPr>
      <t>28W</t>
    </r>
  </si>
  <si>
    <r>
      <t>IP66 Waterproof, -40</t>
    </r>
    <r>
      <rPr>
        <sz val="11"/>
        <rFont val="宋体"/>
        <charset val="134"/>
      </rPr>
      <t>℃～</t>
    </r>
    <r>
      <rPr>
        <sz val="11"/>
        <rFont val="Arial"/>
        <family val="2"/>
      </rPr>
      <t>60</t>
    </r>
    <r>
      <rPr>
        <sz val="11"/>
        <rFont val="宋体"/>
        <charset val="134"/>
      </rPr>
      <t>℃</t>
    </r>
    <r>
      <rPr>
        <sz val="11"/>
        <rFont val="Arial"/>
        <family val="2"/>
      </rPr>
      <t>, 2.4kgs,  122*125*134mm</t>
    </r>
  </si>
  <si>
    <r>
      <t>Effective range for number plate: 15-28M, width 5-10m. AC110V/AC165~220V, led power</t>
    </r>
    <r>
      <rPr>
        <sz val="11"/>
        <rFont val="宋体"/>
        <charset val="134"/>
      </rPr>
      <t>＜</t>
    </r>
    <r>
      <rPr>
        <sz val="11"/>
        <rFont val="Arial"/>
        <family val="2"/>
      </rPr>
      <t>32W</t>
    </r>
  </si>
  <si>
    <t>IR FLASH LAMP</t>
  </si>
  <si>
    <t>IR STROBE LAMP</t>
  </si>
  <si>
    <t>Xenon Flash Lamp</t>
  </si>
  <si>
    <t>Model: SZN1203-IR</t>
  </si>
  <si>
    <t xml:space="preserve">High power light sources, 16J Flash energy, 850nm, beam angle 30° </t>
  </si>
  <si>
    <t xml:space="preserve">Effective range for number plate: 4m-22m, width 10m-11m@22m. </t>
  </si>
  <si>
    <t>Working voltage: AC110V/AC154～265V, Average power＜16W(@1 flash/s), Maximum power in instant＜150W</t>
  </si>
  <si>
    <t>Trigger Method: low electrical level, switching value</t>
  </si>
  <si>
    <t>IP66 Waterproof, -20℃～60℃, 2.5kgs, 173*173*143mm</t>
  </si>
  <si>
    <t>Flash: Flash trigger input signal, suitable for capture snapshot</t>
  </si>
  <si>
    <t>Recycle time ﹤400ms</t>
  </si>
  <si>
    <t>Peak flash duration ﹤0.1ms</t>
  </si>
  <si>
    <t>Model: SZN1204-IR</t>
  </si>
  <si>
    <t>High power light sources, 200J Flash energy, infrared</t>
  </si>
  <si>
    <t>Effective range for number plate: 16m-25m</t>
  </si>
  <si>
    <t>Working voltage: AC220V±10%/48Hz～52Hz, average power＜100W(@1 flash/s), Maximum power In instant＜300W</t>
  </si>
  <si>
    <t>IP65 Waterproof, -20℃～70℃( -40℃ is available/light decay), 3.57kgs, 455mm*175mm*200mm</t>
  </si>
  <si>
    <t>Recycle time ﹤67ms</t>
  </si>
  <si>
    <t>Peak flash duration 1/30ms</t>
  </si>
  <si>
    <t>White Light Strobe Lamp for ITS Recognition of Number Plate</t>
  </si>
  <si>
    <t>Model: SZN3128B-W</t>
  </si>
  <si>
    <t>28pcs Cree high brigntesss white LED, 10°(standard), 15°, 30°, 45° (optional)</t>
  </si>
  <si>
    <t>Effective range for number plate:16-25M, 1.5 lane(standard). AC100V～265V, power ≤60W</t>
  </si>
  <si>
    <t>Strobe trigger input, Trigger Method: electrical level 4V～6V, duty cycle ≤40%</t>
  </si>
  <si>
    <t>Trigger frequency: 15Hz～250 Hz</t>
  </si>
  <si>
    <t>Response time: ≤20us</t>
  </si>
  <si>
    <t>IP67 Waterproof, -40℃～70℃, 4.5kgs,  281*260*117mm</t>
  </si>
  <si>
    <t>Model: SZN3106-W</t>
  </si>
  <si>
    <t>16pcs Cree high brigntesss white LED, 10°(standard), 15°, 30°, 45° (optional)</t>
  </si>
  <si>
    <t>Effective range for number plate:16-25M, 1 lane(standard). AC100V~265V, power ≤30W</t>
  </si>
  <si>
    <t>Strobe trigger input</t>
  </si>
  <si>
    <t>Trigger Method: switching value, RS485 order</t>
  </si>
  <si>
    <t>IP67 Waterproof, -40℃～70℃, 1.4kgs,  181*175*70mm</t>
  </si>
  <si>
    <t>Model: SZN3105-W</t>
  </si>
  <si>
    <t>16pcs Cree high brigntesss white LED, 10°, 15°, 30°, 45° (optional)</t>
  </si>
  <si>
    <t>Effective range for number plate:18-25M, width 4-12m. AC100V~265V, average power ≤40W, peak power:180W</t>
  </si>
  <si>
    <t>Strobe trigger input, Trigger Method: switching value</t>
  </si>
  <si>
    <t>IP66 Waterproof, -40℃～75℃, 2.231kgs,  148*233*67mm</t>
  </si>
  <si>
    <t>Model: SZN3104-W</t>
  </si>
  <si>
    <t>14pcs Cree high brightness white light LED,  6000-6500K, 10°, 15°, 30°, 45° (optional)</t>
  </si>
  <si>
    <t>Effective distance for number plate: 10-20M, width 5-10m, Center intensity: 120lx@20m</t>
  </si>
  <si>
    <t>Average power ≤30W, peak power:150W,  AC110V/AC165-265V</t>
  </si>
  <si>
    <t>Trigger Method: electrical level / switching value</t>
  </si>
  <si>
    <t>IP67 Waterproof, -40℃ to +60℃, 2.4kgs,  122*125*134mm</t>
  </si>
  <si>
    <t>Strobe: suitable for video record
Mode D(Dahua ITS Camera): Continuous strobe under 100Hz frequency, duty cycle adjustable;
Mode H(Hikvision ITS Camera): Sync. by multiple frequency pulse signal from camera. (duty cycle＜50%)</t>
  </si>
  <si>
    <t>Model: SZN3103-W</t>
  </si>
  <si>
    <t>16pcs Cree high brightness white light LED,  6000-6500K, 10°, 15°, 30°, 45° (optional)</t>
  </si>
  <si>
    <t>Effective distance for number plate: 15-28M, width 5-10m, Center intensity: 150lx@20m</t>
  </si>
  <si>
    <t>Average power ≤35W, peak power:180W,  AC110V/AC165-265V</t>
  </si>
  <si>
    <t>Model: SZN3128-W</t>
  </si>
  <si>
    <t>28pcs Cree high brightness white light LED, 6000K-6500K, 10°, 15°, 30°, 45° (optional)</t>
  </si>
  <si>
    <t>Effective range:15-28M width:5-10m, AC110V/AC165-265V, average power ≤35W, peak power:140W</t>
  </si>
  <si>
    <t>Trigger Method: electrical level, switching value, RS485 order</t>
  </si>
  <si>
    <t>IP66 Waterproof, -40℃ to +50℃, 2.5kgs,  261*202*90mm</t>
  </si>
  <si>
    <t>Parameter Setting: Support below internal setting by software on PC, RS485 port User Interface</t>
  </si>
  <si>
    <t>Strobe: suitable for video record
Mode D(Dahua ITS Camera): Continuous strobe under 100Hz frequency, duty cycle adjustable;
Mode H(Hikvision ITS Camera): Sync. by multiple frequency pulse signal from camera. (duty cycle ＜50%)</t>
  </si>
  <si>
    <t>Strobe Brightness Level: adjustable (sellect 1-4)</t>
  </si>
  <si>
    <t>Model: SZN1204-W</t>
  </si>
  <si>
    <t>Flash energy: 200J</t>
  </si>
  <si>
    <t>Operate life: ≥20million times</t>
  </si>
  <si>
    <t>Effective distance: 16m～25m</t>
  </si>
  <si>
    <t>Working voltage: AC220V±10%/48Hz～52Hz</t>
  </si>
  <si>
    <t>Trigger Method: electric level, +5VDC, switching value</t>
  </si>
  <si>
    <t>IP65 Waterproof, -20℃ to +70℃, 3.57kgs, 455*175*200mm</t>
  </si>
  <si>
    <t>Power consumption: Average power＜100W(@1 flash/s), Maximum power In instant＜300W</t>
  </si>
  <si>
    <t>Peak flash duration: 1/30ms</t>
  </si>
  <si>
    <t>Recycle time: ﹤67ms</t>
  </si>
  <si>
    <t>Model: SZN1203-W</t>
  </si>
  <si>
    <t>High power light sources, 16J Flash energy, 5600K, Angle: 30°</t>
  </si>
  <si>
    <t xml:space="preserve">Effective range for number plate: 4m-10m, width 4m-5m@10m. </t>
  </si>
  <si>
    <t>Working voltage: AC110V/AC154-265V, Average power＜16W(@1 flash/s), Maximum power in instant＜150W</t>
  </si>
  <si>
    <r>
      <t>12PCS 2w High Power  LED, total 22W  IP66 waterproof
 -40</t>
    </r>
    <r>
      <rPr>
        <sz val="11"/>
        <rFont val="宋体"/>
        <charset val="134"/>
      </rPr>
      <t>℃</t>
    </r>
    <r>
      <rPr>
        <sz val="11"/>
        <rFont val="Arial"/>
        <family val="2"/>
      </rPr>
      <t xml:space="preserve"> to +50</t>
    </r>
    <r>
      <rPr>
        <sz val="11"/>
        <rFont val="宋体"/>
        <charset val="134"/>
      </rPr>
      <t xml:space="preserve">℃ </t>
    </r>
    <r>
      <rPr>
        <sz val="11"/>
        <rFont val="Arial"/>
        <family val="2"/>
      </rPr>
      <t>130*105*85mm
 N.W1.3KG/G.W1.5KG
Incl. wall mount bracket</t>
    </r>
  </si>
  <si>
    <t>B01</t>
  </si>
  <si>
    <t>B02</t>
  </si>
  <si>
    <t>Wall mount bracket
For S-HZ33 camera housing
Size: 88*116.6*297.3mm
N.W.: 0.473kg</t>
  </si>
  <si>
    <t>Wall mount bracket
For S-HZ33 camera housing
Size: 360*118*100mm
N.W.: 0.8kg</t>
  </si>
  <si>
    <t>8-Port 10/100/1000T 802.3at PoE + 2-Port 100/1000X SFP Managed Switch</t>
  </si>
  <si>
    <t>8x 10/100/1000M RJ45 ports and 2x100/1000M SFP fiber slot ports , Built-in 130W</t>
  </si>
  <si>
    <t>16-Port 10/100/1000T 802.3at PoE + 2-Port 100/1000X SFP Managed Switch</t>
  </si>
  <si>
    <t>16x 10/100/1000M RJ45 ports and 2x100/1000M SFP fiber slot ports , Built-in 250W</t>
  </si>
  <si>
    <r>
      <t>IP Power Manager/</t>
    </r>
    <r>
      <rPr>
        <sz val="11"/>
        <color rgb="FFFF0000"/>
        <rFont val="Calibri"/>
        <family val="2"/>
        <scheme val="minor"/>
      </rPr>
      <t xml:space="preserve"> IP KVM Switch</t>
    </r>
    <r>
      <rPr>
        <sz val="11"/>
        <rFont val="Calibri"/>
        <family val="2"/>
        <charset val="222"/>
        <scheme val="minor"/>
      </rPr>
      <t>/ Digital Medai Center/Digital Signage</t>
    </r>
  </si>
  <si>
    <t>ไปรวมอยู่ ใน ซีส Audio Multimedia</t>
  </si>
  <si>
    <t>storage</t>
  </si>
  <si>
    <t>infortend</t>
  </si>
  <si>
    <t>Industrial Switch</t>
  </si>
  <si>
    <t>No.</t>
  </si>
  <si>
    <t>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</si>
</sst>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_-* #,##0.00_-;\-* #,##0.00_-;_-* &quot;-&quot;??_-;_-@_-"/>
    <numFmt numFmtId="165" formatCode="_-* #,##0_-;\-* #,##0_-;_-* &quot;-&quot;??_-;_-@"/>
    <numFmt numFmtId="166" formatCode="_-* #,##0.00_-;\-* #,##0.00_-;_-* &quot;-&quot;??_-;_-@"/>
    <numFmt numFmtId="167" formatCode="[$€-2]\ #,##0;[$€-2]\ \-#,##0"/>
    <numFmt numFmtId="168" formatCode="[$€-413]\ #,##0.00;[$€-413]\ \-#,##0.00"/>
    <numFmt numFmtId="169" formatCode="_(* #,##0_);_(* \(#,##0\);_(* &quot;-&quot;??_);_(@_)"/>
    <numFmt numFmtId="170" formatCode="_([$$-409]* #,##0.00_);_([$$-409]* \(#,##0.00\);_([$$-409]* &quot;-&quot;??_);_(@_)"/>
    <numFmt numFmtId="171" formatCode="_(* #,##0_);_(* \(#,##0\);_(* &quot;-&quot;?_);_(@_)"/>
    <numFmt numFmtId="172" formatCode="0.00_ "/>
    <numFmt numFmtId="173" formatCode="#,##0.000"/>
    <numFmt numFmtId="174" formatCode="_-* #,##0_-;\-* #,##0_-;_-* &quot;-&quot;??_-;_-@_-"/>
    <numFmt numFmtId="175" formatCode="[$$-409]#,##0_ ;\-[$$-409]#,##0\ "/>
    <numFmt numFmtId="176" formatCode="&quot;$&quot;#,##0.00"/>
    <numFmt numFmtId="177" formatCode="\$#,##0.00;\-\$#,##0.00"/>
    <numFmt numFmtId="178" formatCode="_ * #,##0.00_ ;_ * \-#,##0.00_ ;_ * &quot;-&quot;??_ ;_ @_ "/>
    <numFmt numFmtId="179" formatCode="0.0_);[Red]\(0.0\)"/>
    <numFmt numFmtId="180" formatCode="&quot;US$&quot;#,##0;\-&quot;US$&quot;#,##0"/>
  </numFmts>
  <fonts count="111">
    <font>
      <sz val="11"/>
      <color theme="1"/>
      <name val="Calibri"/>
      <scheme val="minor"/>
    </font>
    <font>
      <sz val="11"/>
      <color theme="1"/>
      <name val="Calibri"/>
      <family val="2"/>
      <charset val="222"/>
      <scheme val="minor"/>
    </font>
    <font>
      <sz val="11"/>
      <color theme="1"/>
      <name val="Calibri"/>
      <family val="2"/>
      <charset val="222"/>
      <scheme val="minor"/>
    </font>
    <font>
      <sz val="11"/>
      <color theme="1"/>
      <name val="Calibri"/>
      <family val="2"/>
    </font>
    <font>
      <sz val="10"/>
      <color theme="1"/>
      <name val="Arial"/>
      <family val="2"/>
    </font>
    <font>
      <sz val="11"/>
      <color theme="1"/>
      <name val="Arial"/>
      <family val="2"/>
    </font>
    <font>
      <sz val="10"/>
      <color theme="1"/>
      <name val="Calibri"/>
      <family val="2"/>
    </font>
    <font>
      <sz val="8"/>
      <color theme="1"/>
      <name val="Arial"/>
      <family val="2"/>
    </font>
    <font>
      <b/>
      <sz val="10"/>
      <color theme="1"/>
      <name val="Calibri"/>
      <family val="2"/>
    </font>
    <font>
      <u/>
      <sz val="11"/>
      <color theme="10"/>
      <name val="Calibri"/>
      <family val="2"/>
      <scheme val="minor"/>
    </font>
    <font>
      <sz val="11"/>
      <color theme="1"/>
      <name val="Calibri"/>
      <family val="2"/>
      <scheme val="minor"/>
    </font>
    <font>
      <sz val="10"/>
      <name val="Arial"/>
      <family val="2"/>
    </font>
    <font>
      <sz val="12"/>
      <name val="宋体"/>
      <charset val="134"/>
    </font>
    <font>
      <sz val="11"/>
      <color theme="1"/>
      <name val="Calibri"/>
      <family val="2"/>
      <scheme val="minor"/>
    </font>
    <font>
      <sz val="8"/>
      <name val="Calibri"/>
      <family val="2"/>
      <scheme val="minor"/>
    </font>
    <font>
      <sz val="9"/>
      <name val="Arial"/>
      <family val="2"/>
    </font>
    <font>
      <sz val="8"/>
      <color theme="1"/>
      <name val="Calibri"/>
      <family val="2"/>
      <scheme val="major"/>
    </font>
    <font>
      <sz val="10"/>
      <color rgb="FFFF0000"/>
      <name val="Calibri"/>
      <family val="2"/>
      <scheme val="minor"/>
    </font>
    <font>
      <sz val="10"/>
      <color theme="1"/>
      <name val="Calibri"/>
      <family val="2"/>
      <scheme val="minor"/>
    </font>
    <font>
      <sz val="11"/>
      <color indexed="8"/>
      <name val="宋体"/>
      <charset val="134"/>
    </font>
    <font>
      <sz val="11"/>
      <color theme="1"/>
      <name val="Calibri"/>
      <family val="2"/>
      <charset val="134"/>
      <scheme val="minor"/>
    </font>
    <font>
      <b/>
      <sz val="10"/>
      <color theme="1"/>
      <name val="Mali"/>
    </font>
    <font>
      <sz val="10"/>
      <color theme="1"/>
      <name val="Mali"/>
    </font>
    <font>
      <sz val="10"/>
      <color rgb="FFFF0000"/>
      <name val="Mali"/>
    </font>
    <font>
      <sz val="10"/>
      <color rgb="FF7030A0"/>
      <name val="Mali"/>
    </font>
    <font>
      <u/>
      <sz val="10"/>
      <color theme="10"/>
      <name val="Mali"/>
    </font>
    <font>
      <sz val="10"/>
      <name val="Mali"/>
    </font>
    <font>
      <sz val="10"/>
      <color rgb="FF212529"/>
      <name val="Mali"/>
    </font>
    <font>
      <sz val="10"/>
      <color rgb="FF000000"/>
      <name val="Mali"/>
    </font>
    <font>
      <b/>
      <sz val="10"/>
      <color rgb="FFFF0000"/>
      <name val="Mali"/>
    </font>
    <font>
      <b/>
      <sz val="10"/>
      <color rgb="FF00B0F0"/>
      <name val="Mali"/>
    </font>
    <font>
      <sz val="10"/>
      <color rgb="FF333333"/>
      <name val="Mali"/>
    </font>
    <font>
      <b/>
      <u/>
      <sz val="10"/>
      <color rgb="FF00B0F0"/>
      <name val="Mali"/>
    </font>
    <font>
      <sz val="10"/>
      <color rgb="FF0070C0"/>
      <name val="Mali"/>
    </font>
    <font>
      <sz val="10"/>
      <color rgb="FF00B0F0"/>
      <name val="Mali"/>
    </font>
    <font>
      <b/>
      <sz val="10"/>
      <color theme="7"/>
      <name val="Mali"/>
    </font>
    <font>
      <b/>
      <i/>
      <sz val="10"/>
      <color rgb="FFFF0000"/>
      <name val="Mali"/>
    </font>
    <font>
      <sz val="10"/>
      <color indexed="8"/>
      <name val="Arial"/>
      <family val="2"/>
    </font>
    <font>
      <sz val="12"/>
      <name val="Times New Roman"/>
      <family val="1"/>
    </font>
    <font>
      <sz val="10"/>
      <name val="Helv"/>
      <family val="2"/>
      <charset val="134"/>
    </font>
    <font>
      <b/>
      <sz val="10"/>
      <color rgb="FF0070C0"/>
      <name val="Mali"/>
    </font>
    <font>
      <sz val="10"/>
      <color indexed="8"/>
      <name val="Mali"/>
    </font>
    <font>
      <b/>
      <sz val="10"/>
      <color theme="1"/>
      <name val="AngsanaUPC"/>
      <family val="1"/>
    </font>
    <font>
      <sz val="10"/>
      <color theme="1"/>
      <name val="Arial"/>
      <family val="2"/>
      <charset val="222"/>
    </font>
    <font>
      <sz val="10"/>
      <color theme="1"/>
      <name val="AngsanaUPC"/>
      <family val="1"/>
      <charset val="222"/>
    </font>
    <font>
      <b/>
      <sz val="10"/>
      <color rgb="FF0070C0"/>
      <name val="Calibri"/>
      <family val="2"/>
    </font>
    <font>
      <sz val="10"/>
      <color rgb="FF3366FF"/>
      <name val="Mali"/>
    </font>
    <font>
      <b/>
      <sz val="10"/>
      <color theme="0"/>
      <name val="Mali"/>
    </font>
    <font>
      <sz val="10"/>
      <color rgb="FF002060"/>
      <name val="Mali"/>
    </font>
    <font>
      <b/>
      <sz val="10"/>
      <name val="Mali"/>
    </font>
    <font>
      <sz val="10"/>
      <color rgb="FF1A1A1A"/>
      <name val="Mali"/>
    </font>
    <font>
      <sz val="10"/>
      <color theme="10"/>
      <name val="Mali"/>
    </font>
    <font>
      <u/>
      <sz val="10"/>
      <color rgb="FF000000"/>
      <name val="Mali"/>
    </font>
    <font>
      <u/>
      <sz val="10"/>
      <color rgb="FFFF0000"/>
      <name val="Mali"/>
    </font>
    <font>
      <b/>
      <sz val="10"/>
      <color rgb="FF000000"/>
      <name val="Mali"/>
    </font>
    <font>
      <sz val="10"/>
      <color rgb="FF00B050"/>
      <name val="Mali"/>
    </font>
    <font>
      <sz val="10"/>
      <color rgb="FF3F3F76"/>
      <name val="Mali"/>
    </font>
    <font>
      <sz val="10"/>
      <color theme="0"/>
      <name val="Mali"/>
    </font>
    <font>
      <sz val="12"/>
      <name val="Poppins Light"/>
    </font>
    <font>
      <sz val="11"/>
      <name val="Poppins Light"/>
    </font>
    <font>
      <sz val="11"/>
      <color theme="1"/>
      <name val="Mali"/>
    </font>
    <font>
      <b/>
      <sz val="11"/>
      <name val="Poppins Light"/>
    </font>
    <font>
      <sz val="11"/>
      <color theme="5"/>
      <name val="Poppins Light"/>
    </font>
    <font>
      <sz val="11"/>
      <color rgb="FFFF0000"/>
      <name val="Poppins Light"/>
    </font>
    <font>
      <sz val="14"/>
      <color rgb="FF566F5E"/>
      <name val="Poppins Medium"/>
    </font>
    <font>
      <sz val="11"/>
      <color rgb="FF566F5E"/>
      <name val="Poppins Medium"/>
    </font>
    <font>
      <sz val="16"/>
      <color indexed="9"/>
      <name val="Poppins Medium"/>
    </font>
    <font>
      <sz val="11"/>
      <color indexed="9"/>
      <name val="Poppins Medium"/>
    </font>
    <font>
      <sz val="11"/>
      <color theme="1"/>
      <name val="Poppins Light"/>
    </font>
    <font>
      <sz val="11"/>
      <color indexed="8"/>
      <name val="Poppins Light"/>
    </font>
    <font>
      <sz val="14"/>
      <color indexed="8"/>
      <name val="Poppins Light"/>
    </font>
    <font>
      <sz val="14"/>
      <name val="Poppins Light"/>
    </font>
    <font>
      <sz val="12"/>
      <color rgb="FFFF0000"/>
      <name val="Poppins Light"/>
    </font>
    <font>
      <sz val="12"/>
      <color rgb="FF566F5E"/>
      <name val="Poppins Medium"/>
    </font>
    <font>
      <sz val="12"/>
      <color indexed="9"/>
      <name val="Poppins Medium"/>
    </font>
    <font>
      <sz val="12"/>
      <color indexed="8"/>
      <name val="Poppins Light"/>
    </font>
    <font>
      <sz val="12"/>
      <color theme="1"/>
      <name val="Poppins Light"/>
    </font>
    <font>
      <sz val="12"/>
      <color theme="5"/>
      <name val="Poppins Light"/>
    </font>
    <font>
      <sz val="9"/>
      <color indexed="63"/>
      <name val="Arial"/>
      <family val="2"/>
    </font>
    <font>
      <b/>
      <sz val="11"/>
      <color rgb="FF380AFE"/>
      <name val="Calibri"/>
      <family val="2"/>
      <scheme val="minor"/>
    </font>
    <font>
      <b/>
      <sz val="11"/>
      <color rgb="FFFF0000"/>
      <name val="Calibri"/>
      <family val="2"/>
      <scheme val="minor"/>
    </font>
    <font>
      <b/>
      <sz val="9"/>
      <color indexed="12"/>
      <name val="Arial"/>
      <family val="2"/>
    </font>
    <font>
      <b/>
      <sz val="9"/>
      <color rgb="FF380AFE"/>
      <name val="Arial"/>
      <family val="2"/>
    </font>
    <font>
      <sz val="9"/>
      <color indexed="10"/>
      <name val="Arial"/>
      <family val="2"/>
    </font>
    <font>
      <sz val="10"/>
      <color theme="1"/>
      <name val="Calibri"/>
      <family val="2"/>
      <scheme val="major"/>
    </font>
    <font>
      <b/>
      <sz val="12"/>
      <color rgb="FFFF0000"/>
      <name val="Arial"/>
      <family val="2"/>
    </font>
    <font>
      <sz val="10"/>
      <color rgb="FFFF0000"/>
      <name val="Arial"/>
      <family val="2"/>
    </font>
    <font>
      <sz val="12"/>
      <name val="Arial"/>
      <family val="2"/>
    </font>
    <font>
      <b/>
      <sz val="11"/>
      <name val="Arial"/>
      <family val="2"/>
    </font>
    <font>
      <sz val="12"/>
      <color indexed="8"/>
      <name val="Arial"/>
      <family val="2"/>
    </font>
    <font>
      <sz val="22"/>
      <name val="AngsanaUPC"/>
      <family val="1"/>
    </font>
    <font>
      <sz val="10"/>
      <name val="宋体"/>
      <charset val="134"/>
    </font>
    <font>
      <sz val="10"/>
      <color rgb="FFFF0000"/>
      <name val="宋体"/>
      <charset val="134"/>
    </font>
    <font>
      <sz val="11"/>
      <color indexed="8"/>
      <name val="Arial"/>
      <family val="2"/>
    </font>
    <font>
      <b/>
      <sz val="10"/>
      <color indexed="10"/>
      <name val="Arial"/>
      <family val="2"/>
    </font>
    <font>
      <sz val="10"/>
      <color rgb="FF000000"/>
      <name val="Arial"/>
      <family val="2"/>
    </font>
    <font>
      <sz val="9"/>
      <color indexed="8"/>
      <name val="Arial"/>
      <family val="2"/>
    </font>
    <font>
      <sz val="11"/>
      <color rgb="FFFF0000"/>
      <name val="Calibri"/>
      <family val="2"/>
      <charset val="222"/>
      <scheme val="minor"/>
    </font>
    <font>
      <u/>
      <sz val="11"/>
      <color theme="10"/>
      <name val="Calibri"/>
      <family val="2"/>
      <charset val="222"/>
      <scheme val="minor"/>
    </font>
    <font>
      <sz val="11"/>
      <name val="Calibri"/>
      <family val="2"/>
      <charset val="222"/>
      <scheme val="minor"/>
    </font>
    <font>
      <sz val="10"/>
      <color rgb="FF002659"/>
      <name val="Calibri"/>
      <family val="2"/>
      <scheme val="major"/>
    </font>
    <font>
      <sz val="11"/>
      <name val="Calibri"/>
      <family val="2"/>
      <scheme val="minor"/>
    </font>
    <font>
      <sz val="11"/>
      <color theme="4" tint="0.39997558519241921"/>
      <name val="Calibri"/>
      <family val="2"/>
      <charset val="222"/>
      <scheme val="minor"/>
    </font>
    <font>
      <b/>
      <sz val="16"/>
      <color rgb="FFFF0000"/>
      <name val="Mali"/>
    </font>
    <font>
      <sz val="11"/>
      <name val="Arial"/>
      <family val="2"/>
    </font>
    <font>
      <sz val="11"/>
      <name val="宋体"/>
      <charset val="134"/>
    </font>
    <font>
      <b/>
      <sz val="11"/>
      <color indexed="12"/>
      <name val="Arial"/>
      <family val="2"/>
    </font>
    <font>
      <b/>
      <sz val="11"/>
      <color rgb="FF0000FF"/>
      <name val="Arial"/>
      <family val="2"/>
    </font>
    <font>
      <sz val="10"/>
      <color indexed="12"/>
      <name val="Arial"/>
      <family val="2"/>
    </font>
    <font>
      <sz val="11"/>
      <color rgb="FFFF0000"/>
      <name val="Calibri"/>
      <family val="2"/>
      <scheme val="minor"/>
    </font>
    <font>
      <b/>
      <sz val="10"/>
      <color theme="1"/>
      <name val="Calibri"/>
      <family val="2"/>
      <scheme val="major"/>
    </font>
  </fonts>
  <fills count="52">
    <fill>
      <patternFill patternType="none"/>
    </fill>
    <fill>
      <patternFill patternType="gray125"/>
    </fill>
    <fill>
      <patternFill patternType="solid">
        <fgColor rgb="FF548135"/>
        <bgColor rgb="FF548135"/>
      </patternFill>
    </fill>
    <fill>
      <patternFill patternType="solid">
        <fgColor rgb="FFC55A11"/>
        <bgColor rgb="FFC55A11"/>
      </patternFill>
    </fill>
    <fill>
      <patternFill patternType="solid">
        <fgColor rgb="FF00B0F0"/>
        <bgColor rgb="FF00B0F0"/>
      </patternFill>
    </fill>
    <fill>
      <patternFill patternType="solid">
        <fgColor rgb="FFFFD965"/>
        <bgColor rgb="FFFFD965"/>
      </patternFill>
    </fill>
    <fill>
      <patternFill patternType="solid">
        <fgColor rgb="FFFFFF00"/>
        <bgColor rgb="FFFFFF00"/>
      </patternFill>
    </fill>
    <fill>
      <patternFill patternType="solid">
        <fgColor rgb="FFC5E0B3"/>
        <bgColor rgb="FFC5E0B3"/>
      </patternFill>
    </fill>
    <fill>
      <patternFill patternType="solid">
        <fgColor rgb="FFD9E2F3"/>
        <bgColor rgb="FFD9E2F3"/>
      </patternFill>
    </fill>
    <fill>
      <patternFill patternType="solid">
        <fgColor rgb="FFFFE598"/>
        <bgColor rgb="FFFFE598"/>
      </patternFill>
    </fill>
    <fill>
      <patternFill patternType="solid">
        <fgColor rgb="FFF7CAAC"/>
        <bgColor rgb="FFF7CAAC"/>
      </patternFill>
    </fill>
    <fill>
      <patternFill patternType="solid">
        <fgColor rgb="FFFFCC99"/>
        <bgColor rgb="FFFFCC99"/>
      </patternFill>
    </fill>
    <fill>
      <patternFill patternType="solid">
        <fgColor rgb="FFB4C6E7"/>
        <bgColor rgb="FFB4C6E7"/>
      </patternFill>
    </fill>
    <fill>
      <patternFill patternType="solid">
        <fgColor rgb="FFDADADA"/>
        <bgColor rgb="FFDADADA"/>
      </patternFill>
    </fill>
    <fill>
      <patternFill patternType="solid">
        <fgColor rgb="FFFFC000"/>
        <bgColor rgb="FFFFC000"/>
      </patternFill>
    </fill>
    <fill>
      <patternFill patternType="solid">
        <fgColor rgb="FFFEF2CB"/>
        <bgColor rgb="FFFEF2CB"/>
      </patternFill>
    </fill>
    <fill>
      <patternFill patternType="solid">
        <fgColor rgb="FF92D050"/>
        <bgColor rgb="FF92D050"/>
      </patternFill>
    </fill>
    <fill>
      <patternFill patternType="solid">
        <fgColor rgb="FFE2EFD9"/>
        <bgColor rgb="FFE2EFD9"/>
      </patternFill>
    </fill>
    <fill>
      <patternFill patternType="solid">
        <fgColor rgb="FFFFFFFF"/>
        <bgColor rgb="FFFFFFFF"/>
      </patternFill>
    </fill>
    <fill>
      <patternFill patternType="solid">
        <fgColor theme="0"/>
        <bgColor theme="0"/>
      </patternFill>
    </fill>
    <fill>
      <patternFill patternType="solid">
        <fgColor rgb="FFDEEAF6"/>
        <bgColor rgb="FFDEEAF6"/>
      </patternFill>
    </fill>
    <fill>
      <patternFill patternType="solid">
        <fgColor rgb="FFBDD6EE"/>
        <bgColor rgb="FFBDD6EE"/>
      </patternFill>
    </fill>
    <fill>
      <patternFill patternType="solid">
        <fgColor rgb="FFFBE4D5"/>
        <bgColor rgb="FFFBE4D5"/>
      </patternFill>
    </fill>
    <fill>
      <patternFill patternType="solid">
        <fgColor theme="9"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9" tint="0.79998168889431442"/>
        <bgColor rgb="FFE2EFD9"/>
      </patternFill>
    </fill>
    <fill>
      <patternFill patternType="solid">
        <fgColor rgb="FFFF0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C00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FF00"/>
        <bgColor theme="0"/>
      </patternFill>
    </fill>
    <fill>
      <patternFill patternType="solid">
        <fgColor rgb="FFFFFF00"/>
        <bgColor rgb="FFDEEAF6"/>
      </patternFill>
    </fill>
    <fill>
      <patternFill patternType="solid">
        <fgColor theme="8" tint="0.79998168889431442"/>
        <bgColor indexed="64"/>
      </patternFill>
    </fill>
    <fill>
      <patternFill patternType="solid">
        <fgColor theme="7" tint="0.79998168889431442"/>
        <bgColor rgb="FFE2EFD9"/>
      </patternFill>
    </fill>
    <fill>
      <patternFill patternType="solid">
        <fgColor theme="5" tint="0.59999389629810485"/>
        <bgColor indexed="64"/>
      </patternFill>
    </fill>
    <fill>
      <patternFill patternType="solid">
        <fgColor rgb="FFFFC000"/>
        <bgColor rgb="FFE2EFD9"/>
      </patternFill>
    </fill>
    <fill>
      <patternFill patternType="solid">
        <fgColor rgb="FFEFF2F0"/>
        <bgColor indexed="64"/>
      </patternFill>
    </fill>
    <fill>
      <patternFill patternType="solid">
        <fgColor rgb="FF566F5E"/>
        <bgColor indexed="64"/>
      </patternFill>
    </fill>
    <fill>
      <patternFill patternType="solid">
        <fgColor rgb="FFFFCCCC"/>
        <bgColor indexed="64"/>
      </patternFill>
    </fill>
    <fill>
      <patternFill patternType="solid">
        <fgColor indexed="9"/>
        <bgColor indexed="64"/>
      </patternFill>
    </fill>
    <fill>
      <patternFill patternType="solid">
        <fgColor rgb="FFFEF2CB"/>
        <bgColor indexed="64"/>
      </patternFill>
    </fill>
    <fill>
      <patternFill patternType="solid">
        <fgColor theme="8" tint="0.39997558519241921"/>
        <bgColor rgb="FFE2EFD9"/>
      </patternFill>
    </fill>
    <fill>
      <patternFill patternType="solid">
        <fgColor indexed="31"/>
        <bgColor indexed="64"/>
      </patternFill>
    </fill>
    <fill>
      <patternFill patternType="solid">
        <fgColor indexed="22"/>
        <bgColor indexed="64"/>
      </patternFill>
    </fill>
    <fill>
      <patternFill patternType="solid">
        <fgColor theme="2" tint="-0.249977111117893"/>
        <bgColor indexed="64"/>
      </patternFill>
    </fill>
    <fill>
      <patternFill patternType="solid">
        <fgColor theme="0"/>
        <bgColor rgb="FFE2EFD9"/>
      </patternFill>
    </fill>
    <fill>
      <patternFill patternType="solid">
        <fgColor theme="7" tint="0.79998168889431442"/>
        <bgColor indexed="64"/>
      </patternFill>
    </fill>
  </fills>
  <borders count="93">
    <border>
      <left/>
      <right/>
      <top/>
      <bottom/>
      <diagonal/>
    </border>
    <border>
      <left/>
      <right/>
      <top/>
      <bottom/>
      <diagonal/>
    </border>
    <border>
      <left/>
      <right/>
      <top/>
      <bottom/>
      <diagonal/>
    </border>
    <border>
      <left/>
      <right/>
      <top/>
      <bottom/>
      <diagonal/>
    </border>
    <border>
      <left style="thin">
        <color rgb="FF7F7F7F"/>
      </left>
      <right style="thin">
        <color rgb="FF7F7F7F"/>
      </right>
      <top style="thin">
        <color rgb="FF7F7F7F"/>
      </top>
      <bottom style="thin">
        <color rgb="FF7F7F7F"/>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style="thin">
        <color rgb="FF000000"/>
      </left>
      <right/>
      <top/>
      <bottom/>
      <diagonal/>
    </border>
    <border>
      <left style="thin">
        <color rgb="FF99CCFF"/>
      </left>
      <right style="thin">
        <color rgb="FF99CCFF"/>
      </right>
      <top style="thin">
        <color rgb="FF99CCFF"/>
      </top>
      <bottom/>
      <diagonal/>
    </border>
    <border>
      <left/>
      <right style="thin">
        <color rgb="FF000000"/>
      </right>
      <top/>
      <bottom/>
      <diagonal/>
    </border>
    <border>
      <left style="medium">
        <color rgb="FF000000"/>
      </left>
      <right style="thin">
        <color rgb="FF000000"/>
      </right>
      <top/>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top/>
      <bottom style="thin">
        <color rgb="FF000000"/>
      </bottom>
      <diagonal/>
    </border>
    <border>
      <left style="medium">
        <color rgb="FF000000"/>
      </left>
      <right style="medium">
        <color rgb="FF000000"/>
      </right>
      <top/>
      <bottom style="medium">
        <color rgb="FF000000"/>
      </bottom>
      <diagonal/>
    </border>
    <border>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thin">
        <color rgb="FF000000"/>
      </top>
      <bottom/>
      <diagonal/>
    </border>
    <border>
      <left/>
      <right style="medium">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diagonal/>
    </border>
    <border>
      <left/>
      <right style="thin">
        <color rgb="FF000000"/>
      </right>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medium">
        <color rgb="FF000000"/>
      </left>
      <right/>
      <top style="thin">
        <color rgb="FF000000"/>
      </top>
      <bottom/>
      <diagonal/>
    </border>
    <border>
      <left style="medium">
        <color rgb="FF000000"/>
      </left>
      <right/>
      <top/>
      <bottom style="thin">
        <color rgb="FF000000"/>
      </bottom>
      <diagonal/>
    </border>
    <border>
      <left style="hair">
        <color indexed="64"/>
      </left>
      <right style="hair">
        <color indexed="64"/>
      </right>
      <top style="hair">
        <color indexed="64"/>
      </top>
      <bottom style="hair">
        <color indexed="64"/>
      </bottom>
      <diagonal/>
    </border>
    <border>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rgb="FF000000"/>
      </left>
      <right style="thin">
        <color rgb="FF000000"/>
      </right>
      <top style="thin">
        <color rgb="FF000000"/>
      </top>
      <bottom style="thin">
        <color indexed="64"/>
      </bottom>
      <diagonal/>
    </border>
    <border>
      <left/>
      <right/>
      <top style="thin">
        <color theme="0"/>
      </top>
      <bottom style="thin">
        <color theme="0"/>
      </bottom>
      <diagonal/>
    </border>
    <border>
      <left/>
      <right/>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top/>
      <bottom style="double">
        <color indexed="8"/>
      </bottom>
      <diagonal/>
    </border>
    <border>
      <left/>
      <right style="thin">
        <color indexed="8"/>
      </right>
      <top/>
      <bottom style="double">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double">
        <color indexed="8"/>
      </bottom>
      <diagonal/>
    </border>
    <border>
      <left style="thin">
        <color indexed="64"/>
      </left>
      <right style="thin">
        <color indexed="64"/>
      </right>
      <top/>
      <bottom style="thin">
        <color indexed="8"/>
      </bottom>
      <diagonal/>
    </border>
    <border>
      <left style="thin">
        <color indexed="64"/>
      </left>
      <right style="thin">
        <color indexed="64"/>
      </right>
      <top style="thin">
        <color indexed="8"/>
      </top>
      <bottom/>
      <diagonal/>
    </border>
    <border>
      <left style="thin">
        <color indexed="64"/>
      </left>
      <right/>
      <top style="thin">
        <color indexed="8"/>
      </top>
      <bottom style="thin">
        <color indexed="8"/>
      </bottom>
      <diagonal/>
    </border>
    <border>
      <left/>
      <right/>
      <top style="thin">
        <color indexed="8"/>
      </top>
      <bottom style="thin">
        <color indexed="8"/>
      </bottom>
      <diagonal/>
    </border>
    <border>
      <left style="thin">
        <color indexed="64"/>
      </left>
      <right/>
      <top style="thin">
        <color indexed="8"/>
      </top>
      <bottom style="thin">
        <color indexed="64"/>
      </bottom>
      <diagonal/>
    </border>
    <border>
      <left/>
      <right/>
      <top style="thin">
        <color indexed="8"/>
      </top>
      <bottom style="thin">
        <color indexed="64"/>
      </bottom>
      <diagonal/>
    </border>
    <border>
      <left style="thin">
        <color indexed="64"/>
      </left>
      <right/>
      <top style="thin">
        <color indexed="64"/>
      </top>
      <bottom style="thin">
        <color indexed="8"/>
      </bottom>
      <diagonal/>
    </border>
    <border>
      <left/>
      <right/>
      <top style="thin">
        <color indexed="64"/>
      </top>
      <bottom style="thin">
        <color indexed="8"/>
      </bottom>
      <diagonal/>
    </border>
    <border>
      <left style="thin">
        <color indexed="64"/>
      </left>
      <right/>
      <top style="thin">
        <color indexed="8"/>
      </top>
      <bottom style="thin">
        <color indexed="8"/>
      </bottom>
      <diagonal/>
    </border>
    <border>
      <left/>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8"/>
      </bottom>
      <diagonal/>
    </border>
  </borders>
  <cellStyleXfs count="31">
    <xf numFmtId="0" fontId="0" fillId="0" borderId="0"/>
    <xf numFmtId="0" fontId="9" fillId="0" borderId="0" applyNumberFormat="0" applyFill="0" applyBorder="0" applyAlignment="0" applyProtection="0"/>
    <xf numFmtId="164" fontId="10" fillId="0" borderId="0" applyFont="0" applyFill="0" applyBorder="0" applyAlignment="0" applyProtection="0"/>
    <xf numFmtId="0" fontId="12" fillId="0" borderId="3">
      <alignment vertical="center"/>
    </xf>
    <xf numFmtId="170" fontId="13" fillId="0" borderId="3"/>
    <xf numFmtId="0" fontId="15" fillId="0" borderId="3"/>
    <xf numFmtId="168" fontId="11" fillId="0" borderId="3"/>
    <xf numFmtId="0" fontId="12" fillId="0" borderId="3"/>
    <xf numFmtId="0" fontId="19" fillId="0" borderId="3" applyProtection="0">
      <alignment vertical="center"/>
    </xf>
    <xf numFmtId="170" fontId="10" fillId="0" borderId="3"/>
    <xf numFmtId="170" fontId="20" fillId="0" borderId="3"/>
    <xf numFmtId="0" fontId="11" fillId="0" borderId="3"/>
    <xf numFmtId="0" fontId="12" fillId="0" borderId="3"/>
    <xf numFmtId="0" fontId="19" fillId="0" borderId="3"/>
    <xf numFmtId="0" fontId="38" fillId="0" borderId="3"/>
    <xf numFmtId="0" fontId="12" fillId="0" borderId="3"/>
    <xf numFmtId="178" fontId="19" fillId="0" borderId="3" applyFont="0" applyFill="0" applyBorder="0" applyAlignment="0" applyProtection="0">
      <alignment vertical="center"/>
    </xf>
    <xf numFmtId="0" fontId="11" fillId="0" borderId="3"/>
    <xf numFmtId="0" fontId="10" fillId="0" borderId="3">
      <alignment vertical="center"/>
    </xf>
    <xf numFmtId="0" fontId="12" fillId="0" borderId="3"/>
    <xf numFmtId="0" fontId="39" fillId="0" borderId="3"/>
    <xf numFmtId="0" fontId="12" fillId="0" borderId="3">
      <alignment vertical="center"/>
    </xf>
    <xf numFmtId="0" fontId="12" fillId="0" borderId="3">
      <alignment vertical="center"/>
    </xf>
    <xf numFmtId="0" fontId="38" fillId="0" borderId="3"/>
    <xf numFmtId="0" fontId="38" fillId="0" borderId="3"/>
    <xf numFmtId="0" fontId="39" fillId="0" borderId="3"/>
    <xf numFmtId="0" fontId="64" fillId="41" borderId="63">
      <alignment horizontal="left" vertical="center"/>
    </xf>
    <xf numFmtId="0" fontId="66" fillId="42" borderId="64"/>
    <xf numFmtId="0" fontId="2" fillId="0" borderId="3"/>
    <xf numFmtId="0" fontId="1" fillId="0" borderId="3"/>
    <xf numFmtId="0" fontId="98" fillId="0" borderId="3" applyNumberFormat="0" applyFill="0" applyBorder="0" applyAlignment="0" applyProtection="0"/>
  </cellStyleXfs>
  <cellXfs count="918">
    <xf numFmtId="0" fontId="0" fillId="0" borderId="0" xfId="0" applyFont="1" applyAlignment="1"/>
    <xf numFmtId="0" fontId="3" fillId="0" borderId="0" xfId="0" applyFont="1"/>
    <xf numFmtId="165" fontId="3" fillId="0" borderId="0" xfId="0" applyNumberFormat="1" applyFont="1"/>
    <xf numFmtId="0" fontId="3" fillId="0" borderId="0" xfId="0" applyFont="1" applyAlignment="1">
      <alignment vertical="top"/>
    </xf>
    <xf numFmtId="0" fontId="3" fillId="0" borderId="0" xfId="0" applyFont="1" applyAlignment="1">
      <alignment vertical="top" wrapText="1"/>
    </xf>
    <xf numFmtId="165" fontId="3" fillId="0" borderId="0" xfId="0" applyNumberFormat="1" applyFont="1" applyAlignment="1">
      <alignment vertical="top"/>
    </xf>
    <xf numFmtId="0" fontId="7" fillId="0" borderId="0" xfId="0" applyFont="1"/>
    <xf numFmtId="0" fontId="7" fillId="0" borderId="0" xfId="0" applyFont="1" applyAlignment="1">
      <alignment vertical="top"/>
    </xf>
    <xf numFmtId="0" fontId="5" fillId="0" borderId="0" xfId="0" applyFont="1" applyAlignment="1">
      <alignment vertical="top"/>
    </xf>
    <xf numFmtId="0" fontId="3" fillId="0" borderId="0" xfId="0" applyFont="1" applyAlignment="1">
      <alignment horizontal="right"/>
    </xf>
    <xf numFmtId="0" fontId="6" fillId="0" borderId="0" xfId="0" applyFont="1" applyAlignment="1">
      <alignment vertical="center"/>
    </xf>
    <xf numFmtId="165" fontId="6" fillId="0" borderId="0" xfId="0" applyNumberFormat="1" applyFont="1" applyAlignment="1">
      <alignment vertical="center"/>
    </xf>
    <xf numFmtId="0" fontId="6" fillId="0" borderId="0" xfId="0" applyFont="1" applyAlignment="1">
      <alignment horizontal="right" vertical="center"/>
    </xf>
    <xf numFmtId="0" fontId="3" fillId="0" borderId="0" xfId="0" applyFont="1" applyAlignment="1">
      <alignment vertical="center"/>
    </xf>
    <xf numFmtId="0" fontId="6" fillId="0" borderId="0" xfId="0" applyFont="1"/>
    <xf numFmtId="165" fontId="6" fillId="0" borderId="0" xfId="0" applyNumberFormat="1" applyFont="1"/>
    <xf numFmtId="0" fontId="6" fillId="0" borderId="0" xfId="0" applyFont="1" applyAlignment="1">
      <alignment horizontal="right"/>
    </xf>
    <xf numFmtId="0" fontId="3" fillId="0" borderId="0" xfId="0" applyFont="1" applyAlignment="1">
      <alignment horizontal="right" vertical="top"/>
    </xf>
    <xf numFmtId="0" fontId="3" fillId="0" borderId="0" xfId="0" applyFont="1" applyAlignment="1">
      <alignment vertical="center" wrapText="1"/>
    </xf>
    <xf numFmtId="0" fontId="16" fillId="0" borderId="0" xfId="0" applyFont="1" applyAlignment="1">
      <alignment vertical="top"/>
    </xf>
    <xf numFmtId="0" fontId="5" fillId="0" borderId="0" xfId="0" applyFont="1"/>
    <xf numFmtId="0" fontId="10" fillId="0" borderId="0" xfId="0" applyFont="1" applyAlignment="1"/>
    <xf numFmtId="0" fontId="7" fillId="0" borderId="0" xfId="0" applyFont="1" applyAlignment="1">
      <alignment horizontal="center" vertical="center"/>
    </xf>
    <xf numFmtId="0" fontId="0" fillId="0" borderId="0" xfId="0" applyFont="1" applyAlignment="1">
      <alignment horizontal="center" vertical="center"/>
    </xf>
    <xf numFmtId="176" fontId="11" fillId="25" borderId="3" xfId="0" applyNumberFormat="1" applyFont="1" applyFill="1" applyBorder="1" applyAlignment="1">
      <alignment horizontal="center"/>
    </xf>
    <xf numFmtId="176" fontId="11" fillId="0" borderId="3" xfId="0" applyNumberFormat="1" applyFont="1" applyFill="1" applyBorder="1" applyAlignment="1">
      <alignment horizontal="center"/>
    </xf>
    <xf numFmtId="0" fontId="0" fillId="0" borderId="3" xfId="0" applyFont="1" applyFill="1" applyBorder="1" applyAlignment="1"/>
    <xf numFmtId="0" fontId="21" fillId="0" borderId="0" xfId="0" applyFont="1" applyAlignment="1">
      <alignment horizontal="center" vertical="center"/>
    </xf>
    <xf numFmtId="0" fontId="22" fillId="9" borderId="1" xfId="0" applyFont="1" applyFill="1" applyBorder="1" applyAlignment="1">
      <alignment horizontal="left" vertical="center"/>
    </xf>
    <xf numFmtId="0" fontId="22" fillId="0" borderId="0" xfId="0" applyFont="1" applyAlignment="1">
      <alignment horizontal="left" vertical="center"/>
    </xf>
    <xf numFmtId="0" fontId="22" fillId="0" borderId="27" xfId="0" applyFont="1" applyBorder="1" applyAlignment="1">
      <alignment horizontal="center" vertical="top"/>
    </xf>
    <xf numFmtId="0" fontId="22" fillId="0" borderId="28" xfId="0" applyFont="1" applyBorder="1" applyAlignment="1">
      <alignment horizontal="center" vertical="center" wrapText="1"/>
    </xf>
    <xf numFmtId="0" fontId="22" fillId="0" borderId="0" xfId="0" applyFont="1" applyAlignment="1">
      <alignment horizontal="center" vertical="center"/>
    </xf>
    <xf numFmtId="0" fontId="22" fillId="0" borderId="0" xfId="0" applyFont="1"/>
    <xf numFmtId="0" fontId="22" fillId="0" borderId="29" xfId="0" applyFont="1" applyBorder="1" applyAlignment="1">
      <alignment horizontal="center" vertical="top"/>
    </xf>
    <xf numFmtId="0" fontId="22" fillId="0" borderId="30" xfId="0" applyFont="1" applyBorder="1" applyAlignment="1">
      <alignment horizontal="center" vertical="center" wrapText="1"/>
    </xf>
    <xf numFmtId="0" fontId="22" fillId="9" borderId="1" xfId="0" applyFont="1" applyFill="1" applyBorder="1" applyAlignment="1">
      <alignment vertical="center"/>
    </xf>
    <xf numFmtId="167" fontId="23" fillId="0" borderId="9" xfId="0" applyNumberFormat="1" applyFont="1" applyBorder="1" applyAlignment="1">
      <alignment vertical="center"/>
    </xf>
    <xf numFmtId="167" fontId="22" fillId="0" borderId="9" xfId="0" applyNumberFormat="1" applyFont="1" applyBorder="1" applyAlignment="1">
      <alignment vertical="top"/>
    </xf>
    <xf numFmtId="167" fontId="22" fillId="0" borderId="33" xfId="0" applyNumberFormat="1" applyFont="1" applyBorder="1" applyAlignment="1">
      <alignment vertical="top"/>
    </xf>
    <xf numFmtId="167" fontId="22" fillId="0" borderId="0" xfId="0" applyNumberFormat="1" applyFont="1" applyAlignment="1">
      <alignment vertical="top"/>
    </xf>
    <xf numFmtId="167" fontId="22" fillId="0" borderId="34" xfId="0" applyNumberFormat="1" applyFont="1" applyBorder="1" applyAlignment="1">
      <alignment vertical="top"/>
    </xf>
    <xf numFmtId="0" fontId="21" fillId="6" borderId="1" xfId="0" applyFont="1" applyFill="1" applyBorder="1" applyAlignment="1">
      <alignment horizontal="center" vertical="center"/>
    </xf>
    <xf numFmtId="0" fontId="21" fillId="6" borderId="1" xfId="0" applyFont="1" applyFill="1" applyBorder="1" applyAlignment="1">
      <alignment horizontal="center" vertical="top"/>
    </xf>
    <xf numFmtId="166" fontId="21" fillId="6" borderId="1" xfId="0" applyNumberFormat="1" applyFont="1" applyFill="1" applyBorder="1" applyAlignment="1">
      <alignment horizontal="center" vertical="center"/>
    </xf>
    <xf numFmtId="166" fontId="22" fillId="0" borderId="5" xfId="0" applyNumberFormat="1" applyFont="1" applyBorder="1"/>
    <xf numFmtId="166" fontId="21" fillId="0" borderId="6" xfId="0" applyNumberFormat="1" applyFont="1" applyBorder="1" applyAlignment="1">
      <alignment vertical="center"/>
    </xf>
    <xf numFmtId="166" fontId="21" fillId="0" borderId="7" xfId="0" applyNumberFormat="1" applyFont="1" applyBorder="1" applyAlignment="1">
      <alignment vertical="center"/>
    </xf>
    <xf numFmtId="0" fontId="22" fillId="0" borderId="0" xfId="0" applyFont="1" applyAlignment="1"/>
    <xf numFmtId="0" fontId="21" fillId="0" borderId="0" xfId="0" applyFont="1" applyAlignment="1">
      <alignment horizontal="center" vertical="top"/>
    </xf>
    <xf numFmtId="166" fontId="22" fillId="0" borderId="0" xfId="0" applyNumberFormat="1" applyFont="1"/>
    <xf numFmtId="0" fontId="22" fillId="0" borderId="0" xfId="0" applyFont="1" applyAlignment="1">
      <alignment vertical="top"/>
    </xf>
    <xf numFmtId="164" fontId="22" fillId="0" borderId="0" xfId="2" applyFont="1" applyAlignment="1">
      <alignment horizontal="center" vertical="center"/>
    </xf>
    <xf numFmtId="166" fontId="22" fillId="0" borderId="0" xfId="0" applyNumberFormat="1" applyFont="1" applyAlignment="1">
      <alignment vertical="center"/>
    </xf>
    <xf numFmtId="0" fontId="21" fillId="0" borderId="0" xfId="0" applyFont="1" applyAlignment="1">
      <alignment horizontal="left" vertical="center"/>
    </xf>
    <xf numFmtId="0" fontId="22" fillId="6" borderId="20" xfId="0" applyFont="1" applyFill="1" applyBorder="1" applyAlignment="1">
      <alignment horizontal="center" vertical="center"/>
    </xf>
    <xf numFmtId="0" fontId="22" fillId="6" borderId="21" xfId="0" applyFont="1" applyFill="1" applyBorder="1" applyAlignment="1">
      <alignment vertical="center"/>
    </xf>
    <xf numFmtId="165" fontId="24" fillId="6" borderId="21" xfId="0" applyNumberFormat="1" applyFont="1" applyFill="1" applyBorder="1" applyAlignment="1">
      <alignment vertical="center"/>
    </xf>
    <xf numFmtId="165" fontId="22" fillId="6" borderId="22" xfId="0" applyNumberFormat="1" applyFont="1" applyFill="1" applyBorder="1" applyAlignment="1">
      <alignment vertical="center"/>
    </xf>
    <xf numFmtId="0" fontId="22" fillId="0" borderId="0" xfId="0" applyFont="1" applyAlignment="1">
      <alignment horizontal="center"/>
    </xf>
    <xf numFmtId="164" fontId="22" fillId="31" borderId="49" xfId="2" applyFont="1" applyFill="1" applyBorder="1" applyAlignment="1">
      <alignment vertical="center"/>
    </xf>
    <xf numFmtId="0" fontId="22" fillId="0" borderId="25" xfId="0" applyFont="1" applyBorder="1" applyAlignment="1">
      <alignment horizontal="center" vertical="top"/>
    </xf>
    <xf numFmtId="0" fontId="25" fillId="0" borderId="0" xfId="0" applyFont="1" applyAlignment="1">
      <alignment horizontal="center" vertical="center"/>
    </xf>
    <xf numFmtId="0" fontId="22" fillId="0" borderId="0" xfId="0" applyFont="1" applyAlignment="1">
      <alignment vertical="center"/>
    </xf>
    <xf numFmtId="165" fontId="22" fillId="0" borderId="0" xfId="0" applyNumberFormat="1" applyFont="1" applyAlignment="1">
      <alignment horizontal="right" vertical="top"/>
    </xf>
    <xf numFmtId="0" fontId="22" fillId="0" borderId="23" xfId="0" applyFont="1" applyBorder="1" applyAlignment="1">
      <alignment horizontal="center" vertical="top"/>
    </xf>
    <xf numFmtId="0" fontId="22" fillId="0" borderId="23" xfId="0" applyFont="1" applyBorder="1" applyAlignment="1">
      <alignment horizontal="center" vertical="center"/>
    </xf>
    <xf numFmtId="0" fontId="22" fillId="0" borderId="24" xfId="0" applyFont="1" applyBorder="1" applyAlignment="1">
      <alignment horizontal="center" vertical="top"/>
    </xf>
    <xf numFmtId="0" fontId="22" fillId="0" borderId="24" xfId="0" applyFont="1" applyBorder="1" applyAlignment="1">
      <alignment horizontal="center" vertical="center"/>
    </xf>
    <xf numFmtId="0" fontId="22" fillId="0" borderId="19" xfId="0" applyFont="1" applyBorder="1" applyAlignment="1">
      <alignment horizontal="center" vertical="top"/>
    </xf>
    <xf numFmtId="0" fontId="22" fillId="0" borderId="19" xfId="0" applyFont="1" applyBorder="1" applyAlignment="1">
      <alignment horizontal="center" vertical="center"/>
    </xf>
    <xf numFmtId="0" fontId="21" fillId="0" borderId="0" xfId="0" applyFont="1" applyAlignment="1">
      <alignment horizontal="center" vertical="center" wrapText="1"/>
    </xf>
    <xf numFmtId="0" fontId="21" fillId="0" borderId="27" xfId="0" applyFont="1" applyBorder="1" applyAlignment="1">
      <alignment horizontal="center" vertical="top"/>
    </xf>
    <xf numFmtId="166" fontId="22" fillId="0" borderId="0" xfId="0" applyNumberFormat="1" applyFont="1" applyAlignment="1">
      <alignment horizontal="right" vertical="top"/>
    </xf>
    <xf numFmtId="0" fontId="21" fillId="9" borderId="1" xfId="0" applyFont="1" applyFill="1" applyBorder="1" applyAlignment="1">
      <alignment horizontal="left" vertical="center"/>
    </xf>
    <xf numFmtId="165" fontId="24" fillId="6" borderId="31" xfId="0" applyNumberFormat="1" applyFont="1" applyFill="1" applyBorder="1" applyAlignment="1">
      <alignment vertical="center"/>
    </xf>
    <xf numFmtId="165" fontId="22" fillId="6" borderId="32" xfId="0" applyNumberFormat="1" applyFont="1" applyFill="1" applyBorder="1" applyAlignment="1">
      <alignment vertical="center"/>
    </xf>
    <xf numFmtId="0" fontId="22" fillId="0" borderId="0" xfId="0" applyFont="1" applyAlignment="1">
      <alignment horizontal="left" vertical="top" wrapText="1"/>
    </xf>
    <xf numFmtId="0" fontId="25" fillId="0" borderId="0" xfId="0" applyFont="1" applyAlignment="1">
      <alignment horizontal="left" vertical="center"/>
    </xf>
    <xf numFmtId="43" fontId="22" fillId="0" borderId="0" xfId="0" applyNumberFormat="1" applyFont="1" applyAlignment="1">
      <alignment vertical="center"/>
    </xf>
    <xf numFmtId="167" fontId="23" fillId="0" borderId="9" xfId="0" applyNumberFormat="1" applyFont="1" applyBorder="1"/>
    <xf numFmtId="0" fontId="22" fillId="0" borderId="0" xfId="0" applyFont="1" applyAlignment="1">
      <alignment wrapText="1"/>
    </xf>
    <xf numFmtId="167" fontId="23" fillId="0" borderId="33" xfId="0" applyNumberFormat="1" applyFont="1" applyBorder="1"/>
    <xf numFmtId="43" fontId="22" fillId="0" borderId="0" xfId="0" applyNumberFormat="1" applyFont="1" applyAlignment="1">
      <alignment horizontal="center" vertical="center"/>
    </xf>
    <xf numFmtId="166" fontId="22" fillId="0" borderId="0" xfId="0" applyNumberFormat="1" applyFont="1" applyAlignment="1">
      <alignment horizontal="center"/>
    </xf>
    <xf numFmtId="0" fontId="22" fillId="9" borderId="49" xfId="0" applyFont="1" applyFill="1" applyBorder="1"/>
    <xf numFmtId="0" fontId="22" fillId="6" borderId="49" xfId="0" applyFont="1" applyFill="1" applyBorder="1" applyAlignment="1">
      <alignment horizontal="center" vertical="center"/>
    </xf>
    <xf numFmtId="0" fontId="22" fillId="6" borderId="49" xfId="0" applyFont="1" applyFill="1" applyBorder="1" applyAlignment="1">
      <alignment vertical="center"/>
    </xf>
    <xf numFmtId="165" fontId="24" fillId="6" borderId="49" xfId="0" applyNumberFormat="1" applyFont="1" applyFill="1" applyBorder="1" applyAlignment="1">
      <alignment vertical="center"/>
    </xf>
    <xf numFmtId="165" fontId="22" fillId="6" borderId="49" xfId="0" applyNumberFormat="1" applyFont="1" applyFill="1" applyBorder="1" applyAlignment="1">
      <alignment vertical="center"/>
    </xf>
    <xf numFmtId="0" fontId="22" fillId="0" borderId="49" xfId="0" applyFont="1" applyBorder="1" applyAlignment="1">
      <alignment vertical="center"/>
    </xf>
    <xf numFmtId="0" fontId="22" fillId="0" borderId="49" xfId="0" applyFont="1" applyBorder="1" applyAlignment="1">
      <alignment horizontal="center" vertical="center"/>
    </xf>
    <xf numFmtId="174" fontId="26" fillId="0" borderId="49" xfId="2" applyNumberFormat="1" applyFont="1" applyFill="1" applyBorder="1" applyAlignment="1">
      <alignment vertical="center"/>
    </xf>
    <xf numFmtId="166" fontId="24" fillId="6" borderId="49" xfId="0" applyNumberFormat="1" applyFont="1" applyFill="1" applyBorder="1" applyAlignment="1">
      <alignment vertical="center"/>
    </xf>
    <xf numFmtId="166" fontId="22" fillId="6" borderId="49" xfId="0" applyNumberFormat="1" applyFont="1" applyFill="1" applyBorder="1" applyAlignment="1">
      <alignment vertical="center"/>
    </xf>
    <xf numFmtId="174" fontId="26" fillId="0" borderId="49" xfId="2" applyNumberFormat="1" applyFont="1" applyBorder="1" applyAlignment="1">
      <alignment vertical="center"/>
    </xf>
    <xf numFmtId="0" fontId="22" fillId="6" borderId="54" xfId="0" applyFont="1" applyFill="1" applyBorder="1" applyAlignment="1">
      <alignment vertical="center"/>
    </xf>
    <xf numFmtId="0" fontId="22" fillId="6" borderId="52" xfId="0" applyFont="1" applyFill="1" applyBorder="1" applyAlignment="1">
      <alignment horizontal="center" vertical="center"/>
    </xf>
    <xf numFmtId="0" fontId="22" fillId="6" borderId="52" xfId="0" applyFont="1" applyFill="1" applyBorder="1" applyAlignment="1">
      <alignment vertical="center"/>
    </xf>
    <xf numFmtId="166" fontId="24" fillId="6" borderId="52" xfId="0" applyNumberFormat="1" applyFont="1" applyFill="1" applyBorder="1" applyAlignment="1">
      <alignment vertical="center"/>
    </xf>
    <xf numFmtId="166" fontId="22" fillId="6" borderId="52" xfId="0" applyNumberFormat="1" applyFont="1" applyFill="1" applyBorder="1" applyAlignment="1">
      <alignment vertical="center"/>
    </xf>
    <xf numFmtId="0" fontId="22" fillId="0" borderId="36" xfId="0" applyFont="1" applyBorder="1" applyAlignment="1">
      <alignment vertical="center"/>
    </xf>
    <xf numFmtId="0" fontId="22" fillId="6" borderId="35" xfId="0" applyFont="1" applyFill="1" applyBorder="1" applyAlignment="1">
      <alignment vertical="center"/>
    </xf>
    <xf numFmtId="166" fontId="22" fillId="0" borderId="49" xfId="0" applyNumberFormat="1" applyFont="1" applyBorder="1" applyAlignment="1">
      <alignment vertical="center"/>
    </xf>
    <xf numFmtId="0" fontId="22" fillId="0" borderId="53" xfId="0" applyFont="1" applyBorder="1" applyAlignment="1">
      <alignment vertical="center"/>
    </xf>
    <xf numFmtId="0" fontId="22" fillId="0" borderId="49" xfId="0" applyFont="1" applyBorder="1" applyAlignment="1">
      <alignment vertical="center" wrapText="1"/>
    </xf>
    <xf numFmtId="0" fontId="22" fillId="0" borderId="26" xfId="0" applyFont="1" applyBorder="1" applyAlignment="1">
      <alignment horizontal="center" vertical="top" wrapText="1"/>
    </xf>
    <xf numFmtId="0" fontId="22" fillId="0" borderId="28" xfId="0" applyFont="1" applyBorder="1" applyAlignment="1">
      <alignment horizontal="center" vertical="top" wrapText="1"/>
    </xf>
    <xf numFmtId="0" fontId="21" fillId="0" borderId="0" xfId="0" applyFont="1" applyFill="1" applyAlignment="1">
      <alignment horizontal="center" vertical="center"/>
    </xf>
    <xf numFmtId="166" fontId="22" fillId="0" borderId="0" xfId="0" applyNumberFormat="1" applyFont="1" applyFill="1"/>
    <xf numFmtId="0" fontId="21" fillId="39" borderId="23" xfId="0" applyFont="1" applyFill="1" applyBorder="1" applyAlignment="1">
      <alignment horizontal="center" vertical="top"/>
    </xf>
    <xf numFmtId="0" fontId="22" fillId="39" borderId="23" xfId="0" applyFont="1" applyFill="1" applyBorder="1" applyAlignment="1">
      <alignment horizontal="center" vertical="center"/>
    </xf>
    <xf numFmtId="0" fontId="22" fillId="39" borderId="24" xfId="0" applyFont="1" applyFill="1" applyBorder="1" applyAlignment="1">
      <alignment horizontal="center" vertical="top"/>
    </xf>
    <xf numFmtId="0" fontId="22" fillId="39" borderId="24" xfId="0" applyFont="1" applyFill="1" applyBorder="1" applyAlignment="1">
      <alignment horizontal="center" vertical="center"/>
    </xf>
    <xf numFmtId="0" fontId="22" fillId="39" borderId="19" xfId="0" applyFont="1" applyFill="1" applyBorder="1" applyAlignment="1">
      <alignment horizontal="center" vertical="center"/>
    </xf>
    <xf numFmtId="0" fontId="22" fillId="39" borderId="23" xfId="0" applyFont="1" applyFill="1" applyBorder="1" applyAlignment="1">
      <alignment horizontal="center"/>
    </xf>
    <xf numFmtId="0" fontId="22" fillId="39" borderId="19" xfId="0" applyFont="1" applyFill="1" applyBorder="1" applyAlignment="1">
      <alignment horizontal="center" vertical="top"/>
    </xf>
    <xf numFmtId="166" fontId="21" fillId="0" borderId="6" xfId="0" applyNumberFormat="1" applyFont="1" applyBorder="1" applyAlignment="1">
      <alignment horizontal="center" vertical="center"/>
    </xf>
    <xf numFmtId="166" fontId="21" fillId="0" borderId="7" xfId="0" applyNumberFormat="1" applyFont="1" applyBorder="1" applyAlignment="1">
      <alignment horizontal="center" vertical="center"/>
    </xf>
    <xf numFmtId="166" fontId="22" fillId="0" borderId="0" xfId="0" applyNumberFormat="1" applyFont="1" applyAlignment="1">
      <alignment vertical="top"/>
    </xf>
    <xf numFmtId="0" fontId="22" fillId="0" borderId="9" xfId="0" applyFont="1" applyBorder="1" applyAlignment="1">
      <alignment vertical="center"/>
    </xf>
    <xf numFmtId="0" fontId="22" fillId="0" borderId="9" xfId="0" applyFont="1" applyBorder="1" applyAlignment="1">
      <alignment vertical="center" wrapText="1"/>
    </xf>
    <xf numFmtId="166" fontId="22" fillId="0" borderId="5" xfId="0" applyNumberFormat="1" applyFont="1" applyBorder="1" applyAlignment="1">
      <alignment vertical="center"/>
    </xf>
    <xf numFmtId="0" fontId="22" fillId="0" borderId="17" xfId="0" applyFont="1" applyBorder="1" applyAlignment="1">
      <alignment horizontal="left" vertical="center"/>
    </xf>
    <xf numFmtId="0" fontId="22" fillId="0" borderId="17" xfId="0" applyFont="1" applyBorder="1" applyAlignment="1">
      <alignment horizontal="left" vertical="center" wrapText="1"/>
    </xf>
    <xf numFmtId="166" fontId="23" fillId="0" borderId="0" xfId="0" applyNumberFormat="1" applyFont="1" applyAlignment="1">
      <alignment horizontal="center" vertical="center"/>
    </xf>
    <xf numFmtId="43" fontId="22" fillId="6" borderId="9" xfId="0" applyNumberFormat="1" applyFont="1" applyFill="1" applyBorder="1" applyAlignment="1">
      <alignment horizontal="left" vertical="center"/>
    </xf>
    <xf numFmtId="166" fontId="22" fillId="0" borderId="0" xfId="0" applyNumberFormat="1" applyFont="1" applyAlignment="1">
      <alignment horizontal="left" vertical="center"/>
    </xf>
    <xf numFmtId="0" fontId="22" fillId="0" borderId="9" xfId="0" applyFont="1" applyBorder="1" applyAlignment="1">
      <alignment horizontal="left" vertical="center"/>
    </xf>
    <xf numFmtId="0" fontId="22" fillId="0" borderId="9" xfId="0" applyFont="1" applyBorder="1" applyAlignment="1">
      <alignment horizontal="center" vertical="center"/>
    </xf>
    <xf numFmtId="43" fontId="22" fillId="0" borderId="9" xfId="0" applyNumberFormat="1" applyFont="1" applyBorder="1" applyAlignment="1">
      <alignment horizontal="left" vertical="center"/>
    </xf>
    <xf numFmtId="0" fontId="22" fillId="0" borderId="14" xfId="0" applyFont="1" applyBorder="1" applyAlignment="1">
      <alignment horizontal="left" vertical="center"/>
    </xf>
    <xf numFmtId="0" fontId="22" fillId="0" borderId="10" xfId="0" applyFont="1" applyBorder="1" applyAlignment="1">
      <alignment horizontal="left" vertical="center"/>
    </xf>
    <xf numFmtId="0" fontId="22" fillId="8" borderId="38" xfId="0" applyFont="1" applyFill="1" applyBorder="1" applyAlignment="1">
      <alignment horizontal="left" vertical="center"/>
    </xf>
    <xf numFmtId="0" fontId="22" fillId="8" borderId="11" xfId="0" applyFont="1" applyFill="1" applyBorder="1" applyAlignment="1">
      <alignment vertical="center"/>
    </xf>
    <xf numFmtId="0" fontId="22" fillId="8" borderId="39" xfId="0" applyFont="1" applyFill="1" applyBorder="1" applyAlignment="1">
      <alignment horizontal="left" vertical="center"/>
    </xf>
    <xf numFmtId="0" fontId="22" fillId="0" borderId="15" xfId="0" applyFont="1" applyBorder="1" applyAlignment="1">
      <alignment horizontal="left" vertical="center"/>
    </xf>
    <xf numFmtId="0" fontId="22" fillId="0" borderId="8" xfId="0" applyFont="1" applyBorder="1" applyAlignment="1">
      <alignment vertical="center"/>
    </xf>
    <xf numFmtId="0" fontId="27" fillId="0" borderId="8" xfId="0" applyFont="1" applyBorder="1" applyAlignment="1">
      <alignment horizontal="left" vertical="center" wrapText="1"/>
    </xf>
    <xf numFmtId="0" fontId="22" fillId="0" borderId="33" xfId="0" applyFont="1" applyBorder="1" applyAlignment="1">
      <alignment horizontal="center" vertical="center"/>
    </xf>
    <xf numFmtId="0" fontId="22" fillId="0" borderId="8" xfId="0" applyFont="1" applyBorder="1" applyAlignment="1">
      <alignment horizontal="center" vertical="center"/>
    </xf>
    <xf numFmtId="43" fontId="22" fillId="8" borderId="11" xfId="0" applyNumberFormat="1" applyFont="1" applyFill="1" applyBorder="1" applyAlignment="1">
      <alignment vertical="center"/>
    </xf>
    <xf numFmtId="2" fontId="22" fillId="8" borderId="12" xfId="0" applyNumberFormat="1" applyFont="1" applyFill="1" applyBorder="1" applyAlignment="1">
      <alignment horizontal="right" vertical="center"/>
    </xf>
    <xf numFmtId="43" fontId="22" fillId="0" borderId="8" xfId="0" applyNumberFormat="1" applyFont="1" applyBorder="1" applyAlignment="1">
      <alignment vertical="center"/>
    </xf>
    <xf numFmtId="43" fontId="22" fillId="0" borderId="10" xfId="0" applyNumberFormat="1" applyFont="1" applyBorder="1" applyAlignment="1">
      <alignment horizontal="right" vertical="center"/>
    </xf>
    <xf numFmtId="0" fontId="23" fillId="0" borderId="0" xfId="0" applyFont="1" applyAlignment="1">
      <alignment horizontal="left" vertical="center"/>
    </xf>
    <xf numFmtId="0" fontId="27" fillId="0" borderId="8" xfId="0" applyFont="1" applyBorder="1" applyAlignment="1">
      <alignment horizontal="left" vertical="center"/>
    </xf>
    <xf numFmtId="0" fontId="27" fillId="8" borderId="11" xfId="0" applyFont="1" applyFill="1" applyBorder="1" applyAlignment="1">
      <alignment horizontal="left" vertical="center" wrapText="1"/>
    </xf>
    <xf numFmtId="2" fontId="22" fillId="0" borderId="10" xfId="0" applyNumberFormat="1" applyFont="1" applyBorder="1" applyAlignment="1">
      <alignment horizontal="right" vertical="center" wrapText="1"/>
    </xf>
    <xf numFmtId="0" fontId="22" fillId="0" borderId="41" xfId="0" applyFont="1" applyBorder="1" applyAlignment="1">
      <alignment vertical="center"/>
    </xf>
    <xf numFmtId="0" fontId="27" fillId="0" borderId="41" xfId="0" applyFont="1" applyBorder="1" applyAlignment="1">
      <alignment horizontal="left" vertical="center" wrapText="1"/>
    </xf>
    <xf numFmtId="43" fontId="22" fillId="0" borderId="41" xfId="0" applyNumberFormat="1" applyFont="1" applyBorder="1" applyAlignment="1">
      <alignment vertical="center"/>
    </xf>
    <xf numFmtId="43" fontId="22" fillId="0" borderId="42" xfId="0" applyNumberFormat="1" applyFont="1" applyBorder="1" applyAlignment="1">
      <alignment horizontal="right" vertical="center"/>
    </xf>
    <xf numFmtId="0" fontId="22" fillId="0" borderId="34" xfId="0" applyFont="1" applyBorder="1" applyAlignment="1">
      <alignment horizontal="center" vertical="center"/>
    </xf>
    <xf numFmtId="0" fontId="22" fillId="22" borderId="39" xfId="0" applyFont="1" applyFill="1" applyBorder="1" applyAlignment="1">
      <alignment horizontal="left" vertical="center"/>
    </xf>
    <xf numFmtId="0" fontId="22" fillId="0" borderId="14" xfId="0" applyFont="1" applyBorder="1" applyAlignment="1">
      <alignment horizontal="center" vertical="center"/>
    </xf>
    <xf numFmtId="0" fontId="21" fillId="6" borderId="9" xfId="0" applyFont="1" applyFill="1" applyBorder="1" applyAlignment="1">
      <alignment horizontal="center" vertical="center"/>
    </xf>
    <xf numFmtId="0" fontId="22" fillId="6" borderId="9" xfId="0" applyFont="1" applyFill="1" applyBorder="1" applyAlignment="1">
      <alignment horizontal="left" vertical="center"/>
    </xf>
    <xf numFmtId="166" fontId="22" fillId="0" borderId="3" xfId="0" applyNumberFormat="1" applyFont="1" applyBorder="1" applyAlignment="1">
      <alignment horizontal="center" vertical="center"/>
    </xf>
    <xf numFmtId="0" fontId="22" fillId="19" borderId="9" xfId="0" applyFont="1" applyFill="1" applyBorder="1" applyAlignment="1">
      <alignment horizontal="center" vertical="center"/>
    </xf>
    <xf numFmtId="0" fontId="28" fillId="19" borderId="44" xfId="0" applyFont="1" applyFill="1" applyBorder="1" applyAlignment="1">
      <alignment horizontal="left" vertical="center" wrapText="1"/>
    </xf>
    <xf numFmtId="0" fontId="28" fillId="0" borderId="9" xfId="0" applyFont="1" applyBorder="1" applyAlignment="1">
      <alignment horizontal="left" vertical="center" wrapText="1"/>
    </xf>
    <xf numFmtId="0" fontId="28" fillId="19" borderId="44" xfId="0" applyFont="1" applyFill="1" applyBorder="1" applyAlignment="1">
      <alignment vertical="center" wrapText="1"/>
    </xf>
    <xf numFmtId="0" fontId="28" fillId="0" borderId="9" xfId="0" applyFont="1" applyBorder="1" applyAlignment="1">
      <alignment horizontal="center" vertical="center"/>
    </xf>
    <xf numFmtId="0" fontId="28" fillId="0" borderId="9" xfId="0" applyFont="1" applyBorder="1" applyAlignment="1">
      <alignment vertical="center"/>
    </xf>
    <xf numFmtId="0" fontId="28" fillId="0" borderId="16" xfId="0" applyFont="1" applyBorder="1" applyAlignment="1">
      <alignment horizontal="center" vertical="center" wrapText="1"/>
    </xf>
    <xf numFmtId="0" fontId="28" fillId="0" borderId="9" xfId="0" applyFont="1" applyBorder="1" applyAlignment="1">
      <alignment horizontal="center" vertical="center" wrapText="1"/>
    </xf>
    <xf numFmtId="0" fontId="28" fillId="0" borderId="45" xfId="0" applyFont="1" applyBorder="1" applyAlignment="1">
      <alignment vertical="center" wrapText="1"/>
    </xf>
    <xf numFmtId="0" fontId="22" fillId="0" borderId="9" xfId="0" applyFont="1" applyBorder="1" applyAlignment="1">
      <alignment horizontal="center" vertical="center" wrapText="1"/>
    </xf>
    <xf numFmtId="0" fontId="28" fillId="0" borderId="43" xfId="0" applyFont="1" applyBorder="1" applyAlignment="1">
      <alignment vertical="center" wrapText="1"/>
    </xf>
    <xf numFmtId="0" fontId="22" fillId="22" borderId="1" xfId="0" applyFont="1" applyFill="1" applyBorder="1" applyAlignment="1">
      <alignment horizontal="left" vertical="center"/>
    </xf>
    <xf numFmtId="0" fontId="28" fillId="0" borderId="43" xfId="0" applyFont="1" applyBorder="1" applyAlignment="1">
      <alignment horizontal="center" vertical="center"/>
    </xf>
    <xf numFmtId="0" fontId="22" fillId="0" borderId="14" xfId="0" applyFont="1" applyBorder="1" applyAlignment="1">
      <alignment horizontal="left" vertical="center" wrapText="1"/>
    </xf>
    <xf numFmtId="0" fontId="22" fillId="0" borderId="40" xfId="0" applyFont="1" applyBorder="1" applyAlignment="1">
      <alignment horizontal="left" vertical="center"/>
    </xf>
    <xf numFmtId="0" fontId="22" fillId="8" borderId="1" xfId="0" applyFont="1" applyFill="1" applyBorder="1" applyAlignment="1">
      <alignment horizontal="left" vertical="center"/>
    </xf>
    <xf numFmtId="0" fontId="22" fillId="8" borderId="1" xfId="0" applyFont="1" applyFill="1" applyBorder="1" applyAlignment="1">
      <alignment horizontal="center" vertical="center"/>
    </xf>
    <xf numFmtId="0" fontId="22" fillId="20" borderId="1" xfId="0" applyFont="1" applyFill="1" applyBorder="1" applyAlignment="1">
      <alignment vertical="center"/>
    </xf>
    <xf numFmtId="0" fontId="22" fillId="0" borderId="0" xfId="0" applyFont="1" applyAlignment="1">
      <alignment horizontal="left" vertical="center" wrapText="1"/>
    </xf>
    <xf numFmtId="0" fontId="23" fillId="19" borderId="9" xfId="0" applyFont="1" applyFill="1" applyBorder="1" applyAlignment="1">
      <alignment horizontal="center" vertical="center" shrinkToFit="1"/>
    </xf>
    <xf numFmtId="0" fontId="29" fillId="0" borderId="9" xfId="0" applyFont="1" applyBorder="1" applyAlignment="1">
      <alignment horizontal="center" vertical="center" shrinkToFit="1"/>
    </xf>
    <xf numFmtId="0" fontId="21" fillId="6" borderId="1" xfId="0" applyFont="1" applyFill="1" applyBorder="1" applyAlignment="1">
      <alignment horizontal="left" vertical="center"/>
    </xf>
    <xf numFmtId="0" fontId="21" fillId="0" borderId="0" xfId="0" applyFont="1" applyAlignment="1">
      <alignment vertical="center"/>
    </xf>
    <xf numFmtId="166" fontId="21" fillId="0" borderId="0" xfId="0" applyNumberFormat="1" applyFont="1" applyAlignment="1">
      <alignment horizontal="center" vertical="center"/>
    </xf>
    <xf numFmtId="0" fontId="30" fillId="0" borderId="9" xfId="0" applyFont="1" applyBorder="1" applyAlignment="1">
      <alignment horizontal="left" vertical="center"/>
    </xf>
    <xf numFmtId="167" fontId="29" fillId="6" borderId="9" xfId="0" applyNumberFormat="1" applyFont="1" applyFill="1" applyBorder="1" applyAlignment="1">
      <alignment horizontal="left" vertical="center"/>
    </xf>
    <xf numFmtId="167" fontId="22" fillId="6" borderId="9" xfId="0" applyNumberFormat="1" applyFont="1" applyFill="1" applyBorder="1" applyAlignment="1">
      <alignment vertical="center"/>
    </xf>
    <xf numFmtId="167" fontId="22" fillId="6" borderId="9" xfId="0" applyNumberFormat="1" applyFont="1" applyFill="1" applyBorder="1" applyAlignment="1">
      <alignment vertical="center" wrapText="1"/>
    </xf>
    <xf numFmtId="167" fontId="22" fillId="0" borderId="9" xfId="0" applyNumberFormat="1" applyFont="1" applyBorder="1" applyAlignment="1">
      <alignment horizontal="left" vertical="center"/>
    </xf>
    <xf numFmtId="167" fontId="22" fillId="0" borderId="9" xfId="0" applyNumberFormat="1" applyFont="1" applyBorder="1" applyAlignment="1">
      <alignment vertical="center"/>
    </xf>
    <xf numFmtId="167" fontId="22" fillId="0" borderId="9" xfId="0" applyNumberFormat="1" applyFont="1" applyBorder="1" applyAlignment="1">
      <alignment vertical="center" wrapText="1"/>
    </xf>
    <xf numFmtId="43" fontId="25" fillId="0" borderId="9" xfId="0" applyNumberFormat="1" applyFont="1" applyBorder="1" applyAlignment="1">
      <alignment horizontal="left" vertical="center"/>
    </xf>
    <xf numFmtId="167" fontId="29" fillId="0" borderId="9" xfId="0" applyNumberFormat="1" applyFont="1" applyBorder="1" applyAlignment="1">
      <alignment horizontal="left" vertical="center"/>
    </xf>
    <xf numFmtId="167" fontId="31" fillId="0" borderId="9" xfId="0" applyNumberFormat="1" applyFont="1" applyBorder="1" applyAlignment="1">
      <alignment vertical="center"/>
    </xf>
    <xf numFmtId="0" fontId="32" fillId="22" borderId="38" xfId="0" applyFont="1" applyFill="1" applyBorder="1" applyAlignment="1">
      <alignment vertical="center"/>
    </xf>
    <xf numFmtId="0" fontId="25" fillId="0" borderId="14" xfId="0" applyFont="1" applyBorder="1" applyAlignment="1">
      <alignment horizontal="left" vertical="center"/>
    </xf>
    <xf numFmtId="172" fontId="33" fillId="0" borderId="49" xfId="0" applyNumberFormat="1" applyFont="1" applyBorder="1" applyAlignment="1">
      <alignment horizontal="right" vertical="center"/>
    </xf>
    <xf numFmtId="172" fontId="26" fillId="0" borderId="49" xfId="0" applyNumberFormat="1" applyFont="1" applyBorder="1" applyAlignment="1">
      <alignment horizontal="right" vertical="center"/>
    </xf>
    <xf numFmtId="0" fontId="34" fillId="0" borderId="14" xfId="0" applyFont="1" applyBorder="1" applyAlignment="1">
      <alignment horizontal="left" vertical="center"/>
    </xf>
    <xf numFmtId="0" fontId="22" fillId="22" borderId="1" xfId="0" applyFont="1" applyFill="1" applyBorder="1" applyAlignment="1">
      <alignment vertical="center"/>
    </xf>
    <xf numFmtId="0" fontId="22" fillId="8" borderId="1" xfId="0" applyFont="1" applyFill="1" applyBorder="1" applyAlignment="1">
      <alignment vertical="center"/>
    </xf>
    <xf numFmtId="0" fontId="34" fillId="0" borderId="14" xfId="0" applyFont="1" applyBorder="1" applyAlignment="1">
      <alignment horizontal="center" vertical="center"/>
    </xf>
    <xf numFmtId="0" fontId="35" fillId="0" borderId="14" xfId="0" applyFont="1" applyBorder="1" applyAlignment="1">
      <alignment horizontal="left" vertical="center"/>
    </xf>
    <xf numFmtId="0" fontId="35" fillId="0" borderId="14" xfId="0" applyFont="1" applyBorder="1" applyAlignment="1">
      <alignment horizontal="center" vertical="center"/>
    </xf>
    <xf numFmtId="0" fontId="21" fillId="6" borderId="9" xfId="0" applyFont="1" applyFill="1" applyBorder="1" applyAlignment="1">
      <alignment horizontal="left" vertical="center"/>
    </xf>
    <xf numFmtId="166" fontId="22" fillId="0" borderId="3" xfId="0" applyNumberFormat="1" applyFont="1" applyBorder="1" applyAlignment="1">
      <alignment vertical="center"/>
    </xf>
    <xf numFmtId="0" fontId="22" fillId="6" borderId="3" xfId="0" applyFont="1" applyFill="1" applyBorder="1" applyAlignment="1">
      <alignment horizontal="left" vertical="center"/>
    </xf>
    <xf numFmtId="0" fontId="22" fillId="6" borderId="9" xfId="0" applyFont="1" applyFill="1" applyBorder="1" applyAlignment="1">
      <alignment vertical="center"/>
    </xf>
    <xf numFmtId="0" fontId="22" fillId="6" borderId="3" xfId="0" applyFont="1" applyFill="1" applyBorder="1" applyAlignment="1">
      <alignment vertical="center"/>
    </xf>
    <xf numFmtId="0" fontId="22" fillId="0" borderId="9" xfId="0" applyFont="1" applyBorder="1" applyAlignment="1">
      <alignment horizontal="left" vertical="center" wrapText="1"/>
    </xf>
    <xf numFmtId="0" fontId="36" fillId="22" borderId="1" xfId="0" applyFont="1" applyFill="1" applyBorder="1" applyAlignment="1">
      <alignment horizontal="left" vertical="center"/>
    </xf>
    <xf numFmtId="166" fontId="23" fillId="0" borderId="0" xfId="0" applyNumberFormat="1" applyFont="1" applyAlignment="1">
      <alignment horizontal="left" vertical="center"/>
    </xf>
    <xf numFmtId="0" fontId="21" fillId="0" borderId="9" xfId="0" applyFont="1" applyBorder="1" applyAlignment="1">
      <alignment horizontal="center" vertical="center"/>
    </xf>
    <xf numFmtId="0" fontId="21" fillId="0" borderId="43" xfId="0" applyFont="1" applyBorder="1" applyAlignment="1">
      <alignment horizontal="center" vertical="center"/>
    </xf>
    <xf numFmtId="0" fontId="21" fillId="6" borderId="20" xfId="0" applyFont="1" applyFill="1" applyBorder="1" applyAlignment="1">
      <alignment horizontal="center" vertical="center"/>
    </xf>
    <xf numFmtId="166" fontId="21" fillId="6" borderId="20" xfId="0" applyNumberFormat="1" applyFont="1" applyFill="1" applyBorder="1" applyAlignment="1">
      <alignment horizontal="center" vertical="center"/>
    </xf>
    <xf numFmtId="0" fontId="25" fillId="0" borderId="34" xfId="0" applyFont="1" applyBorder="1" applyAlignment="1">
      <alignment horizontal="center" vertical="center" wrapText="1"/>
    </xf>
    <xf numFmtId="0" fontId="21" fillId="6" borderId="46" xfId="0" applyFont="1" applyFill="1" applyBorder="1" applyAlignment="1">
      <alignment horizontal="center" vertical="center"/>
    </xf>
    <xf numFmtId="0" fontId="21" fillId="6" borderId="47" xfId="0" applyFont="1" applyFill="1" applyBorder="1" applyAlignment="1">
      <alignment horizontal="center" vertical="center"/>
    </xf>
    <xf numFmtId="0" fontId="28" fillId="19" borderId="46" xfId="0" applyFont="1" applyFill="1" applyBorder="1" applyAlignment="1">
      <alignment horizontal="left" vertical="center" wrapText="1"/>
    </xf>
    <xf numFmtId="0" fontId="28" fillId="0" borderId="43" xfId="0" applyFont="1" applyBorder="1" applyAlignment="1">
      <alignment horizontal="left" vertical="center" wrapText="1"/>
    </xf>
    <xf numFmtId="0" fontId="29" fillId="0" borderId="9" xfId="0" applyFont="1" applyBorder="1" applyAlignment="1">
      <alignment horizontal="center" vertical="center" wrapText="1"/>
    </xf>
    <xf numFmtId="0" fontId="22" fillId="0" borderId="33" xfId="0" applyFont="1" applyBorder="1" applyAlignment="1">
      <alignment horizontal="center" vertical="center" wrapText="1"/>
    </xf>
    <xf numFmtId="0" fontId="28" fillId="0" borderId="45" xfId="0" applyFont="1" applyBorder="1" applyAlignment="1">
      <alignment horizontal="left" vertical="center" wrapText="1"/>
    </xf>
    <xf numFmtId="0" fontId="22" fillId="18" borderId="44" xfId="0" applyFont="1" applyFill="1" applyBorder="1" applyAlignment="1">
      <alignment horizontal="center" vertical="center" wrapText="1"/>
    </xf>
    <xf numFmtId="0" fontId="22" fillId="19" borderId="9" xfId="0" applyFont="1" applyFill="1" applyBorder="1" applyAlignment="1">
      <alignment horizontal="center" vertical="center" wrapText="1"/>
    </xf>
    <xf numFmtId="0" fontId="22" fillId="0" borderId="3" xfId="0" applyFont="1" applyBorder="1" applyAlignment="1">
      <alignment horizontal="left" vertical="center"/>
    </xf>
    <xf numFmtId="167" fontId="22" fillId="0" borderId="33" xfId="0" applyNumberFormat="1" applyFont="1" applyBorder="1" applyAlignment="1">
      <alignment horizontal="left" vertical="center"/>
    </xf>
    <xf numFmtId="167" fontId="22" fillId="0" borderId="33" xfId="0" applyNumberFormat="1" applyFont="1" applyBorder="1" applyAlignment="1">
      <alignment vertical="center"/>
    </xf>
    <xf numFmtId="167" fontId="22" fillId="0" borderId="33" xfId="0" applyNumberFormat="1" applyFont="1" applyBorder="1" applyAlignment="1">
      <alignment vertical="center" wrapText="1"/>
    </xf>
    <xf numFmtId="43" fontId="25" fillId="0" borderId="33" xfId="0" applyNumberFormat="1" applyFont="1" applyBorder="1" applyAlignment="1">
      <alignment horizontal="left" vertical="center"/>
    </xf>
    <xf numFmtId="164" fontId="22" fillId="31" borderId="58" xfId="2" applyFont="1" applyFill="1" applyBorder="1" applyAlignment="1">
      <alignment vertical="center"/>
    </xf>
    <xf numFmtId="167" fontId="22" fillId="0" borderId="49" xfId="0" applyNumberFormat="1" applyFont="1" applyBorder="1" applyAlignment="1">
      <alignment horizontal="left" vertical="center"/>
    </xf>
    <xf numFmtId="167" fontId="22" fillId="0" borderId="49" xfId="0" applyNumberFormat="1" applyFont="1" applyBorder="1" applyAlignment="1">
      <alignment vertical="center"/>
    </xf>
    <xf numFmtId="167" fontId="22" fillId="0" borderId="49" xfId="0" applyNumberFormat="1" applyFont="1" applyBorder="1" applyAlignment="1">
      <alignment vertical="center" wrapText="1"/>
    </xf>
    <xf numFmtId="164" fontId="22" fillId="31" borderId="58" xfId="2" applyFont="1" applyFill="1" applyBorder="1" applyAlignment="1">
      <alignment horizontal="center" vertical="center"/>
    </xf>
    <xf numFmtId="177" fontId="11" fillId="0" borderId="58" xfId="12" applyNumberFormat="1" applyFont="1" applyBorder="1" applyAlignment="1">
      <alignment horizontal="center" vertical="center"/>
    </xf>
    <xf numFmtId="177" fontId="11" fillId="0" borderId="58" xfId="12" applyNumberFormat="1" applyFont="1" applyFill="1" applyBorder="1" applyAlignment="1">
      <alignment horizontal="center" vertical="center"/>
    </xf>
    <xf numFmtId="177" fontId="37" fillId="0" borderId="49" xfId="13" applyNumberFormat="1" applyFont="1" applyFill="1" applyBorder="1" applyAlignment="1">
      <alignment horizontal="center" vertical="center" wrapText="1"/>
    </xf>
    <xf numFmtId="165" fontId="22" fillId="0" borderId="3" xfId="0" applyNumberFormat="1" applyFont="1" applyBorder="1"/>
    <xf numFmtId="0" fontId="23" fillId="0" borderId="0" xfId="0" applyFont="1" applyAlignment="1">
      <alignment horizontal="center" vertical="center"/>
    </xf>
    <xf numFmtId="165" fontId="22" fillId="28" borderId="3" xfId="0" applyNumberFormat="1" applyFont="1" applyFill="1" applyBorder="1" applyAlignment="1">
      <alignment horizontal="center"/>
    </xf>
    <xf numFmtId="0" fontId="22" fillId="0" borderId="0" xfId="0" applyFont="1" applyAlignment="1">
      <alignment horizontal="right" vertical="center"/>
    </xf>
    <xf numFmtId="172" fontId="26" fillId="0" borderId="3" xfId="7" applyNumberFormat="1" applyFont="1" applyBorder="1" applyAlignment="1">
      <alignment horizontal="center" vertical="center" wrapText="1"/>
    </xf>
    <xf numFmtId="176" fontId="26" fillId="0" borderId="3" xfId="11" applyNumberFormat="1" applyFont="1" applyBorder="1" applyAlignment="1">
      <alignment horizontal="center" vertical="top"/>
    </xf>
    <xf numFmtId="177" fontId="11" fillId="0" borderId="49" xfId="12" applyNumberFormat="1" applyFont="1" applyBorder="1" applyAlignment="1">
      <alignment horizontal="center" vertical="center"/>
    </xf>
    <xf numFmtId="177" fontId="11" fillId="0" borderId="58" xfId="12" applyNumberFormat="1" applyFont="1" applyFill="1" applyBorder="1" applyAlignment="1">
      <alignment horizontal="center" vertical="center"/>
    </xf>
    <xf numFmtId="177" fontId="37" fillId="0" borderId="49" xfId="13" applyNumberFormat="1" applyFont="1" applyFill="1" applyBorder="1" applyAlignment="1">
      <alignment horizontal="center" vertical="center" wrapText="1"/>
    </xf>
    <xf numFmtId="0" fontId="22" fillId="0" borderId="3" xfId="0" applyFont="1" applyBorder="1" applyAlignment="1"/>
    <xf numFmtId="0" fontId="22" fillId="0" borderId="0" xfId="0" applyFont="1" applyAlignment="1">
      <alignment horizontal="right"/>
    </xf>
    <xf numFmtId="165" fontId="22" fillId="0" borderId="0" xfId="0" applyNumberFormat="1" applyFont="1"/>
    <xf numFmtId="165" fontId="21" fillId="6" borderId="1" xfId="0" applyNumberFormat="1" applyFont="1" applyFill="1" applyBorder="1" applyAlignment="1">
      <alignment horizontal="center" vertical="center"/>
    </xf>
    <xf numFmtId="166" fontId="22" fillId="0" borderId="6" xfId="0" applyNumberFormat="1" applyFont="1" applyBorder="1"/>
    <xf numFmtId="166" fontId="22" fillId="0" borderId="7" xfId="0" applyNumberFormat="1" applyFont="1" applyBorder="1"/>
    <xf numFmtId="0" fontId="21" fillId="0" borderId="0" xfId="0" applyFont="1"/>
    <xf numFmtId="165" fontId="22" fillId="0" borderId="0" xfId="0" applyNumberFormat="1" applyFont="1" applyAlignment="1">
      <alignment horizontal="right"/>
    </xf>
    <xf numFmtId="165" fontId="22" fillId="0" borderId="0" xfId="0" applyNumberFormat="1" applyFont="1" applyAlignment="1">
      <alignment horizontal="center"/>
    </xf>
    <xf numFmtId="0" fontId="23" fillId="0" borderId="0" xfId="0" applyFont="1" applyAlignment="1">
      <alignment vertical="center"/>
    </xf>
    <xf numFmtId="165" fontId="22" fillId="0" borderId="0" xfId="0" applyNumberFormat="1" applyFont="1" applyAlignment="1">
      <alignment vertical="center"/>
    </xf>
    <xf numFmtId="1" fontId="22" fillId="0" borderId="0" xfId="0" applyNumberFormat="1" applyFont="1" applyAlignment="1">
      <alignment horizontal="center" vertical="center"/>
    </xf>
    <xf numFmtId="164" fontId="26" fillId="0" borderId="3" xfId="2" applyFont="1" applyFill="1" applyBorder="1" applyAlignment="1">
      <alignment vertical="center"/>
    </xf>
    <xf numFmtId="176" fontId="26" fillId="25" borderId="3" xfId="11" applyNumberFormat="1" applyFont="1" applyFill="1" applyBorder="1" applyAlignment="1">
      <alignment horizontal="center" vertical="top"/>
    </xf>
    <xf numFmtId="165" fontId="26" fillId="0" borderId="3" xfId="0" applyNumberFormat="1" applyFont="1" applyFill="1" applyBorder="1" applyAlignment="1">
      <alignment vertical="center"/>
    </xf>
    <xf numFmtId="0" fontId="23" fillId="0" borderId="0" xfId="0" applyFont="1" applyAlignment="1">
      <alignment horizontal="right" vertical="center"/>
    </xf>
    <xf numFmtId="176" fontId="26" fillId="25" borderId="57" xfId="11" applyNumberFormat="1" applyFont="1" applyFill="1" applyBorder="1" applyAlignment="1">
      <alignment horizontal="center" vertical="top"/>
    </xf>
    <xf numFmtId="176" fontId="26" fillId="25" borderId="60" xfId="11" applyNumberFormat="1" applyFont="1" applyFill="1" applyBorder="1" applyAlignment="1">
      <alignment horizontal="center" vertical="top"/>
    </xf>
    <xf numFmtId="176" fontId="26" fillId="25" borderId="61" xfId="11" applyNumberFormat="1" applyFont="1" applyFill="1" applyBorder="1" applyAlignment="1">
      <alignment horizontal="center" vertical="top"/>
    </xf>
    <xf numFmtId="164" fontId="26" fillId="0" borderId="3" xfId="2" applyFont="1" applyFill="1" applyBorder="1" applyAlignment="1">
      <alignment horizontal="center" vertical="center"/>
    </xf>
    <xf numFmtId="166" fontId="21" fillId="0" borderId="5" xfId="0" applyNumberFormat="1" applyFont="1" applyBorder="1" applyAlignment="1">
      <alignment vertical="center"/>
    </xf>
    <xf numFmtId="0" fontId="40" fillId="0" borderId="0" xfId="0" applyFont="1"/>
    <xf numFmtId="176" fontId="22" fillId="25" borderId="3" xfId="0" applyNumberFormat="1" applyFont="1" applyFill="1" applyBorder="1" applyAlignment="1">
      <alignment horizontal="center"/>
    </xf>
    <xf numFmtId="172" fontId="26" fillId="0" borderId="49" xfId="0" applyNumberFormat="1" applyFont="1" applyBorder="1" applyAlignment="1">
      <alignment vertical="center"/>
    </xf>
    <xf numFmtId="172" fontId="41" fillId="0" borderId="49" xfId="0" applyNumberFormat="1" applyFont="1" applyBorder="1" applyAlignment="1">
      <alignment vertical="center"/>
    </xf>
    <xf numFmtId="176" fontId="22" fillId="25" borderId="57" xfId="0" applyNumberFormat="1" applyFont="1" applyFill="1" applyBorder="1" applyAlignment="1">
      <alignment horizontal="center"/>
    </xf>
    <xf numFmtId="176" fontId="22" fillId="25" borderId="59" xfId="0" applyNumberFormat="1" applyFont="1" applyFill="1" applyBorder="1" applyAlignment="1">
      <alignment horizontal="center"/>
    </xf>
    <xf numFmtId="176" fontId="22" fillId="25" borderId="61" xfId="0" applyNumberFormat="1" applyFont="1" applyFill="1" applyBorder="1" applyAlignment="1">
      <alignment horizontal="center"/>
    </xf>
    <xf numFmtId="0" fontId="41" fillId="0" borderId="3" xfId="0" applyFont="1" applyBorder="1" applyAlignment="1">
      <alignment vertical="center"/>
    </xf>
    <xf numFmtId="172" fontId="33" fillId="0" borderId="49" xfId="0" applyNumberFormat="1" applyFont="1" applyBorder="1" applyAlignment="1">
      <alignment vertical="center"/>
    </xf>
    <xf numFmtId="172" fontId="22" fillId="0" borderId="49" xfId="0" applyNumberFormat="1" applyFont="1" applyBorder="1" applyAlignment="1">
      <alignment vertical="center"/>
    </xf>
    <xf numFmtId="1" fontId="22" fillId="0" borderId="0" xfId="0" applyNumberFormat="1" applyFont="1" applyAlignment="1">
      <alignment horizontal="center" vertical="top"/>
    </xf>
    <xf numFmtId="165" fontId="21" fillId="6" borderId="1" xfId="0" applyNumberFormat="1" applyFont="1" applyFill="1" applyBorder="1" applyAlignment="1">
      <alignment horizontal="center" vertical="top"/>
    </xf>
    <xf numFmtId="165" fontId="22" fillId="0" borderId="0" xfId="0" applyNumberFormat="1" applyFont="1" applyAlignment="1">
      <alignment vertical="top"/>
    </xf>
    <xf numFmtId="0" fontId="21" fillId="0" borderId="0" xfId="0" applyFont="1" applyAlignment="1">
      <alignment vertical="top"/>
    </xf>
    <xf numFmtId="0" fontId="22" fillId="0" borderId="0" xfId="0" applyFont="1" applyAlignment="1">
      <alignment vertical="top" wrapText="1"/>
    </xf>
    <xf numFmtId="0" fontId="22" fillId="0" borderId="0" xfId="0" applyFont="1" applyAlignment="1">
      <alignment horizontal="right" vertical="top"/>
    </xf>
    <xf numFmtId="0" fontId="23" fillId="0" borderId="0" xfId="0" applyFont="1" applyAlignment="1"/>
    <xf numFmtId="0" fontId="23" fillId="0" borderId="0" xfId="0" applyFont="1" applyAlignment="1">
      <alignment horizontal="right" vertical="top"/>
    </xf>
    <xf numFmtId="0" fontId="29" fillId="0" borderId="0" xfId="0" applyFont="1" applyAlignment="1">
      <alignment vertical="top"/>
    </xf>
    <xf numFmtId="0" fontId="23" fillId="0" borderId="0" xfId="0" applyFont="1" applyAlignment="1">
      <alignment horizontal="center" vertical="top"/>
    </xf>
    <xf numFmtId="174" fontId="22" fillId="0" borderId="3" xfId="2" applyNumberFormat="1" applyFont="1" applyFill="1" applyBorder="1" applyAlignment="1">
      <alignment vertical="top"/>
    </xf>
    <xf numFmtId="165" fontId="22" fillId="0" borderId="0" xfId="0" applyNumberFormat="1" applyFont="1" applyAlignment="1">
      <alignment horizontal="center" vertical="top"/>
    </xf>
    <xf numFmtId="0" fontId="23" fillId="28" borderId="0" xfId="0" applyFont="1" applyFill="1" applyAlignment="1">
      <alignment horizontal="center" vertical="top"/>
    </xf>
    <xf numFmtId="165" fontId="22" fillId="0" borderId="3" xfId="0" applyNumberFormat="1" applyFont="1" applyFill="1" applyBorder="1" applyAlignment="1">
      <alignment vertical="top"/>
    </xf>
    <xf numFmtId="174" fontId="22" fillId="0" borderId="3" xfId="2" applyNumberFormat="1" applyFont="1" applyFill="1" applyBorder="1" applyAlignment="1">
      <alignment vertical="top" wrapText="1"/>
    </xf>
    <xf numFmtId="0" fontId="23" fillId="0" borderId="0" xfId="0" applyFont="1" applyAlignment="1">
      <alignment vertical="top"/>
    </xf>
    <xf numFmtId="0" fontId="22" fillId="0" borderId="3" xfId="0" applyFont="1" applyBorder="1" applyAlignment="1">
      <alignment vertical="top"/>
    </xf>
    <xf numFmtId="0" fontId="8" fillId="6" borderId="1" xfId="0" applyFont="1" applyFill="1" applyBorder="1" applyAlignment="1">
      <alignment horizontal="center" vertical="center"/>
    </xf>
    <xf numFmtId="166" fontId="42" fillId="0" borderId="5" xfId="0" applyNumberFormat="1" applyFont="1" applyBorder="1" applyAlignment="1">
      <alignment vertical="center"/>
    </xf>
    <xf numFmtId="166" fontId="42" fillId="0" borderId="6" xfId="0" applyNumberFormat="1" applyFont="1" applyBorder="1" applyAlignment="1">
      <alignment vertical="center"/>
    </xf>
    <xf numFmtId="166" fontId="42" fillId="0" borderId="7" xfId="0" applyNumberFormat="1" applyFont="1" applyBorder="1" applyAlignment="1">
      <alignment vertical="center"/>
    </xf>
    <xf numFmtId="0" fontId="18" fillId="0" borderId="0" xfId="0" applyFont="1" applyAlignment="1"/>
    <xf numFmtId="0" fontId="4" fillId="0" borderId="0" xfId="0" applyFont="1" applyAlignment="1">
      <alignment vertical="top"/>
    </xf>
    <xf numFmtId="164" fontId="43" fillId="0" borderId="0" xfId="2" applyFont="1" applyAlignment="1">
      <alignment horizontal="center" vertical="center"/>
    </xf>
    <xf numFmtId="166" fontId="44" fillId="0" borderId="0" xfId="0" applyNumberFormat="1" applyFont="1" applyAlignment="1">
      <alignment vertical="center"/>
    </xf>
    <xf numFmtId="0" fontId="8" fillId="0" borderId="0" xfId="0" applyFont="1"/>
    <xf numFmtId="0" fontId="45" fillId="0" borderId="0" xfId="0" applyFont="1"/>
    <xf numFmtId="0" fontId="11" fillId="25" borderId="3" xfId="11" applyFont="1" applyFill="1" applyBorder="1" applyAlignment="1">
      <alignment horizontal="center" vertical="top"/>
    </xf>
    <xf numFmtId="0" fontId="17" fillId="0" borderId="0" xfId="0" applyFont="1" applyAlignment="1"/>
    <xf numFmtId="0" fontId="22" fillId="0" borderId="0" xfId="0" applyFont="1" applyAlignment="1">
      <alignment vertical="center" wrapText="1"/>
    </xf>
    <xf numFmtId="165" fontId="22" fillId="0" borderId="0" xfId="0" applyNumberFormat="1" applyFont="1" applyAlignment="1">
      <alignment horizontal="right" vertical="center" wrapText="1"/>
    </xf>
    <xf numFmtId="165" fontId="22" fillId="0" borderId="0" xfId="0" applyNumberFormat="1" applyFont="1" applyAlignment="1">
      <alignment vertical="center" wrapText="1"/>
    </xf>
    <xf numFmtId="164" fontId="22" fillId="0" borderId="0" xfId="2" applyFont="1" applyAlignment="1">
      <alignment horizontal="center"/>
    </xf>
    <xf numFmtId="166" fontId="22" fillId="0" borderId="0" xfId="0" applyNumberFormat="1" applyFont="1" applyAlignment="1"/>
    <xf numFmtId="49" fontId="21" fillId="0" borderId="0" xfId="0" applyNumberFormat="1" applyFont="1" applyAlignment="1">
      <alignment horizontal="left" vertical="top" wrapText="1"/>
    </xf>
    <xf numFmtId="165" fontId="22" fillId="0" borderId="0" xfId="0" applyNumberFormat="1" applyFont="1" applyAlignment="1">
      <alignment vertical="top" wrapText="1"/>
    </xf>
    <xf numFmtId="0" fontId="22" fillId="0" borderId="0" xfId="0" applyFont="1" applyAlignment="1">
      <alignment horizontal="right" vertical="top" wrapText="1"/>
    </xf>
    <xf numFmtId="49" fontId="21" fillId="0" borderId="0" xfId="0" applyNumberFormat="1" applyFont="1" applyAlignment="1">
      <alignment horizontal="left" vertical="center"/>
    </xf>
    <xf numFmtId="0" fontId="29" fillId="0" borderId="0" xfId="0" applyFont="1" applyAlignment="1">
      <alignment horizontal="left" vertical="top" wrapText="1"/>
    </xf>
    <xf numFmtId="0" fontId="40" fillId="0" borderId="0" xfId="0" applyFont="1" applyAlignment="1">
      <alignment vertical="center"/>
    </xf>
    <xf numFmtId="169" fontId="22" fillId="0" borderId="3" xfId="2" applyNumberFormat="1" applyFont="1" applyFill="1" applyBorder="1" applyAlignment="1">
      <alignment horizontal="center" vertical="center"/>
    </xf>
    <xf numFmtId="0" fontId="40" fillId="0" borderId="0" xfId="0" applyFont="1" applyAlignment="1">
      <alignment vertical="center" wrapText="1"/>
    </xf>
    <xf numFmtId="0" fontId="29" fillId="0" borderId="0" xfId="0" applyFont="1" applyAlignment="1">
      <alignment vertical="top" wrapText="1"/>
    </xf>
    <xf numFmtId="166" fontId="22" fillId="0" borderId="0" xfId="0" applyNumberFormat="1" applyFont="1" applyAlignment="1">
      <alignment vertical="top" wrapText="1"/>
    </xf>
    <xf numFmtId="0" fontId="22" fillId="20" borderId="9" xfId="0" applyFont="1" applyFill="1" applyBorder="1" applyAlignment="1">
      <alignment horizontal="left" vertical="top" wrapText="1"/>
    </xf>
    <xf numFmtId="0" fontId="22" fillId="0" borderId="9" xfId="0" applyFont="1" applyBorder="1" applyAlignment="1">
      <alignment horizontal="left" vertical="top" wrapText="1"/>
    </xf>
    <xf numFmtId="166" fontId="21" fillId="6" borderId="1" xfId="0" applyNumberFormat="1" applyFont="1" applyFill="1" applyBorder="1" applyAlignment="1">
      <alignment horizontal="center" vertical="top"/>
    </xf>
    <xf numFmtId="164" fontId="22" fillId="0" borderId="0" xfId="0" applyNumberFormat="1" applyFont="1"/>
    <xf numFmtId="164" fontId="22" fillId="0" borderId="0" xfId="0" applyNumberFormat="1" applyFont="1" applyAlignment="1">
      <alignment vertical="center"/>
    </xf>
    <xf numFmtId="0" fontId="22" fillId="0" borderId="5" xfId="0" applyFont="1" applyBorder="1" applyAlignment="1">
      <alignment vertical="center"/>
    </xf>
    <xf numFmtId="0" fontId="22" fillId="0" borderId="17" xfId="0" applyFont="1" applyBorder="1" applyAlignment="1">
      <alignment vertical="center" wrapText="1"/>
    </xf>
    <xf numFmtId="166" fontId="22" fillId="23" borderId="0" xfId="0" applyNumberFormat="1" applyFont="1" applyFill="1" applyAlignment="1">
      <alignment vertical="center"/>
    </xf>
    <xf numFmtId="165" fontId="46" fillId="0" borderId="0" xfId="0" applyNumberFormat="1" applyFont="1" applyAlignment="1">
      <alignment vertical="center"/>
    </xf>
    <xf numFmtId="0" fontId="22" fillId="0" borderId="18" xfId="0" applyFont="1" applyBorder="1" applyAlignment="1">
      <alignment vertical="center"/>
    </xf>
    <xf numFmtId="0" fontId="22" fillId="0" borderId="19" xfId="0" applyFont="1" applyBorder="1" applyAlignment="1">
      <alignment vertical="center"/>
    </xf>
    <xf numFmtId="0" fontId="22" fillId="20" borderId="9" xfId="0" applyFont="1" applyFill="1" applyBorder="1" applyAlignment="1">
      <alignment horizontal="left" vertical="center" wrapText="1"/>
    </xf>
    <xf numFmtId="165" fontId="22" fillId="20" borderId="9" xfId="0" applyNumberFormat="1" applyFont="1" applyFill="1" applyBorder="1" applyAlignment="1">
      <alignment horizontal="right" vertical="center" wrapText="1"/>
    </xf>
    <xf numFmtId="165" fontId="22" fillId="0" borderId="9" xfId="0" applyNumberFormat="1" applyFont="1" applyBorder="1" applyAlignment="1">
      <alignment horizontal="right" vertical="center" wrapText="1"/>
    </xf>
    <xf numFmtId="0" fontId="22" fillId="0" borderId="34" xfId="0" applyFont="1" applyBorder="1" applyAlignment="1">
      <alignment vertical="center"/>
    </xf>
    <xf numFmtId="0" fontId="22" fillId="0" borderId="46" xfId="0" applyFont="1" applyBorder="1" applyAlignment="1">
      <alignment horizontal="left" vertical="center" wrapText="1"/>
    </xf>
    <xf numFmtId="0" fontId="22" fillId="0" borderId="0" xfId="0" applyFont="1" applyAlignment="1">
      <alignment horizontal="center" vertical="top"/>
    </xf>
    <xf numFmtId="0" fontId="22" fillId="6" borderId="5" xfId="0" applyFont="1" applyFill="1" applyBorder="1" applyAlignment="1">
      <alignment vertical="top"/>
    </xf>
    <xf numFmtId="0" fontId="26" fillId="28" borderId="6" xfId="0" applyFont="1" applyFill="1" applyBorder="1"/>
    <xf numFmtId="0" fontId="26" fillId="28" borderId="7" xfId="0" applyFont="1" applyFill="1" applyBorder="1"/>
    <xf numFmtId="0" fontId="21" fillId="15" borderId="3" xfId="0" applyFont="1" applyFill="1" applyBorder="1" applyAlignment="1">
      <alignment vertical="top"/>
    </xf>
    <xf numFmtId="0" fontId="22" fillId="20" borderId="9" xfId="0" applyFont="1" applyFill="1" applyBorder="1" applyAlignment="1">
      <alignment horizontal="center" vertical="center" wrapText="1"/>
    </xf>
    <xf numFmtId="0" fontId="22" fillId="20" borderId="46" xfId="0" applyFont="1" applyFill="1" applyBorder="1" applyAlignment="1">
      <alignment horizontal="left" vertical="center" wrapText="1"/>
    </xf>
    <xf numFmtId="0" fontId="22" fillId="0" borderId="0" xfId="0" applyFont="1" applyAlignment="1">
      <alignment horizontal="center" vertical="center" wrapText="1"/>
    </xf>
    <xf numFmtId="0" fontId="22" fillId="19" borderId="46" xfId="0" applyFont="1" applyFill="1" applyBorder="1" applyAlignment="1">
      <alignment horizontal="left" vertical="center" wrapText="1"/>
    </xf>
    <xf numFmtId="164" fontId="22" fillId="0" borderId="0" xfId="2" applyFont="1" applyAlignment="1">
      <alignment vertical="center"/>
    </xf>
    <xf numFmtId="0" fontId="22" fillId="0" borderId="9" xfId="0" applyFont="1" applyFill="1" applyBorder="1" applyAlignment="1">
      <alignment horizontal="center" vertical="center" wrapText="1"/>
    </xf>
    <xf numFmtId="0" fontId="22" fillId="0" borderId="46" xfId="0" applyFont="1" applyFill="1" applyBorder="1" applyAlignment="1">
      <alignment horizontal="left" vertical="center" wrapText="1"/>
    </xf>
    <xf numFmtId="0" fontId="22" fillId="37" borderId="9" xfId="0" applyFont="1" applyFill="1" applyBorder="1" applyAlignment="1">
      <alignment horizontal="center" vertical="center" wrapText="1"/>
    </xf>
    <xf numFmtId="0" fontId="22" fillId="37" borderId="46" xfId="0" applyFont="1" applyFill="1" applyBorder="1" applyAlignment="1">
      <alignment horizontal="left" vertical="center" wrapText="1"/>
    </xf>
    <xf numFmtId="0" fontId="22" fillId="0" borderId="9" xfId="0" applyFont="1" applyFill="1" applyBorder="1" applyAlignment="1">
      <alignment horizontal="left" vertical="top" wrapText="1"/>
    </xf>
    <xf numFmtId="0" fontId="22" fillId="28" borderId="0" xfId="0" applyFont="1" applyFill="1" applyAlignment="1">
      <alignment vertical="top"/>
    </xf>
    <xf numFmtId="0" fontId="22" fillId="35" borderId="9" xfId="0" applyFont="1" applyFill="1" applyBorder="1" applyAlignment="1">
      <alignment vertical="center" wrapText="1"/>
    </xf>
    <xf numFmtId="0" fontId="22" fillId="35" borderId="9" xfId="0" applyFont="1" applyFill="1" applyBorder="1" applyAlignment="1">
      <alignment horizontal="left" vertical="top" wrapText="1"/>
    </xf>
    <xf numFmtId="0" fontId="29" fillId="0" borderId="0" xfId="0" applyFont="1" applyAlignment="1">
      <alignment horizontal="center" vertical="center"/>
    </xf>
    <xf numFmtId="0" fontId="22" fillId="20" borderId="46" xfId="0" applyFont="1" applyFill="1" applyBorder="1" applyAlignment="1">
      <alignment horizontal="left" vertical="top" wrapText="1"/>
    </xf>
    <xf numFmtId="0" fontId="29" fillId="0" borderId="0" xfId="0" applyFont="1" applyAlignment="1">
      <alignment horizontal="center" vertical="center" wrapText="1"/>
    </xf>
    <xf numFmtId="0" fontId="22" fillId="28" borderId="9" xfId="0" applyFont="1" applyFill="1" applyBorder="1" applyAlignment="1">
      <alignment horizontal="left" vertical="top" wrapText="1"/>
    </xf>
    <xf numFmtId="0" fontId="22" fillId="28" borderId="9" xfId="0" applyFont="1" applyFill="1" applyBorder="1" applyAlignment="1">
      <alignment vertical="center" wrapText="1"/>
    </xf>
    <xf numFmtId="0" fontId="22" fillId="20" borderId="46" xfId="0" applyFont="1" applyFill="1" applyBorder="1" applyAlignment="1">
      <alignment vertical="center" wrapText="1"/>
    </xf>
    <xf numFmtId="0" fontId="22" fillId="36" borderId="3" xfId="0" applyFont="1" applyFill="1" applyBorder="1" applyAlignment="1">
      <alignment vertical="center" wrapText="1"/>
    </xf>
    <xf numFmtId="0" fontId="22" fillId="0" borderId="49" xfId="0" applyFont="1" applyBorder="1" applyAlignment="1">
      <alignment horizontal="center" vertical="center" wrapText="1"/>
    </xf>
    <xf numFmtId="0" fontId="22" fillId="0" borderId="57" xfId="0" applyFont="1" applyBorder="1" applyAlignment="1">
      <alignment vertical="center" wrapText="1"/>
    </xf>
    <xf numFmtId="0" fontId="22" fillId="37" borderId="49" xfId="0" applyFont="1" applyFill="1" applyBorder="1" applyAlignment="1">
      <alignment horizontal="center" vertical="center" wrapText="1"/>
    </xf>
    <xf numFmtId="0" fontId="22" fillId="37" borderId="57" xfId="0" applyFont="1" applyFill="1" applyBorder="1" applyAlignment="1">
      <alignment vertical="center" wrapText="1"/>
    </xf>
    <xf numFmtId="0" fontId="22" fillId="0" borderId="0" xfId="0" applyFont="1" applyFill="1" applyAlignment="1">
      <alignment vertical="top"/>
    </xf>
    <xf numFmtId="0" fontId="22" fillId="37" borderId="49" xfId="0" applyFont="1" applyFill="1" applyBorder="1" applyAlignment="1">
      <alignment horizontal="center" wrapText="1"/>
    </xf>
    <xf numFmtId="0" fontId="22" fillId="37" borderId="49" xfId="0" applyFont="1" applyFill="1" applyBorder="1" applyAlignment="1">
      <alignment vertical="center" wrapText="1"/>
    </xf>
    <xf numFmtId="0" fontId="22" fillId="0" borderId="49" xfId="0" applyFont="1" applyFill="1" applyBorder="1" applyAlignment="1">
      <alignment horizontal="center" vertical="center" wrapText="1"/>
    </xf>
    <xf numFmtId="0" fontId="22" fillId="0" borderId="49" xfId="0" applyFont="1" applyFill="1" applyBorder="1" applyAlignment="1">
      <alignment vertical="center" wrapText="1"/>
    </xf>
    <xf numFmtId="0" fontId="23" fillId="0" borderId="0" xfId="0" applyFont="1" applyFill="1" applyAlignment="1">
      <alignment horizontal="center" vertical="top"/>
    </xf>
    <xf numFmtId="0" fontId="22" fillId="37" borderId="49" xfId="0" applyFont="1" applyFill="1" applyBorder="1" applyAlignment="1">
      <alignment horizontal="center" vertical="center"/>
    </xf>
    <xf numFmtId="0" fontId="22" fillId="37" borderId="49" xfId="0" applyFont="1" applyFill="1" applyBorder="1" applyAlignment="1">
      <alignment vertical="top" wrapText="1"/>
    </xf>
    <xf numFmtId="0" fontId="22" fillId="15" borderId="9" xfId="0" applyFont="1" applyFill="1" applyBorder="1" applyAlignment="1">
      <alignment vertical="center"/>
    </xf>
    <xf numFmtId="172" fontId="22" fillId="0" borderId="9" xfId="0" applyNumberFormat="1" applyFont="1" applyBorder="1" applyAlignment="1">
      <alignment vertical="center"/>
    </xf>
    <xf numFmtId="0" fontId="22" fillId="17" borderId="9" xfId="0" applyFont="1" applyFill="1" applyBorder="1" applyAlignment="1">
      <alignment horizontal="center" vertical="center" wrapText="1"/>
    </xf>
    <xf numFmtId="0" fontId="22" fillId="17" borderId="9" xfId="0" applyFont="1" applyFill="1" applyBorder="1" applyAlignment="1">
      <alignment vertical="center" wrapText="1"/>
    </xf>
    <xf numFmtId="169" fontId="22" fillId="0" borderId="9" xfId="0" applyNumberFormat="1" applyFont="1" applyBorder="1" applyAlignment="1">
      <alignment vertical="center"/>
    </xf>
    <xf numFmtId="43" fontId="22" fillId="0" borderId="9" xfId="0" applyNumberFormat="1" applyFont="1" applyBorder="1" applyAlignment="1">
      <alignment vertical="center"/>
    </xf>
    <xf numFmtId="0" fontId="28" fillId="17" borderId="9" xfId="0" applyFont="1" applyFill="1" applyBorder="1" applyAlignment="1">
      <alignment horizontal="center" vertical="center" wrapText="1"/>
    </xf>
    <xf numFmtId="0" fontId="31" fillId="17" borderId="9" xfId="0" applyFont="1" applyFill="1" applyBorder="1" applyAlignment="1">
      <alignment vertical="center" wrapText="1"/>
    </xf>
    <xf numFmtId="0" fontId="31" fillId="0" borderId="9" xfId="0" applyFont="1" applyBorder="1" applyAlignment="1">
      <alignment vertical="center" wrapText="1"/>
    </xf>
    <xf numFmtId="0" fontId="31" fillId="0" borderId="9" xfId="0" applyFont="1" applyBorder="1" applyAlignment="1">
      <alignment vertical="center"/>
    </xf>
    <xf numFmtId="0" fontId="28" fillId="22" borderId="9" xfId="0" applyFont="1" applyFill="1" applyBorder="1" applyAlignment="1">
      <alignment horizontal="left" vertical="center" wrapText="1"/>
    </xf>
    <xf numFmtId="0" fontId="31" fillId="22" borderId="9" xfId="0" applyFont="1" applyFill="1" applyBorder="1" applyAlignment="1">
      <alignment vertical="center" wrapText="1"/>
    </xf>
    <xf numFmtId="0" fontId="28" fillId="22" borderId="9" xfId="0" applyFont="1" applyFill="1" applyBorder="1" applyAlignment="1">
      <alignment vertical="center" wrapText="1"/>
    </xf>
    <xf numFmtId="0" fontId="22" fillId="22" borderId="9" xfId="0" applyFont="1" applyFill="1" applyBorder="1" applyAlignment="1">
      <alignment horizontal="left" vertical="center" wrapText="1"/>
    </xf>
    <xf numFmtId="43" fontId="22" fillId="0" borderId="33" xfId="0" applyNumberFormat="1" applyFont="1" applyBorder="1" applyAlignment="1">
      <alignment vertical="center"/>
    </xf>
    <xf numFmtId="0" fontId="22" fillId="0" borderId="46" xfId="0" applyFont="1" applyBorder="1" applyAlignment="1">
      <alignment vertical="center" wrapText="1"/>
    </xf>
    <xf numFmtId="164" fontId="22" fillId="34" borderId="49" xfId="2" applyFont="1" applyFill="1" applyBorder="1" applyAlignment="1">
      <alignment vertical="center"/>
    </xf>
    <xf numFmtId="43" fontId="22" fillId="0" borderId="34" xfId="0" applyNumberFormat="1" applyFont="1" applyBorder="1" applyAlignment="1">
      <alignment vertical="center"/>
    </xf>
    <xf numFmtId="0" fontId="28" fillId="0" borderId="9" xfId="0" applyFont="1" applyBorder="1" applyAlignment="1">
      <alignment vertical="center" wrapText="1"/>
    </xf>
    <xf numFmtId="0" fontId="28" fillId="22" borderId="9" xfId="0" applyFont="1" applyFill="1" applyBorder="1" applyAlignment="1">
      <alignment horizontal="left" vertical="center"/>
    </xf>
    <xf numFmtId="0" fontId="22" fillId="22" borderId="9" xfId="0" applyFont="1" applyFill="1" applyBorder="1" applyAlignment="1">
      <alignment vertical="center"/>
    </xf>
    <xf numFmtId="0" fontId="22" fillId="22" borderId="9" xfId="0" applyFont="1" applyFill="1" applyBorder="1" applyAlignment="1">
      <alignment horizontal="left" vertical="center"/>
    </xf>
    <xf numFmtId="0" fontId="22" fillId="0" borderId="34" xfId="0" applyFont="1" applyBorder="1" applyAlignment="1">
      <alignment horizontal="left" vertical="center" wrapText="1"/>
    </xf>
    <xf numFmtId="164" fontId="24" fillId="25" borderId="55" xfId="2" applyFont="1" applyFill="1" applyBorder="1" applyAlignment="1">
      <alignment vertical="center"/>
    </xf>
    <xf numFmtId="164" fontId="26" fillId="25" borderId="55" xfId="2" applyFont="1" applyFill="1" applyBorder="1" applyAlignment="1">
      <alignment vertical="center"/>
    </xf>
    <xf numFmtId="164" fontId="26" fillId="25" borderId="55" xfId="2" applyFont="1" applyFill="1" applyBorder="1" applyAlignment="1">
      <alignment horizontal="center" vertical="center"/>
    </xf>
    <xf numFmtId="164" fontId="23" fillId="25" borderId="55" xfId="2" applyFont="1" applyFill="1" applyBorder="1" applyAlignment="1">
      <alignment vertical="center"/>
    </xf>
    <xf numFmtId="0" fontId="23" fillId="19" borderId="9" xfId="0" applyFont="1" applyFill="1" applyBorder="1" applyAlignment="1">
      <alignment horizontal="right" vertical="center"/>
    </xf>
    <xf numFmtId="3" fontId="24" fillId="25" borderId="55" xfId="2" applyNumberFormat="1" applyFont="1" applyFill="1" applyBorder="1" applyAlignment="1">
      <alignment vertical="center"/>
    </xf>
    <xf numFmtId="3" fontId="26" fillId="25" borderId="55" xfId="2" applyNumberFormat="1" applyFont="1" applyFill="1" applyBorder="1" applyAlignment="1">
      <alignment vertical="center"/>
    </xf>
    <xf numFmtId="3" fontId="26" fillId="25" borderId="55" xfId="2" applyNumberFormat="1" applyFont="1" applyFill="1" applyBorder="1" applyAlignment="1">
      <alignment horizontal="center" vertical="center"/>
    </xf>
    <xf numFmtId="3" fontId="26" fillId="0" borderId="55" xfId="2" applyNumberFormat="1" applyFont="1" applyFill="1" applyBorder="1" applyAlignment="1">
      <alignment vertical="center"/>
    </xf>
    <xf numFmtId="173" fontId="22" fillId="0" borderId="0" xfId="0" applyNumberFormat="1" applyFont="1"/>
    <xf numFmtId="0" fontId="29" fillId="0" borderId="0" xfId="0" applyFont="1"/>
    <xf numFmtId="173" fontId="22" fillId="0" borderId="0" xfId="0" applyNumberFormat="1" applyFont="1" applyAlignment="1">
      <alignment horizontal="right"/>
    </xf>
    <xf numFmtId="0" fontId="23" fillId="0" borderId="0" xfId="0" applyFont="1" applyAlignment="1">
      <alignment horizontal="right"/>
    </xf>
    <xf numFmtId="165" fontId="22" fillId="0" borderId="55" xfId="0" applyNumberFormat="1" applyFont="1" applyBorder="1"/>
    <xf numFmtId="0" fontId="23" fillId="0" borderId="0" xfId="0" applyFont="1"/>
    <xf numFmtId="165" fontId="22" fillId="0" borderId="55" xfId="0" applyNumberFormat="1" applyFont="1" applyBorder="1" applyAlignment="1">
      <alignment horizontal="center"/>
    </xf>
    <xf numFmtId="174" fontId="24" fillId="0" borderId="55" xfId="2" applyNumberFormat="1" applyFont="1" applyFill="1" applyBorder="1" applyAlignment="1">
      <alignment horizontal="center" vertical="center"/>
    </xf>
    <xf numFmtId="174" fontId="26" fillId="0" borderId="55" xfId="2" applyNumberFormat="1" applyFont="1" applyFill="1" applyBorder="1" applyAlignment="1">
      <alignment horizontal="center" vertical="center"/>
    </xf>
    <xf numFmtId="174" fontId="26" fillId="0" borderId="55" xfId="2" applyNumberFormat="1" applyFont="1" applyFill="1" applyBorder="1" applyAlignment="1">
      <alignment vertical="center"/>
    </xf>
    <xf numFmtId="0" fontId="47" fillId="27" borderId="0" xfId="0" applyFont="1" applyFill="1" applyAlignment="1">
      <alignment horizontal="center" vertical="center"/>
    </xf>
    <xf numFmtId="0" fontId="23" fillId="0" borderId="0" xfId="0" applyFont="1" applyAlignment="1">
      <alignment vertical="center" wrapText="1"/>
    </xf>
    <xf numFmtId="165" fontId="22" fillId="0" borderId="0" xfId="0" applyNumberFormat="1" applyFont="1" applyAlignment="1">
      <alignment horizontal="right" vertical="center"/>
    </xf>
    <xf numFmtId="43" fontId="22" fillId="17" borderId="49" xfId="0" applyNumberFormat="1" applyFont="1" applyFill="1" applyBorder="1" applyAlignment="1">
      <alignment horizontal="right" vertical="center"/>
    </xf>
    <xf numFmtId="169" fontId="22" fillId="0" borderId="3" xfId="2" applyNumberFormat="1" applyFont="1" applyBorder="1" applyAlignment="1">
      <alignment vertical="center"/>
    </xf>
    <xf numFmtId="165" fontId="22" fillId="0" borderId="0" xfId="0" applyNumberFormat="1" applyFont="1" applyAlignment="1">
      <alignment horizontal="center" vertical="center"/>
    </xf>
    <xf numFmtId="0" fontId="47" fillId="27" borderId="0" xfId="0" applyFont="1" applyFill="1" applyAlignment="1">
      <alignment horizontal="center" vertical="center" wrapText="1"/>
    </xf>
    <xf numFmtId="0" fontId="22" fillId="23" borderId="0" xfId="0" applyFont="1" applyFill="1" applyAlignment="1">
      <alignment vertical="center"/>
    </xf>
    <xf numFmtId="0" fontId="47" fillId="27" borderId="0" xfId="0" applyFont="1" applyFill="1" applyAlignment="1">
      <alignment horizontal="center" vertical="top"/>
    </xf>
    <xf numFmtId="0" fontId="26" fillId="23" borderId="49" xfId="0" applyFont="1" applyFill="1" applyBorder="1" applyAlignment="1">
      <alignment horizontal="left" vertical="center" wrapText="1"/>
    </xf>
    <xf numFmtId="0" fontId="26" fillId="0" borderId="49" xfId="0" applyFont="1" applyFill="1" applyBorder="1" applyAlignment="1">
      <alignment horizontal="left" vertical="center" wrapText="1"/>
    </xf>
    <xf numFmtId="0" fontId="26" fillId="23" borderId="49" xfId="3" applyFont="1" applyFill="1" applyBorder="1" applyAlignment="1">
      <alignment vertical="center" wrapText="1"/>
    </xf>
    <xf numFmtId="0" fontId="23" fillId="23" borderId="49" xfId="0" applyFont="1" applyFill="1" applyBorder="1" applyAlignment="1">
      <alignment horizontal="left" vertical="center" wrapText="1"/>
    </xf>
    <xf numFmtId="0" fontId="26" fillId="0" borderId="49" xfId="0" applyFont="1" applyBorder="1" applyAlignment="1">
      <alignment horizontal="left" vertical="center"/>
    </xf>
    <xf numFmtId="0" fontId="26" fillId="23" borderId="49" xfId="0" applyFont="1" applyFill="1" applyBorder="1" applyAlignment="1">
      <alignment horizontal="left" vertical="center"/>
    </xf>
    <xf numFmtId="0" fontId="26" fillId="25" borderId="49" xfId="0" applyFont="1" applyFill="1" applyBorder="1" applyAlignment="1">
      <alignment horizontal="left" vertical="center"/>
    </xf>
    <xf numFmtId="0" fontId="26" fillId="25" borderId="49" xfId="0" applyFont="1" applyFill="1" applyBorder="1" applyAlignment="1">
      <alignment horizontal="left" vertical="center" wrapText="1"/>
    </xf>
    <xf numFmtId="174" fontId="48" fillId="23" borderId="49" xfId="6" applyNumberFormat="1" applyFont="1" applyFill="1" applyBorder="1" applyAlignment="1">
      <alignment horizontal="center" vertical="center"/>
    </xf>
    <xf numFmtId="174" fontId="48" fillId="25" borderId="49" xfId="6" applyNumberFormat="1" applyFont="1" applyFill="1" applyBorder="1" applyAlignment="1">
      <alignment horizontal="center" vertical="center"/>
    </xf>
    <xf numFmtId="0" fontId="21" fillId="24" borderId="0" xfId="0" applyFont="1" applyFill="1" applyAlignment="1">
      <alignment horizontal="center" vertical="center"/>
    </xf>
    <xf numFmtId="165" fontId="21" fillId="24" borderId="0" xfId="0" applyNumberFormat="1" applyFont="1" applyFill="1" applyAlignment="1">
      <alignment horizontal="center" vertical="center"/>
    </xf>
    <xf numFmtId="0" fontId="29" fillId="0" borderId="49" xfId="0" applyFont="1" applyBorder="1" applyAlignment="1">
      <alignment horizontal="center" vertical="center"/>
    </xf>
    <xf numFmtId="0" fontId="22" fillId="17" borderId="49" xfId="0" applyFont="1" applyFill="1" applyBorder="1" applyAlignment="1">
      <alignment vertical="center"/>
    </xf>
    <xf numFmtId="0" fontId="22" fillId="17" borderId="49" xfId="0" applyFont="1" applyFill="1" applyBorder="1" applyAlignment="1">
      <alignment horizontal="left" vertical="center" wrapText="1"/>
    </xf>
    <xf numFmtId="0" fontId="28" fillId="17" borderId="49" xfId="0" applyFont="1" applyFill="1" applyBorder="1" applyAlignment="1">
      <alignment horizontal="center" vertical="center"/>
    </xf>
    <xf numFmtId="0" fontId="21" fillId="0" borderId="3" xfId="0" applyFont="1" applyBorder="1" applyAlignment="1">
      <alignment horizontal="center" vertical="center"/>
    </xf>
    <xf numFmtId="0" fontId="22" fillId="18" borderId="1" xfId="0" applyFont="1" applyFill="1" applyBorder="1" applyAlignment="1">
      <alignment vertical="center"/>
    </xf>
    <xf numFmtId="0" fontId="22" fillId="0" borderId="49" xfId="0" applyFont="1" applyBorder="1" applyAlignment="1">
      <alignment horizontal="right" vertical="center"/>
    </xf>
    <xf numFmtId="164" fontId="22" fillId="23" borderId="49" xfId="2" applyFont="1" applyFill="1" applyBorder="1" applyAlignment="1">
      <alignment horizontal="right" vertical="center"/>
    </xf>
    <xf numFmtId="0" fontId="22" fillId="18" borderId="3" xfId="0" applyFont="1" applyFill="1" applyBorder="1" applyAlignment="1">
      <alignment vertical="center"/>
    </xf>
    <xf numFmtId="0" fontId="22" fillId="0" borderId="49" xfId="0" applyFont="1" applyFill="1" applyBorder="1" applyAlignment="1">
      <alignment vertical="center"/>
    </xf>
    <xf numFmtId="0" fontId="22" fillId="0" borderId="49" xfId="0" applyFont="1" applyFill="1" applyBorder="1" applyAlignment="1">
      <alignment horizontal="left" vertical="center" wrapText="1"/>
    </xf>
    <xf numFmtId="43" fontId="22" fillId="0" borderId="49" xfId="0" applyNumberFormat="1" applyFont="1" applyFill="1" applyBorder="1" applyAlignment="1">
      <alignment vertical="center"/>
    </xf>
    <xf numFmtId="43" fontId="22" fillId="0" borderId="49" xfId="0" applyNumberFormat="1" applyFont="1" applyFill="1" applyBorder="1" applyAlignment="1">
      <alignment horizontal="right" vertical="center"/>
    </xf>
    <xf numFmtId="0" fontId="28" fillId="0" borderId="49" xfId="0" applyFont="1" applyFill="1" applyBorder="1" applyAlignment="1">
      <alignment horizontal="center" vertical="center"/>
    </xf>
    <xf numFmtId="174" fontId="49" fillId="25" borderId="49" xfId="6" applyNumberFormat="1" applyFont="1" applyFill="1" applyBorder="1" applyAlignment="1">
      <alignment horizontal="center" vertical="center"/>
    </xf>
    <xf numFmtId="43" fontId="22" fillId="38" borderId="49" xfId="0" applyNumberFormat="1" applyFont="1" applyFill="1" applyBorder="1" applyAlignment="1">
      <alignment horizontal="right" vertical="center"/>
    </xf>
    <xf numFmtId="0" fontId="26" fillId="23" borderId="49" xfId="0" applyFont="1" applyFill="1" applyBorder="1" applyAlignment="1">
      <alignment vertical="center"/>
    </xf>
    <xf numFmtId="164" fontId="22" fillId="23" borderId="49" xfId="2" applyFont="1" applyFill="1" applyBorder="1" applyAlignment="1">
      <alignment vertical="center"/>
    </xf>
    <xf numFmtId="168" fontId="22" fillId="0" borderId="49" xfId="0" applyNumberFormat="1" applyFont="1" applyFill="1" applyBorder="1" applyAlignment="1">
      <alignment horizontal="center" vertical="center"/>
    </xf>
    <xf numFmtId="0" fontId="29" fillId="0" borderId="49" xfId="0" applyFont="1" applyFill="1" applyBorder="1" applyAlignment="1">
      <alignment horizontal="center" vertical="center"/>
    </xf>
    <xf numFmtId="0" fontId="28" fillId="23" borderId="49" xfId="0" applyFont="1" applyFill="1" applyBorder="1" applyAlignment="1">
      <alignment horizontal="center" vertical="center"/>
    </xf>
    <xf numFmtId="0" fontId="21" fillId="0" borderId="3" xfId="0" applyFont="1" applyFill="1" applyBorder="1" applyAlignment="1">
      <alignment horizontal="center" vertical="center"/>
    </xf>
    <xf numFmtId="0" fontId="29" fillId="24" borderId="49" xfId="0" applyFont="1" applyFill="1" applyBorder="1" applyAlignment="1">
      <alignment horizontal="center" vertical="center"/>
    </xf>
    <xf numFmtId="0" fontId="22" fillId="24" borderId="49" xfId="0" applyFont="1" applyFill="1" applyBorder="1" applyAlignment="1">
      <alignment vertical="center"/>
    </xf>
    <xf numFmtId="0" fontId="22" fillId="24" borderId="49" xfId="0" applyFont="1" applyFill="1" applyBorder="1" applyAlignment="1">
      <alignment horizontal="left" vertical="center" wrapText="1"/>
    </xf>
    <xf numFmtId="43" fontId="22" fillId="24" borderId="49" xfId="0" applyNumberFormat="1" applyFont="1" applyFill="1" applyBorder="1" applyAlignment="1">
      <alignment vertical="center"/>
    </xf>
    <xf numFmtId="43" fontId="22" fillId="24" borderId="49" xfId="0" applyNumberFormat="1" applyFont="1" applyFill="1" applyBorder="1" applyAlignment="1">
      <alignment horizontal="right" vertical="center"/>
    </xf>
    <xf numFmtId="0" fontId="28" fillId="24" borderId="49" xfId="0" applyFont="1" applyFill="1" applyBorder="1" applyAlignment="1">
      <alignment horizontal="center" vertical="center"/>
    </xf>
    <xf numFmtId="0" fontId="22" fillId="0" borderId="49" xfId="0" applyFont="1" applyFill="1" applyBorder="1" applyAlignment="1">
      <alignment horizontal="right" vertical="center"/>
    </xf>
    <xf numFmtId="0" fontId="50" fillId="0" borderId="49" xfId="0" applyFont="1" applyFill="1" applyBorder="1" applyAlignment="1">
      <alignment vertical="center" wrapText="1"/>
    </xf>
    <xf numFmtId="0" fontId="47" fillId="0" borderId="0" xfId="0" applyFont="1" applyFill="1" applyAlignment="1">
      <alignment horizontal="center" vertical="center"/>
    </xf>
    <xf numFmtId="0" fontId="29" fillId="0" borderId="50" xfId="0" applyFont="1" applyBorder="1" applyAlignment="1">
      <alignment horizontal="center" vertical="center"/>
    </xf>
    <xf numFmtId="0" fontId="28" fillId="0" borderId="49" xfId="0" applyFont="1" applyBorder="1" applyAlignment="1">
      <alignment horizontal="center" vertical="center"/>
    </xf>
    <xf numFmtId="0" fontId="23" fillId="18" borderId="1" xfId="0" applyFont="1" applyFill="1" applyBorder="1" applyAlignment="1">
      <alignment vertical="center"/>
    </xf>
    <xf numFmtId="0" fontId="50" fillId="23" borderId="49" xfId="0" applyFont="1" applyFill="1" applyBorder="1" applyAlignment="1">
      <alignment vertical="center" wrapText="1"/>
    </xf>
    <xf numFmtId="0" fontId="23" fillId="18" borderId="3" xfId="0" applyFont="1" applyFill="1" applyBorder="1" applyAlignment="1">
      <alignment vertical="center"/>
    </xf>
    <xf numFmtId="0" fontId="50" fillId="23" borderId="49" xfId="0" applyFont="1" applyFill="1" applyBorder="1" applyAlignment="1">
      <alignment vertical="center"/>
    </xf>
    <xf numFmtId="0" fontId="50" fillId="0" borderId="49" xfId="0" applyFont="1" applyFill="1" applyBorder="1" applyAlignment="1">
      <alignment vertical="center"/>
    </xf>
    <xf numFmtId="0" fontId="22" fillId="23" borderId="49" xfId="0" applyFont="1" applyFill="1" applyBorder="1" applyAlignment="1">
      <alignment horizontal="left" vertical="center" wrapText="1"/>
    </xf>
    <xf numFmtId="0" fontId="21" fillId="0" borderId="0" xfId="0" applyFont="1" applyFill="1" applyAlignment="1">
      <alignment horizontal="center" vertical="center" wrapText="1"/>
    </xf>
    <xf numFmtId="0" fontId="23" fillId="23" borderId="49" xfId="1" applyFont="1" applyFill="1" applyBorder="1" applyAlignment="1">
      <alignment vertical="center"/>
    </xf>
    <xf numFmtId="164" fontId="22" fillId="23" borderId="50" xfId="2" applyFont="1" applyFill="1" applyBorder="1" applyAlignment="1">
      <alignment horizontal="right" vertical="center"/>
    </xf>
    <xf numFmtId="0" fontId="26" fillId="0" borderId="49" xfId="1" applyFont="1" applyFill="1" applyBorder="1" applyAlignment="1">
      <alignment vertical="center"/>
    </xf>
    <xf numFmtId="0" fontId="26" fillId="23" borderId="49" xfId="1" applyFont="1" applyFill="1" applyBorder="1" applyAlignment="1">
      <alignment vertical="center" wrapText="1"/>
    </xf>
    <xf numFmtId="0" fontId="26" fillId="25" borderId="49" xfId="1" applyFont="1" applyFill="1" applyBorder="1" applyAlignment="1">
      <alignment vertical="center" wrapText="1"/>
    </xf>
    <xf numFmtId="0" fontId="26" fillId="0" borderId="49" xfId="5" applyFont="1" applyBorder="1" applyAlignment="1">
      <alignment horizontal="left" vertical="center"/>
    </xf>
    <xf numFmtId="170" fontId="22" fillId="0" borderId="49" xfId="4" applyFont="1" applyBorder="1" applyAlignment="1">
      <alignment vertical="center"/>
    </xf>
    <xf numFmtId="0" fontId="26" fillId="0" borderId="49" xfId="5" applyFont="1" applyBorder="1" applyAlignment="1">
      <alignment horizontal="center" vertical="center"/>
    </xf>
    <xf numFmtId="164" fontId="22" fillId="0" borderId="49" xfId="2" applyFont="1" applyBorder="1" applyAlignment="1">
      <alignment vertical="center"/>
    </xf>
    <xf numFmtId="164" fontId="22" fillId="0" borderId="49" xfId="2" applyFont="1" applyBorder="1" applyAlignment="1">
      <alignment horizontal="right" vertical="center"/>
    </xf>
    <xf numFmtId="0" fontId="49" fillId="27" borderId="0" xfId="0" applyFont="1" applyFill="1" applyAlignment="1">
      <alignment horizontal="center" vertical="center"/>
    </xf>
    <xf numFmtId="0" fontId="49" fillId="0" borderId="0" xfId="0" applyFont="1" applyFill="1" applyAlignment="1">
      <alignment horizontal="center" vertical="center"/>
    </xf>
    <xf numFmtId="0" fontId="22" fillId="23" borderId="49" xfId="0" applyFont="1" applyFill="1" applyBorder="1" applyAlignment="1">
      <alignment vertical="center" wrapText="1"/>
    </xf>
    <xf numFmtId="169" fontId="22" fillId="0" borderId="13" xfId="0" applyNumberFormat="1" applyFont="1" applyBorder="1" applyAlignment="1">
      <alignment horizontal="center" vertical="center" wrapText="1"/>
    </xf>
    <xf numFmtId="0" fontId="22" fillId="0" borderId="49" xfId="0" applyFont="1" applyBorder="1" applyAlignment="1">
      <alignment horizontal="center" wrapText="1"/>
    </xf>
    <xf numFmtId="43" fontId="22" fillId="0" borderId="49" xfId="0" applyNumberFormat="1" applyFont="1" applyBorder="1" applyAlignment="1">
      <alignment vertical="center"/>
    </xf>
    <xf numFmtId="43" fontId="22" fillId="0" borderId="49" xfId="0" applyNumberFormat="1" applyFont="1" applyBorder="1" applyAlignment="1">
      <alignment horizontal="right" vertical="center"/>
    </xf>
    <xf numFmtId="166" fontId="22" fillId="0" borderId="49" xfId="0" applyNumberFormat="1" applyFont="1" applyBorder="1" applyAlignment="1">
      <alignment horizontal="center" vertical="center"/>
    </xf>
    <xf numFmtId="169" fontId="22" fillId="0" borderId="3" xfId="0" applyNumberFormat="1" applyFont="1" applyBorder="1" applyAlignment="1">
      <alignment horizontal="center" vertical="center" wrapText="1"/>
    </xf>
    <xf numFmtId="0" fontId="22" fillId="19" borderId="49" xfId="0" applyFont="1" applyFill="1" applyBorder="1" applyAlignment="1">
      <alignment vertical="center"/>
    </xf>
    <xf numFmtId="0" fontId="21" fillId="0" borderId="49" xfId="0" applyFont="1" applyBorder="1" applyAlignment="1">
      <alignment horizontal="center" vertical="center"/>
    </xf>
    <xf numFmtId="0" fontId="22" fillId="0" borderId="49" xfId="8" applyFont="1" applyBorder="1" applyAlignment="1">
      <alignment vertical="center" wrapText="1"/>
    </xf>
    <xf numFmtId="0" fontId="21" fillId="6" borderId="49" xfId="0" applyFont="1" applyFill="1" applyBorder="1" applyAlignment="1">
      <alignment horizontal="center" vertical="center"/>
    </xf>
    <xf numFmtId="0" fontId="22" fillId="28" borderId="49" xfId="8" applyFont="1" applyFill="1" applyBorder="1" applyAlignment="1">
      <alignment vertical="center" wrapText="1"/>
    </xf>
    <xf numFmtId="0" fontId="22" fillId="6" borderId="49" xfId="0" applyFont="1" applyFill="1" applyBorder="1" applyAlignment="1">
      <alignment vertical="center" wrapText="1"/>
    </xf>
    <xf numFmtId="0" fontId="23" fillId="19" borderId="49" xfId="0" applyFont="1" applyFill="1" applyBorder="1" applyAlignment="1">
      <alignment vertical="center"/>
    </xf>
    <xf numFmtId="0" fontId="23" fillId="0" borderId="49" xfId="8" applyFont="1" applyBorder="1" applyAlignment="1">
      <alignment vertical="center" wrapText="1"/>
    </xf>
    <xf numFmtId="0" fontId="26" fillId="19" borderId="49" xfId="0" applyFont="1" applyFill="1" applyBorder="1" applyAlignment="1">
      <alignment vertical="center"/>
    </xf>
    <xf numFmtId="0" fontId="26" fillId="0" borderId="49" xfId="8" applyFont="1" applyBorder="1" applyAlignment="1">
      <alignment vertical="center" wrapText="1"/>
    </xf>
    <xf numFmtId="174" fontId="21" fillId="0" borderId="0" xfId="2" applyNumberFormat="1" applyFont="1" applyAlignment="1">
      <alignment horizontal="center" vertical="center"/>
    </xf>
    <xf numFmtId="0" fontId="22" fillId="25" borderId="49" xfId="0" applyFont="1" applyFill="1" applyBorder="1" applyAlignment="1">
      <alignment horizontal="center" vertical="center" wrapText="1"/>
    </xf>
    <xf numFmtId="0" fontId="22" fillId="19" borderId="49" xfId="0" applyFont="1" applyFill="1" applyBorder="1" applyAlignment="1">
      <alignment horizontal="left" vertical="center" wrapText="1"/>
    </xf>
    <xf numFmtId="0" fontId="26" fillId="25" borderId="49" xfId="0" applyFont="1" applyFill="1" applyBorder="1" applyAlignment="1">
      <alignment horizontal="center" vertical="center" wrapText="1"/>
    </xf>
    <xf numFmtId="0" fontId="22" fillId="23" borderId="49" xfId="0" applyFont="1" applyFill="1" applyBorder="1" applyAlignment="1">
      <alignment horizontal="center" vertical="center" wrapText="1"/>
    </xf>
    <xf numFmtId="0" fontId="23" fillId="23" borderId="49" xfId="0" applyFont="1" applyFill="1" applyBorder="1" applyAlignment="1">
      <alignment horizontal="center" vertical="center" wrapText="1"/>
    </xf>
    <xf numFmtId="0" fontId="26" fillId="23" borderId="49" xfId="0" applyFont="1" applyFill="1" applyBorder="1" applyAlignment="1">
      <alignment horizontal="center" vertical="center" wrapText="1"/>
    </xf>
    <xf numFmtId="0" fontId="29" fillId="0" borderId="52" xfId="0" applyFont="1" applyBorder="1" applyAlignment="1">
      <alignment horizontal="center" vertical="center"/>
    </xf>
    <xf numFmtId="0" fontId="22" fillId="25" borderId="52" xfId="0" applyFont="1" applyFill="1" applyBorder="1" applyAlignment="1">
      <alignment horizontal="center" vertical="center" wrapText="1"/>
    </xf>
    <xf numFmtId="0" fontId="26" fillId="25" borderId="52" xfId="0" applyFont="1" applyFill="1" applyBorder="1" applyAlignment="1">
      <alignment horizontal="left" vertical="center" wrapText="1"/>
    </xf>
    <xf numFmtId="0" fontId="22" fillId="19" borderId="52" xfId="0" applyFont="1" applyFill="1" applyBorder="1" applyAlignment="1">
      <alignment horizontal="left" vertical="center" wrapText="1"/>
    </xf>
    <xf numFmtId="164" fontId="22" fillId="0" borderId="50" xfId="2" applyFont="1" applyBorder="1" applyAlignment="1">
      <alignment horizontal="center" vertical="center"/>
    </xf>
    <xf numFmtId="0" fontId="28" fillId="0" borderId="52" xfId="0" applyFont="1" applyBorder="1" applyAlignment="1">
      <alignment horizontal="center" vertical="center"/>
    </xf>
    <xf numFmtId="0" fontId="21" fillId="27" borderId="0" xfId="0" applyFont="1" applyFill="1" applyAlignment="1">
      <alignment horizontal="center" vertical="center"/>
    </xf>
    <xf numFmtId="0" fontId="22" fillId="25" borderId="56" xfId="0" applyFont="1" applyFill="1" applyBorder="1" applyAlignment="1">
      <alignment horizontal="center" vertical="center" wrapText="1"/>
    </xf>
    <xf numFmtId="164" fontId="22" fillId="0" borderId="50" xfId="2" applyFont="1" applyBorder="1" applyAlignment="1">
      <alignment vertical="center"/>
    </xf>
    <xf numFmtId="164" fontId="22" fillId="0" borderId="50" xfId="2" applyFont="1" applyBorder="1" applyAlignment="1">
      <alignment horizontal="right" vertical="center"/>
    </xf>
    <xf numFmtId="0" fontId="23" fillId="25" borderId="49" xfId="0" applyFont="1" applyFill="1" applyBorder="1" applyAlignment="1">
      <alignment horizontal="center" vertical="center" wrapText="1"/>
    </xf>
    <xf numFmtId="0" fontId="23" fillId="25" borderId="49" xfId="0" applyFont="1" applyFill="1" applyBorder="1" applyAlignment="1">
      <alignment horizontal="left" vertical="center" wrapText="1"/>
    </xf>
    <xf numFmtId="0" fontId="22" fillId="25" borderId="49" xfId="0" applyFont="1" applyFill="1" applyBorder="1" applyAlignment="1">
      <alignment horizontal="left" vertical="center" wrapText="1"/>
    </xf>
    <xf numFmtId="49" fontId="22" fillId="0" borderId="49" xfId="0" applyNumberFormat="1" applyFont="1" applyBorder="1" applyAlignment="1">
      <alignment horizontal="center" vertical="center"/>
    </xf>
    <xf numFmtId="165" fontId="21" fillId="0" borderId="49" xfId="0" applyNumberFormat="1" applyFont="1" applyBorder="1" applyAlignment="1">
      <alignment horizontal="center" vertical="center"/>
    </xf>
    <xf numFmtId="0" fontId="22" fillId="0" borderId="49" xfId="0" applyFont="1" applyBorder="1" applyAlignment="1">
      <alignment horizontal="left" vertical="center"/>
    </xf>
    <xf numFmtId="0" fontId="21" fillId="0" borderId="49" xfId="0" applyFont="1" applyBorder="1" applyAlignment="1">
      <alignment horizontal="left" vertical="center"/>
    </xf>
    <xf numFmtId="0" fontId="23" fillId="0" borderId="49" xfId="0" applyFont="1" applyBorder="1" applyAlignment="1">
      <alignment horizontal="left" vertical="center"/>
    </xf>
    <xf numFmtId="168" fontId="26" fillId="0" borderId="49" xfId="6" applyFont="1" applyFill="1" applyBorder="1" applyAlignment="1">
      <alignment horizontal="center" vertical="center"/>
    </xf>
    <xf numFmtId="168" fontId="23" fillId="0" borderId="49" xfId="6" applyFont="1" applyFill="1" applyBorder="1" applyAlignment="1">
      <alignment horizontal="center" vertical="center"/>
    </xf>
    <xf numFmtId="0" fontId="28" fillId="0" borderId="49" xfId="0" applyFont="1" applyBorder="1" applyAlignment="1">
      <alignment horizontal="left" vertical="center" wrapText="1"/>
    </xf>
    <xf numFmtId="170" fontId="22" fillId="0" borderId="49" xfId="0" applyNumberFormat="1" applyFont="1" applyBorder="1" applyAlignment="1">
      <alignment vertical="center"/>
    </xf>
    <xf numFmtId="0" fontId="22" fillId="29" borderId="51" xfId="0" applyFont="1" applyFill="1" applyBorder="1" applyAlignment="1">
      <alignment horizontal="left" vertical="center"/>
    </xf>
    <xf numFmtId="2" fontId="22" fillId="29" borderId="51" xfId="0" applyNumberFormat="1" applyFont="1" applyFill="1" applyBorder="1" applyAlignment="1">
      <alignment horizontal="center" vertical="center"/>
    </xf>
    <xf numFmtId="2" fontId="26" fillId="29" borderId="51" xfId="0" applyNumberFormat="1" applyFont="1" applyFill="1" applyBorder="1" applyAlignment="1">
      <alignment horizontal="center" vertical="center"/>
    </xf>
    <xf numFmtId="2" fontId="23" fillId="0" borderId="51" xfId="0" applyNumberFormat="1" applyFont="1" applyBorder="1" applyAlignment="1">
      <alignment horizontal="center" vertical="center"/>
    </xf>
    <xf numFmtId="0" fontId="22" fillId="0" borderId="51" xfId="0" applyFont="1" applyBorder="1" applyAlignment="1">
      <alignment horizontal="left" vertical="center"/>
    </xf>
    <xf numFmtId="0" fontId="28" fillId="0" borderId="51" xfId="0" applyFont="1" applyBorder="1" applyAlignment="1">
      <alignment horizontal="left" vertical="center" wrapText="1"/>
    </xf>
    <xf numFmtId="164" fontId="22" fillId="0" borderId="51" xfId="2" applyFont="1" applyBorder="1" applyAlignment="1">
      <alignment horizontal="center" vertical="center"/>
    </xf>
    <xf numFmtId="2" fontId="26" fillId="0" borderId="51" xfId="0" applyNumberFormat="1" applyFont="1" applyBorder="1" applyAlignment="1">
      <alignment horizontal="center" vertical="center"/>
    </xf>
    <xf numFmtId="0" fontId="22" fillId="0" borderId="51" xfId="0" applyFont="1" applyBorder="1" applyAlignment="1">
      <alignment horizontal="left" vertical="center" wrapText="1"/>
    </xf>
    <xf numFmtId="164" fontId="22" fillId="29" borderId="51" xfId="2" applyFont="1" applyFill="1" applyBorder="1" applyAlignment="1">
      <alignment horizontal="center" vertical="center"/>
    </xf>
    <xf numFmtId="0" fontId="22" fillId="0" borderId="51" xfId="0" applyFont="1" applyFill="1" applyBorder="1" applyAlignment="1">
      <alignment horizontal="left" vertical="center" wrapText="1"/>
    </xf>
    <xf numFmtId="0" fontId="22" fillId="0" borderId="50" xfId="0" applyFont="1" applyBorder="1" applyAlignment="1">
      <alignment vertical="center"/>
    </xf>
    <xf numFmtId="0" fontId="23" fillId="0" borderId="51" xfId="0" applyFont="1" applyBorder="1" applyAlignment="1">
      <alignment vertical="center" wrapText="1"/>
    </xf>
    <xf numFmtId="0" fontId="22" fillId="29" borderId="51" xfId="0" applyFont="1" applyFill="1" applyBorder="1" applyAlignment="1">
      <alignment vertical="center"/>
    </xf>
    <xf numFmtId="2" fontId="22" fillId="0" borderId="51" xfId="0" applyNumberFormat="1" applyFont="1" applyBorder="1" applyAlignment="1">
      <alignment horizontal="center" vertical="center"/>
    </xf>
    <xf numFmtId="0" fontId="21" fillId="29" borderId="49" xfId="0" applyFont="1" applyFill="1" applyBorder="1" applyAlignment="1">
      <alignment horizontal="left" vertical="center"/>
    </xf>
    <xf numFmtId="0" fontId="22" fillId="29" borderId="56" xfId="0" applyFont="1" applyFill="1" applyBorder="1" applyAlignment="1">
      <alignment horizontal="left" vertical="center"/>
    </xf>
    <xf numFmtId="2" fontId="22" fillId="29" borderId="56" xfId="0" applyNumberFormat="1" applyFont="1" applyFill="1" applyBorder="1" applyAlignment="1">
      <alignment horizontal="center" vertical="center"/>
    </xf>
    <xf numFmtId="2" fontId="26" fillId="29" borderId="56" xfId="0" applyNumberFormat="1" applyFont="1" applyFill="1" applyBorder="1" applyAlignment="1">
      <alignment horizontal="center" vertical="center"/>
    </xf>
    <xf numFmtId="2" fontId="23" fillId="29" borderId="51" xfId="0" applyNumberFormat="1" applyFont="1" applyFill="1" applyBorder="1" applyAlignment="1">
      <alignment horizontal="center" vertical="center"/>
    </xf>
    <xf numFmtId="0" fontId="22" fillId="0" borderId="51" xfId="0" applyFont="1" applyFill="1" applyBorder="1" applyAlignment="1">
      <alignment horizontal="left" vertical="center"/>
    </xf>
    <xf numFmtId="164" fontId="22" fillId="0" borderId="51" xfId="2" applyFont="1" applyFill="1" applyBorder="1" applyAlignment="1">
      <alignment horizontal="center" vertical="center"/>
    </xf>
    <xf numFmtId="2" fontId="23" fillId="0" borderId="51" xfId="0" applyNumberFormat="1" applyFont="1" applyFill="1" applyBorder="1" applyAlignment="1">
      <alignment horizontal="center" vertical="center"/>
    </xf>
    <xf numFmtId="1" fontId="22" fillId="0" borderId="3" xfId="0" applyNumberFormat="1" applyFont="1" applyFill="1" applyBorder="1" applyAlignment="1">
      <alignment horizontal="center" vertical="center"/>
    </xf>
    <xf numFmtId="0" fontId="22" fillId="0" borderId="1" xfId="0" applyFont="1" applyFill="1" applyBorder="1" applyAlignment="1">
      <alignment vertical="center"/>
    </xf>
    <xf numFmtId="165" fontId="22" fillId="0" borderId="0" xfId="0" applyNumberFormat="1" applyFont="1" applyFill="1" applyAlignment="1">
      <alignment vertical="center"/>
    </xf>
    <xf numFmtId="0" fontId="54" fillId="0" borderId="49" xfId="0" applyFont="1" applyBorder="1" applyAlignment="1">
      <alignment vertical="center" wrapText="1"/>
    </xf>
    <xf numFmtId="0" fontId="22" fillId="0" borderId="49" xfId="0" applyFont="1" applyBorder="1" applyAlignment="1">
      <alignment horizontal="center" vertical="top"/>
    </xf>
    <xf numFmtId="0" fontId="22" fillId="0" borderId="49" xfId="0" applyFont="1" applyBorder="1" applyAlignment="1">
      <alignment vertical="top" wrapText="1"/>
    </xf>
    <xf numFmtId="166" fontId="22" fillId="0" borderId="6" xfId="0" applyNumberFormat="1" applyFont="1" applyBorder="1" applyAlignment="1">
      <alignment vertical="center"/>
    </xf>
    <xf numFmtId="166" fontId="22" fillId="0" borderId="7" xfId="0" applyNumberFormat="1" applyFont="1" applyBorder="1" applyAlignment="1">
      <alignment vertical="center"/>
    </xf>
    <xf numFmtId="167" fontId="25" fillId="0" borderId="8" xfId="0" applyNumberFormat="1" applyFont="1" applyBorder="1" applyAlignment="1">
      <alignment vertical="center"/>
    </xf>
    <xf numFmtId="0" fontId="26" fillId="23" borderId="49" xfId="3" applyFont="1" applyFill="1" applyBorder="1" applyAlignment="1">
      <alignment vertical="center"/>
    </xf>
    <xf numFmtId="167" fontId="25" fillId="0" borderId="48" xfId="0" applyNumberFormat="1" applyFont="1" applyBorder="1" applyAlignment="1">
      <alignment vertical="center"/>
    </xf>
    <xf numFmtId="0" fontId="22" fillId="17" borderId="49" xfId="0" applyFont="1" applyFill="1" applyBorder="1" applyAlignment="1">
      <alignment horizontal="center" vertical="center"/>
    </xf>
    <xf numFmtId="0" fontId="26" fillId="0" borderId="49" xfId="3" applyFont="1" applyFill="1" applyBorder="1" applyAlignment="1">
      <alignment vertical="center"/>
    </xf>
    <xf numFmtId="0" fontId="22" fillId="0" borderId="49" xfId="0" applyFont="1" applyFill="1" applyBorder="1" applyAlignment="1">
      <alignment horizontal="center" vertical="center"/>
    </xf>
    <xf numFmtId="167" fontId="25" fillId="0" borderId="8" xfId="0" applyNumberFormat="1" applyFont="1" applyFill="1" applyBorder="1" applyAlignment="1">
      <alignment vertical="center"/>
    </xf>
    <xf numFmtId="167" fontId="25" fillId="0" borderId="48" xfId="0" applyNumberFormat="1" applyFont="1" applyFill="1" applyBorder="1" applyAlignment="1">
      <alignment vertical="center"/>
    </xf>
    <xf numFmtId="0" fontId="22" fillId="23" borderId="49" xfId="0" applyFont="1" applyFill="1" applyBorder="1" applyAlignment="1">
      <alignment horizontal="center" vertical="center"/>
    </xf>
    <xf numFmtId="0" fontId="22" fillId="24" borderId="49" xfId="0" applyFont="1" applyFill="1" applyBorder="1" applyAlignment="1">
      <alignment horizontal="center" vertical="center"/>
    </xf>
    <xf numFmtId="0" fontId="23" fillId="23" borderId="49" xfId="3" applyFont="1" applyFill="1" applyBorder="1" applyAlignment="1">
      <alignment vertical="center"/>
    </xf>
    <xf numFmtId="167" fontId="51" fillId="0" borderId="8" xfId="0" applyNumberFormat="1" applyFont="1" applyFill="1" applyBorder="1" applyAlignment="1">
      <alignment vertical="center"/>
    </xf>
    <xf numFmtId="167" fontId="25" fillId="0" borderId="0" xfId="0" applyNumberFormat="1" applyFont="1" applyFill="1" applyAlignment="1">
      <alignment vertical="center"/>
    </xf>
    <xf numFmtId="0" fontId="28" fillId="0" borderId="3" xfId="0" applyFont="1" applyFill="1" applyBorder="1" applyAlignment="1">
      <alignment vertical="center"/>
    </xf>
    <xf numFmtId="167" fontId="25" fillId="0" borderId="48" xfId="1" applyNumberFormat="1" applyFont="1" applyBorder="1" applyAlignment="1">
      <alignment vertical="center"/>
    </xf>
    <xf numFmtId="0" fontId="26" fillId="0" borderId="49" xfId="3" applyFont="1" applyBorder="1" applyAlignment="1">
      <alignment vertical="center"/>
    </xf>
    <xf numFmtId="0" fontId="26" fillId="25" borderId="49" xfId="3" applyFont="1" applyFill="1" applyBorder="1" applyAlignment="1">
      <alignment vertical="center"/>
    </xf>
    <xf numFmtId="0" fontId="23" fillId="0" borderId="8" xfId="0" applyFont="1" applyFill="1" applyBorder="1" applyAlignment="1">
      <alignment vertical="center"/>
    </xf>
    <xf numFmtId="0" fontId="23" fillId="0" borderId="48" xfId="0" applyFont="1" applyFill="1" applyBorder="1" applyAlignment="1">
      <alignment vertical="center"/>
    </xf>
    <xf numFmtId="167" fontId="22" fillId="23" borderId="49" xfId="0" applyNumberFormat="1" applyFont="1" applyFill="1" applyBorder="1" applyAlignment="1">
      <alignment vertical="center" wrapText="1"/>
    </xf>
    <xf numFmtId="2" fontId="22" fillId="0" borderId="3" xfId="0" applyNumberFormat="1" applyFont="1" applyFill="1" applyBorder="1" applyAlignment="1">
      <alignment vertical="center"/>
    </xf>
    <xf numFmtId="175" fontId="22" fillId="18" borderId="3" xfId="0" applyNumberFormat="1" applyFont="1" applyFill="1" applyBorder="1" applyAlignment="1">
      <alignment vertical="center"/>
    </xf>
    <xf numFmtId="37" fontId="22" fillId="18" borderId="3" xfId="0" applyNumberFormat="1" applyFont="1" applyFill="1" applyBorder="1" applyAlignment="1">
      <alignment vertical="center"/>
    </xf>
    <xf numFmtId="0" fontId="22" fillId="26" borderId="49" xfId="0" applyFont="1" applyFill="1" applyBorder="1" applyAlignment="1">
      <alignment horizontal="center" vertical="center"/>
    </xf>
    <xf numFmtId="43" fontId="22" fillId="23" borderId="49" xfId="0" applyNumberFormat="1" applyFont="1" applyFill="1" applyBorder="1" applyAlignment="1">
      <alignment horizontal="center" vertical="center"/>
    </xf>
    <xf numFmtId="0" fontId="28" fillId="0" borderId="3" xfId="0" applyFont="1" applyBorder="1" applyAlignment="1">
      <alignment vertical="center"/>
    </xf>
    <xf numFmtId="167" fontId="52" fillId="0" borderId="0" xfId="0" applyNumberFormat="1" applyFont="1" applyAlignment="1">
      <alignment vertical="center"/>
    </xf>
    <xf numFmtId="0" fontId="23" fillId="0" borderId="8" xfId="0" applyFont="1" applyBorder="1" applyAlignment="1">
      <alignment vertical="center"/>
    </xf>
    <xf numFmtId="0" fontId="53" fillId="0" borderId="8" xfId="0" applyFont="1" applyBorder="1" applyAlignment="1">
      <alignment vertical="center"/>
    </xf>
    <xf numFmtId="0" fontId="25" fillId="0" borderId="48" xfId="1" applyFont="1" applyBorder="1" applyAlignment="1">
      <alignment vertical="center"/>
    </xf>
    <xf numFmtId="0" fontId="23" fillId="0" borderId="48" xfId="0" applyFont="1" applyBorder="1" applyAlignment="1">
      <alignment vertical="center"/>
    </xf>
    <xf numFmtId="49" fontId="28" fillId="0" borderId="49" xfId="0" applyNumberFormat="1" applyFont="1" applyFill="1" applyBorder="1" applyAlignment="1">
      <alignment horizontal="center" vertical="center"/>
    </xf>
    <xf numFmtId="49" fontId="23" fillId="0" borderId="49" xfId="0" applyNumberFormat="1" applyFont="1" applyFill="1" applyBorder="1" applyAlignment="1">
      <alignment horizontal="center" vertical="center"/>
    </xf>
    <xf numFmtId="0" fontId="54" fillId="0" borderId="49" xfId="0" applyFont="1" applyBorder="1" applyAlignment="1">
      <alignment vertical="center"/>
    </xf>
    <xf numFmtId="0" fontId="23" fillId="0" borderId="51" xfId="0" applyFont="1" applyBorder="1" applyAlignment="1">
      <alignment vertical="center"/>
    </xf>
    <xf numFmtId="0" fontId="23" fillId="0" borderId="51" xfId="0" applyFont="1" applyFill="1" applyBorder="1" applyAlignment="1">
      <alignment vertical="center" wrapText="1"/>
    </xf>
    <xf numFmtId="0" fontId="22" fillId="0" borderId="0" xfId="0" applyFont="1" applyFill="1" applyAlignment="1">
      <alignment vertical="center"/>
    </xf>
    <xf numFmtId="0" fontId="29" fillId="28" borderId="49" xfId="0" applyFont="1" applyFill="1" applyBorder="1" applyAlignment="1">
      <alignment vertical="center"/>
    </xf>
    <xf numFmtId="0" fontId="29" fillId="0" borderId="49" xfId="0" applyFont="1" applyFill="1" applyBorder="1" applyAlignment="1">
      <alignment vertical="center"/>
    </xf>
    <xf numFmtId="165" fontId="22" fillId="0" borderId="49" xfId="0" applyNumberFormat="1" applyFont="1" applyFill="1" applyBorder="1" applyAlignment="1">
      <alignment vertical="center"/>
    </xf>
    <xf numFmtId="166" fontId="22" fillId="0" borderId="0" xfId="0" applyNumberFormat="1" applyFont="1" applyFill="1" applyAlignment="1">
      <alignment vertical="center"/>
    </xf>
    <xf numFmtId="0" fontId="22" fillId="0" borderId="0" xfId="0" applyFont="1" applyFill="1" applyAlignment="1">
      <alignment horizontal="left" vertical="center"/>
    </xf>
    <xf numFmtId="0" fontId="25" fillId="0" borderId="0" xfId="0" applyFont="1" applyFill="1" applyAlignment="1">
      <alignment vertical="center"/>
    </xf>
    <xf numFmtId="0" fontId="21" fillId="0" borderId="49" xfId="0" applyFont="1" applyFill="1" applyBorder="1" applyAlignment="1">
      <alignment vertical="center"/>
    </xf>
    <xf numFmtId="0" fontId="23" fillId="0" borderId="0" xfId="0" applyFont="1" applyFill="1" applyAlignment="1">
      <alignment vertical="center"/>
    </xf>
    <xf numFmtId="0" fontId="21" fillId="0" borderId="49" xfId="0" applyFont="1" applyFill="1" applyBorder="1" applyAlignment="1">
      <alignment horizontal="left" vertical="center"/>
    </xf>
    <xf numFmtId="165" fontId="22" fillId="0" borderId="49" xfId="0" applyNumberFormat="1" applyFont="1" applyFill="1" applyBorder="1" applyAlignment="1">
      <alignment horizontal="left" vertical="center"/>
    </xf>
    <xf numFmtId="0" fontId="25" fillId="0" borderId="0" xfId="0" applyFont="1" applyFill="1" applyAlignment="1">
      <alignment horizontal="left" vertical="center"/>
    </xf>
    <xf numFmtId="0" fontId="29" fillId="0" borderId="49" xfId="0" applyFont="1" applyFill="1" applyBorder="1" applyAlignment="1">
      <alignment horizontal="left" vertical="center"/>
    </xf>
    <xf numFmtId="0" fontId="22" fillId="0" borderId="49" xfId="0" applyFont="1" applyFill="1" applyBorder="1" applyAlignment="1">
      <alignment horizontal="left" vertical="center"/>
    </xf>
    <xf numFmtId="0" fontId="22" fillId="0" borderId="0" xfId="0" applyFont="1" applyFill="1" applyAlignment="1">
      <alignment horizontal="left" vertical="center" wrapText="1"/>
    </xf>
    <xf numFmtId="0" fontId="23" fillId="0" borderId="49" xfId="0" applyFont="1" applyFill="1" applyBorder="1" applyAlignment="1">
      <alignment horizontal="left" vertical="center"/>
    </xf>
    <xf numFmtId="0" fontId="23" fillId="0" borderId="49" xfId="0" applyFont="1" applyFill="1" applyBorder="1" applyAlignment="1">
      <alignment horizontal="left" vertical="center" wrapText="1"/>
    </xf>
    <xf numFmtId="0" fontId="22" fillId="0" borderId="49" xfId="0" applyFont="1" applyBorder="1" applyAlignment="1">
      <alignment horizontal="left" vertical="center" wrapText="1"/>
    </xf>
    <xf numFmtId="165" fontId="22" fillId="0" borderId="49" xfId="0" applyNumberFormat="1" applyFont="1" applyBorder="1" applyAlignment="1">
      <alignment horizontal="left" vertical="center"/>
    </xf>
    <xf numFmtId="1" fontId="22" fillId="0" borderId="3" xfId="0" applyNumberFormat="1" applyFont="1" applyBorder="1" applyAlignment="1">
      <alignment horizontal="center" vertical="center"/>
    </xf>
    <xf numFmtId="165" fontId="22" fillId="0" borderId="49" xfId="0" applyNumberFormat="1" applyFont="1" applyBorder="1" applyAlignment="1">
      <alignment vertical="center"/>
    </xf>
    <xf numFmtId="0" fontId="29" fillId="0" borderId="49" xfId="0" applyFont="1" applyBorder="1" applyAlignment="1">
      <alignment vertical="center"/>
    </xf>
    <xf numFmtId="0" fontId="23" fillId="0" borderId="49" xfId="0" applyFont="1" applyBorder="1" applyAlignment="1">
      <alignment horizontal="right" vertical="center"/>
    </xf>
    <xf numFmtId="165" fontId="22" fillId="0" borderId="49" xfId="0" applyNumberFormat="1" applyFont="1" applyBorder="1" applyAlignment="1">
      <alignment horizontal="right" vertical="center"/>
    </xf>
    <xf numFmtId="0" fontId="22" fillId="0" borderId="3" xfId="0" applyFont="1" applyBorder="1" applyAlignment="1">
      <alignment horizontal="right" vertical="center"/>
    </xf>
    <xf numFmtId="0" fontId="25" fillId="0" borderId="0" xfId="0" applyFont="1" applyAlignment="1">
      <alignment horizontal="right" vertical="center"/>
    </xf>
    <xf numFmtId="166" fontId="22" fillId="0" borderId="0" xfId="0" applyNumberFormat="1" applyFont="1" applyAlignment="1">
      <alignment horizontal="right" vertical="center"/>
    </xf>
    <xf numFmtId="0" fontId="22" fillId="0" borderId="3" xfId="0" applyFont="1" applyFill="1" applyBorder="1" applyAlignment="1">
      <alignment horizontal="left" vertical="center"/>
    </xf>
    <xf numFmtId="0" fontId="23" fillId="21" borderId="49" xfId="0" applyFont="1" applyFill="1" applyBorder="1" applyAlignment="1">
      <alignment horizontal="left" vertical="center"/>
    </xf>
    <xf numFmtId="0" fontId="22" fillId="0" borderId="3" xfId="0" applyFont="1" applyBorder="1" applyAlignment="1">
      <alignment vertical="center"/>
    </xf>
    <xf numFmtId="171" fontId="22" fillId="0" borderId="3" xfId="0" applyNumberFormat="1" applyFont="1" applyBorder="1" applyAlignment="1">
      <alignment horizontal="left" vertical="center"/>
    </xf>
    <xf numFmtId="0" fontId="25" fillId="0" borderId="0" xfId="0" applyFont="1" applyAlignment="1">
      <alignment vertical="center"/>
    </xf>
    <xf numFmtId="0" fontId="21" fillId="32" borderId="49" xfId="0" applyFont="1" applyFill="1" applyBorder="1" applyAlignment="1">
      <alignment horizontal="center"/>
    </xf>
    <xf numFmtId="3" fontId="21" fillId="32" borderId="49" xfId="2" applyNumberFormat="1" applyFont="1" applyFill="1" applyBorder="1" applyAlignment="1">
      <alignment horizontal="center"/>
    </xf>
    <xf numFmtId="0" fontId="22" fillId="0" borderId="49" xfId="0" applyFont="1" applyBorder="1" applyAlignment="1">
      <alignment horizontal="center" vertical="top" wrapText="1"/>
    </xf>
    <xf numFmtId="3" fontId="22" fillId="0" borderId="49" xfId="2" applyNumberFormat="1" applyFont="1" applyBorder="1" applyAlignment="1">
      <alignment horizontal="right" vertical="top" wrapText="1"/>
    </xf>
    <xf numFmtId="0" fontId="21" fillId="32" borderId="49" xfId="0" applyFont="1" applyFill="1" applyBorder="1" applyAlignment="1">
      <alignment horizontal="center" vertical="center"/>
    </xf>
    <xf numFmtId="3" fontId="21" fillId="32" borderId="49" xfId="2" applyNumberFormat="1" applyFont="1" applyFill="1" applyBorder="1" applyAlignment="1">
      <alignment horizontal="center" vertical="center"/>
    </xf>
    <xf numFmtId="3" fontId="22" fillId="0" borderId="49" xfId="2" applyNumberFormat="1" applyFont="1" applyBorder="1" applyAlignment="1">
      <alignment horizontal="right" vertical="center" wrapText="1"/>
    </xf>
    <xf numFmtId="0" fontId="22" fillId="0" borderId="49" xfId="0" applyFont="1" applyBorder="1" applyAlignment="1">
      <alignment horizontal="right" vertical="center" wrapText="1"/>
    </xf>
    <xf numFmtId="3" fontId="22" fillId="0" borderId="0" xfId="2" applyNumberFormat="1" applyFont="1" applyAlignment="1">
      <alignment wrapText="1"/>
    </xf>
    <xf numFmtId="3" fontId="22" fillId="0" borderId="49" xfId="2" applyNumberFormat="1" applyFont="1" applyBorder="1" applyAlignment="1">
      <alignment horizontal="right" wrapText="1"/>
    </xf>
    <xf numFmtId="0" fontId="22" fillId="0" borderId="49" xfId="0" applyFont="1" applyBorder="1" applyAlignment="1">
      <alignment wrapText="1"/>
    </xf>
    <xf numFmtId="0" fontId="26" fillId="0" borderId="49" xfId="0" applyFont="1" applyBorder="1" applyAlignment="1">
      <alignment horizontal="center" wrapText="1"/>
    </xf>
    <xf numFmtId="0" fontId="26" fillId="0" borderId="49" xfId="0" applyFont="1" applyBorder="1" applyAlignment="1">
      <alignment wrapText="1"/>
    </xf>
    <xf numFmtId="0" fontId="26" fillId="0" borderId="49" xfId="0" applyFont="1" applyBorder="1" applyAlignment="1">
      <alignment horizontal="center" vertical="center" wrapText="1"/>
    </xf>
    <xf numFmtId="3" fontId="26" fillId="0" borderId="49" xfId="0" applyNumberFormat="1" applyFont="1" applyBorder="1" applyAlignment="1">
      <alignment horizontal="right" vertical="top" wrapText="1"/>
    </xf>
    <xf numFmtId="0" fontId="22" fillId="0" borderId="49" xfId="0" applyFont="1" applyFill="1" applyBorder="1" applyAlignment="1">
      <alignment horizontal="center" wrapText="1"/>
    </xf>
    <xf numFmtId="0" fontId="22" fillId="0" borderId="49" xfId="0" applyFont="1" applyFill="1" applyBorder="1" applyAlignment="1">
      <alignment wrapText="1"/>
    </xf>
    <xf numFmtId="3" fontId="22" fillId="0" borderId="49" xfId="2" applyNumberFormat="1" applyFont="1" applyBorder="1" applyAlignment="1"/>
    <xf numFmtId="3" fontId="22" fillId="0" borderId="0" xfId="2" applyNumberFormat="1" applyFont="1" applyAlignment="1"/>
    <xf numFmtId="0" fontId="22" fillId="15" borderId="1" xfId="0" applyFont="1" applyFill="1" applyBorder="1" applyAlignment="1">
      <alignment vertical="center"/>
    </xf>
    <xf numFmtId="0" fontId="55" fillId="2" borderId="1" xfId="0" applyFont="1" applyFill="1" applyBorder="1" applyAlignment="1">
      <alignment vertical="center"/>
    </xf>
    <xf numFmtId="0" fontId="55" fillId="3" borderId="1" xfId="0" applyFont="1" applyFill="1" applyBorder="1" applyAlignment="1">
      <alignment vertical="center"/>
    </xf>
    <xf numFmtId="0" fontId="22" fillId="4" borderId="1" xfId="0" applyFont="1" applyFill="1" applyBorder="1" applyAlignment="1">
      <alignment vertical="center"/>
    </xf>
    <xf numFmtId="0" fontId="22" fillId="3" borderId="1" xfId="0" applyFont="1" applyFill="1" applyBorder="1" applyAlignment="1">
      <alignment vertical="center"/>
    </xf>
    <xf numFmtId="0" fontId="22" fillId="5" borderId="1" xfId="0" applyFont="1" applyFill="1" applyBorder="1" applyAlignment="1">
      <alignment vertical="center"/>
    </xf>
    <xf numFmtId="0" fontId="22" fillId="7" borderId="1" xfId="0" applyFont="1" applyFill="1" applyBorder="1" applyAlignment="1">
      <alignment horizontal="center" vertical="center"/>
    </xf>
    <xf numFmtId="0" fontId="22" fillId="9" borderId="1" xfId="0" applyFont="1" applyFill="1" applyBorder="1" applyAlignment="1">
      <alignment horizontal="center" vertical="center"/>
    </xf>
    <xf numFmtId="0" fontId="22" fillId="10" borderId="1" xfId="0" applyFont="1" applyFill="1" applyBorder="1" applyAlignment="1">
      <alignment horizontal="center" vertical="center"/>
    </xf>
    <xf numFmtId="0" fontId="56" fillId="11" borderId="4" xfId="0" applyFont="1" applyFill="1" applyBorder="1" applyAlignment="1">
      <alignment horizontal="center" vertical="center"/>
    </xf>
    <xf numFmtId="0" fontId="22" fillId="12" borderId="1" xfId="0" applyFont="1" applyFill="1" applyBorder="1" applyAlignment="1">
      <alignment horizontal="center" vertical="center"/>
    </xf>
    <xf numFmtId="0" fontId="22" fillId="13" borderId="1" xfId="0" applyFont="1" applyFill="1" applyBorder="1" applyAlignment="1">
      <alignment horizontal="center" vertical="center"/>
    </xf>
    <xf numFmtId="0" fontId="22" fillId="6" borderId="1" xfId="0" applyFont="1" applyFill="1" applyBorder="1" applyAlignment="1">
      <alignment horizontal="center" vertical="center"/>
    </xf>
    <xf numFmtId="0" fontId="22" fillId="14" borderId="1" xfId="0" applyFont="1" applyFill="1" applyBorder="1" applyAlignment="1">
      <alignment horizontal="center" vertical="center"/>
    </xf>
    <xf numFmtId="0" fontId="22" fillId="16" borderId="1" xfId="0" applyFont="1" applyFill="1" applyBorder="1" applyAlignment="1">
      <alignment horizontal="left" vertical="center"/>
    </xf>
    <xf numFmtId="0" fontId="22" fillId="15" borderId="1" xfId="0" applyFont="1" applyFill="1" applyBorder="1" applyAlignment="1">
      <alignment horizontal="left" vertical="center"/>
    </xf>
    <xf numFmtId="0" fontId="26" fillId="0" borderId="0" xfId="0" applyFont="1" applyAlignment="1">
      <alignment horizontal="left" vertical="center"/>
    </xf>
    <xf numFmtId="0" fontId="22" fillId="0" borderId="0" xfId="0" quotePrefix="1" applyFont="1" applyAlignment="1">
      <alignment horizontal="left" vertical="center"/>
    </xf>
    <xf numFmtId="0" fontId="22" fillId="0" borderId="0" xfId="0" quotePrefix="1" applyFont="1" applyAlignment="1">
      <alignment vertical="center"/>
    </xf>
    <xf numFmtId="0" fontId="26" fillId="0" borderId="34" xfId="0" applyFont="1" applyBorder="1" applyAlignment="1">
      <alignment vertical="center"/>
    </xf>
    <xf numFmtId="0" fontId="22" fillId="0" borderId="62" xfId="0" applyFont="1" applyBorder="1" applyAlignment="1">
      <alignment horizontal="left" vertical="center"/>
    </xf>
    <xf numFmtId="0" fontId="28" fillId="19" borderId="62" xfId="0" applyFont="1" applyFill="1" applyBorder="1" applyAlignment="1">
      <alignment vertical="center" wrapText="1"/>
    </xf>
    <xf numFmtId="43" fontId="22" fillId="17" borderId="58" xfId="0" applyNumberFormat="1" applyFont="1" applyFill="1" applyBorder="1" applyAlignment="1">
      <alignment horizontal="right" vertical="center"/>
    </xf>
    <xf numFmtId="43" fontId="22" fillId="17" borderId="52" xfId="0" applyNumberFormat="1" applyFont="1" applyFill="1" applyBorder="1" applyAlignment="1">
      <alignment horizontal="right" vertical="center"/>
    </xf>
    <xf numFmtId="0" fontId="28" fillId="29" borderId="49" xfId="0" applyFont="1" applyFill="1" applyBorder="1" applyAlignment="1">
      <alignment horizontal="left" vertical="center" wrapText="1"/>
    </xf>
    <xf numFmtId="0" fontId="22" fillId="29" borderId="49" xfId="0" applyFont="1" applyFill="1" applyBorder="1" applyAlignment="1">
      <alignment horizontal="left" vertical="center"/>
    </xf>
    <xf numFmtId="0" fontId="22" fillId="29" borderId="49" xfId="0" applyFont="1" applyFill="1" applyBorder="1" applyAlignment="1">
      <alignment horizontal="left" vertical="center" wrapText="1"/>
    </xf>
    <xf numFmtId="164" fontId="22" fillId="29" borderId="49" xfId="2" applyFont="1" applyFill="1" applyBorder="1" applyAlignment="1">
      <alignment horizontal="center" vertical="center"/>
    </xf>
    <xf numFmtId="2" fontId="23" fillId="29" borderId="49" xfId="0" applyNumberFormat="1" applyFont="1" applyFill="1" applyBorder="1" applyAlignment="1">
      <alignment horizontal="center" vertical="center"/>
    </xf>
    <xf numFmtId="0" fontId="29" fillId="32" borderId="49" xfId="0" applyFont="1" applyFill="1" applyBorder="1" applyAlignment="1">
      <alignment horizontal="center" vertical="center"/>
    </xf>
    <xf numFmtId="0" fontId="26" fillId="32" borderId="49" xfId="3" applyFont="1" applyFill="1" applyBorder="1" applyAlignment="1">
      <alignment vertical="center"/>
    </xf>
    <xf numFmtId="0" fontId="26" fillId="32" borderId="49" xfId="0" applyFont="1" applyFill="1" applyBorder="1" applyAlignment="1">
      <alignment horizontal="left" vertical="center" wrapText="1"/>
    </xf>
    <xf numFmtId="0" fontId="22" fillId="32" borderId="49" xfId="0" applyFont="1" applyFill="1" applyBorder="1" applyAlignment="1">
      <alignment horizontal="left" vertical="center" wrapText="1"/>
    </xf>
    <xf numFmtId="43" fontId="22" fillId="32" borderId="49" xfId="0" applyNumberFormat="1" applyFont="1" applyFill="1" applyBorder="1" applyAlignment="1">
      <alignment vertical="center"/>
    </xf>
    <xf numFmtId="43" fontId="22" fillId="40" borderId="49" xfId="0" applyNumberFormat="1" applyFont="1" applyFill="1" applyBorder="1" applyAlignment="1">
      <alignment horizontal="right" vertical="center"/>
    </xf>
    <xf numFmtId="0" fontId="28" fillId="32" borderId="49" xfId="0" applyFont="1" applyFill="1" applyBorder="1" applyAlignment="1">
      <alignment horizontal="center" vertical="center"/>
    </xf>
    <xf numFmtId="43" fontId="22" fillId="32" borderId="49" xfId="0" applyNumberFormat="1" applyFont="1" applyFill="1" applyBorder="1" applyAlignment="1">
      <alignment horizontal="right" vertical="center"/>
    </xf>
    <xf numFmtId="0" fontId="22" fillId="32" borderId="49" xfId="0" applyFont="1" applyFill="1" applyBorder="1" applyAlignment="1">
      <alignment horizontal="center" vertical="center"/>
    </xf>
    <xf numFmtId="0" fontId="29" fillId="32" borderId="50" xfId="0" applyFont="1" applyFill="1" applyBorder="1" applyAlignment="1">
      <alignment horizontal="center" vertical="center"/>
    </xf>
    <xf numFmtId="0" fontId="22" fillId="32" borderId="9" xfId="0" applyFont="1" applyFill="1" applyBorder="1" applyAlignment="1">
      <alignment horizontal="left" vertical="center" wrapText="1"/>
    </xf>
    <xf numFmtId="0" fontId="57" fillId="27" borderId="0" xfId="0" applyFont="1" applyFill="1" applyAlignment="1">
      <alignment vertical="center"/>
    </xf>
    <xf numFmtId="0" fontId="22" fillId="28" borderId="49" xfId="0" applyFont="1" applyFill="1" applyBorder="1" applyAlignment="1">
      <alignment vertical="center"/>
    </xf>
    <xf numFmtId="179" fontId="58" fillId="0" borderId="3" xfId="0" applyNumberFormat="1" applyFont="1" applyBorder="1" applyAlignment="1">
      <alignment horizontal="center" vertical="center" shrinkToFit="1"/>
    </xf>
    <xf numFmtId="179" fontId="59" fillId="0" borderId="3" xfId="0" applyNumberFormat="1" applyFont="1" applyBorder="1" applyAlignment="1">
      <alignment horizontal="center" vertical="center" shrinkToFit="1"/>
    </xf>
    <xf numFmtId="0" fontId="60" fillId="0" borderId="3" xfId="0" applyFont="1" applyBorder="1" applyAlignment="1">
      <alignment vertical="center"/>
    </xf>
    <xf numFmtId="179" fontId="10" fillId="0" borderId="3" xfId="0" applyNumberFormat="1" applyFont="1" applyBorder="1" applyAlignment="1">
      <alignment horizontal="center" vertical="center" shrinkToFit="1"/>
    </xf>
    <xf numFmtId="179" fontId="61" fillId="0" borderId="3" xfId="0" applyNumberFormat="1" applyFont="1" applyBorder="1" applyAlignment="1">
      <alignment horizontal="center" vertical="center" shrinkToFit="1"/>
    </xf>
    <xf numFmtId="0" fontId="40" fillId="0" borderId="49" xfId="0" applyFont="1" applyBorder="1" applyAlignment="1">
      <alignment vertical="center"/>
    </xf>
    <xf numFmtId="179" fontId="62" fillId="0" borderId="3" xfId="0" applyNumberFormat="1" applyFont="1" applyBorder="1" applyAlignment="1">
      <alignment horizontal="center" vertical="center" shrinkToFit="1"/>
    </xf>
    <xf numFmtId="179" fontId="63" fillId="0" borderId="3" xfId="0" applyNumberFormat="1" applyFont="1" applyBorder="1" applyAlignment="1">
      <alignment horizontal="center" vertical="center" shrinkToFit="1"/>
    </xf>
    <xf numFmtId="179" fontId="65" fillId="0" borderId="3" xfId="26" applyNumberFormat="1" applyFont="1" applyFill="1" applyBorder="1">
      <alignment horizontal="left" vertical="center"/>
    </xf>
    <xf numFmtId="179" fontId="67" fillId="0" borderId="3" xfId="27" applyNumberFormat="1" applyFont="1" applyFill="1" applyBorder="1" applyAlignment="1">
      <alignment vertical="center"/>
    </xf>
    <xf numFmtId="179" fontId="68" fillId="0" borderId="3" xfId="0" applyNumberFormat="1" applyFont="1" applyBorder="1" applyAlignment="1">
      <alignment horizontal="center" vertical="center"/>
    </xf>
    <xf numFmtId="179" fontId="69" fillId="0" borderId="3" xfId="0" applyNumberFormat="1" applyFont="1" applyBorder="1" applyAlignment="1">
      <alignment horizontal="center" vertical="center"/>
    </xf>
    <xf numFmtId="179" fontId="70" fillId="25" borderId="49" xfId="0" applyNumberFormat="1" applyFont="1" applyFill="1" applyBorder="1" applyAlignment="1">
      <alignment horizontal="center" vertical="center"/>
    </xf>
    <xf numFmtId="179" fontId="71" fillId="25" borderId="49" xfId="0" applyNumberFormat="1" applyFont="1" applyFill="1" applyBorder="1" applyAlignment="1">
      <alignment horizontal="center" vertical="center" shrinkToFit="1"/>
    </xf>
    <xf numFmtId="179" fontId="64" fillId="41" borderId="63" xfId="26" applyNumberFormat="1">
      <alignment horizontal="left" vertical="center"/>
    </xf>
    <xf numFmtId="179" fontId="72" fillId="0" borderId="3" xfId="0" applyNumberFormat="1" applyFont="1" applyBorder="1" applyAlignment="1">
      <alignment horizontal="center" vertical="center" shrinkToFit="1"/>
    </xf>
    <xf numFmtId="179" fontId="73" fillId="0" borderId="3" xfId="26" applyNumberFormat="1" applyFont="1" applyFill="1" applyBorder="1">
      <alignment horizontal="left" vertical="center"/>
    </xf>
    <xf numFmtId="179" fontId="74" fillId="0" borderId="3" xfId="27" applyNumberFormat="1" applyFont="1" applyFill="1" applyBorder="1" applyAlignment="1">
      <alignment vertical="center"/>
    </xf>
    <xf numFmtId="179" fontId="75" fillId="0" borderId="3" xfId="0" applyNumberFormat="1" applyFont="1" applyBorder="1" applyAlignment="1">
      <alignment horizontal="center" vertical="center"/>
    </xf>
    <xf numFmtId="179" fontId="76" fillId="0" borderId="3" xfId="0" applyNumberFormat="1" applyFont="1" applyBorder="1" applyAlignment="1">
      <alignment horizontal="center" vertical="center" shrinkToFit="1"/>
    </xf>
    <xf numFmtId="179" fontId="77" fillId="0" borderId="3" xfId="0" applyNumberFormat="1" applyFont="1" applyBorder="1" applyAlignment="1">
      <alignment horizontal="center" vertical="center" shrinkToFit="1"/>
    </xf>
    <xf numFmtId="0" fontId="3" fillId="43" borderId="49" xfId="0" applyFont="1" applyFill="1" applyBorder="1" applyAlignment="1">
      <alignment vertical="center"/>
    </xf>
    <xf numFmtId="0" fontId="6" fillId="43" borderId="49" xfId="0" applyFont="1" applyFill="1" applyBorder="1" applyAlignment="1">
      <alignment vertical="center"/>
    </xf>
    <xf numFmtId="0" fontId="0" fillId="43" borderId="49" xfId="0" applyFill="1" applyBorder="1" applyAlignment="1">
      <alignment vertical="top" wrapText="1"/>
    </xf>
    <xf numFmtId="0" fontId="15" fillId="0" borderId="49" xfId="0" applyFont="1" applyBorder="1" applyAlignment="1">
      <alignment vertical="center" wrapText="1"/>
    </xf>
    <xf numFmtId="0" fontId="78" fillId="0" borderId="49" xfId="0" applyFont="1" applyBorder="1" applyAlignment="1">
      <alignment horizontal="center" vertical="center"/>
    </xf>
    <xf numFmtId="0" fontId="79" fillId="0" borderId="49" xfId="28" applyFont="1" applyBorder="1" applyAlignment="1">
      <alignment horizontal="left" vertical="center"/>
    </xf>
    <xf numFmtId="0" fontId="80" fillId="0" borderId="49" xfId="28" applyFont="1" applyBorder="1" applyAlignment="1">
      <alignment horizontal="center" vertical="center" wrapText="1"/>
    </xf>
    <xf numFmtId="164" fontId="7" fillId="0" borderId="49" xfId="2" applyFont="1" applyBorder="1" applyAlignment="1">
      <alignment horizontal="center" vertical="center"/>
    </xf>
    <xf numFmtId="164" fontId="3" fillId="0" borderId="49" xfId="2" applyFont="1" applyBorder="1" applyAlignment="1">
      <alignment horizontal="center" vertical="center"/>
    </xf>
    <xf numFmtId="164" fontId="21" fillId="0" borderId="0" xfId="0" applyNumberFormat="1" applyFont="1" applyAlignment="1">
      <alignment horizontal="center" vertical="center"/>
    </xf>
    <xf numFmtId="0" fontId="81" fillId="0" borderId="49" xfId="0" applyFont="1" applyBorder="1" applyAlignment="1">
      <alignment vertical="center"/>
    </xf>
    <xf numFmtId="0" fontId="82" fillId="0" borderId="49" xfId="0" applyFont="1" applyBorder="1" applyAlignment="1">
      <alignment vertical="center" wrapText="1"/>
    </xf>
    <xf numFmtId="0" fontId="84" fillId="0" borderId="49" xfId="28" applyFont="1" applyBorder="1" applyAlignment="1">
      <alignment horizontal="center" vertical="center"/>
    </xf>
    <xf numFmtId="0" fontId="80" fillId="0" borderId="49" xfId="28" applyFont="1" applyBorder="1" applyAlignment="1">
      <alignment horizontal="center" vertical="center"/>
    </xf>
    <xf numFmtId="0" fontId="86" fillId="0" borderId="3" xfId="12" applyFont="1" applyAlignment="1">
      <alignment horizontal="left" vertical="center"/>
    </xf>
    <xf numFmtId="0" fontId="87" fillId="0" borderId="3" xfId="12" applyFont="1" applyAlignment="1">
      <alignment horizontal="left"/>
    </xf>
    <xf numFmtId="0" fontId="88" fillId="0" borderId="49" xfId="12" applyFont="1" applyBorder="1" applyAlignment="1">
      <alignment horizontal="center" vertical="center"/>
    </xf>
    <xf numFmtId="0" fontId="88" fillId="0" borderId="57" xfId="12" applyFont="1" applyBorder="1" applyAlignment="1">
      <alignment horizontal="center" vertical="center"/>
    </xf>
    <xf numFmtId="174" fontId="89" fillId="0" borderId="3" xfId="2" applyNumberFormat="1" applyFont="1" applyFill="1" applyBorder="1" applyAlignment="1">
      <alignment horizontal="right" vertical="center"/>
    </xf>
    <xf numFmtId="164" fontId="90" fillId="0" borderId="65" xfId="2" applyFont="1" applyBorder="1" applyAlignment="1"/>
    <xf numFmtId="164" fontId="90" fillId="0" borderId="66" xfId="2" applyFont="1" applyBorder="1" applyAlignment="1"/>
    <xf numFmtId="164" fontId="90" fillId="0" borderId="67" xfId="2" applyFont="1" applyBorder="1" applyAlignment="1"/>
    <xf numFmtId="0" fontId="87" fillId="0" borderId="3" xfId="12" applyFont="1" applyAlignment="1">
      <alignment horizontal="center" vertical="center"/>
    </xf>
    <xf numFmtId="0" fontId="11" fillId="0" borderId="49" xfId="0" applyFont="1" applyBorder="1" applyAlignment="1">
      <alignment horizontal="center" vertical="center"/>
    </xf>
    <xf numFmtId="0" fontId="91" fillId="0" borderId="49" xfId="0" applyFont="1" applyBorder="1" applyAlignment="1">
      <alignment vertical="center"/>
    </xf>
    <xf numFmtId="0" fontId="37" fillId="0" borderId="49" xfId="0" applyFont="1" applyBorder="1" applyAlignment="1">
      <alignment horizontal="center" vertical="center"/>
    </xf>
    <xf numFmtId="0" fontId="37" fillId="0" borderId="49" xfId="0" applyFont="1" applyBorder="1" applyAlignment="1">
      <alignment horizontal="left" vertical="center" wrapText="1"/>
    </xf>
    <xf numFmtId="0" fontId="37" fillId="0" borderId="49" xfId="0" applyFont="1" applyBorder="1" applyAlignment="1">
      <alignment horizontal="center" vertical="center" wrapText="1"/>
    </xf>
    <xf numFmtId="0" fontId="92" fillId="0" borderId="3" xfId="12" applyFont="1" applyAlignment="1">
      <alignment horizontal="left" vertical="center"/>
    </xf>
    <xf numFmtId="0" fontId="87" fillId="0" borderId="3" xfId="12" applyFont="1"/>
    <xf numFmtId="0" fontId="93" fillId="0" borderId="0" xfId="0" applyFont="1" applyAlignment="1">
      <alignment horizontal="center"/>
    </xf>
    <xf numFmtId="0" fontId="11" fillId="25" borderId="49" xfId="0" applyFont="1" applyFill="1" applyBorder="1" applyAlignment="1">
      <alignment horizontal="center" vertical="center"/>
    </xf>
    <xf numFmtId="0" fontId="94" fillId="25" borderId="49" xfId="20" applyFont="1" applyFill="1" applyBorder="1" applyAlignment="1">
      <alignment horizontal="center" wrapText="1" shrinkToFit="1"/>
    </xf>
    <xf numFmtId="0" fontId="37" fillId="44" borderId="57" xfId="0" applyFont="1" applyFill="1" applyBorder="1" applyAlignment="1">
      <alignment horizontal="left" vertical="center" wrapText="1"/>
    </xf>
    <xf numFmtId="0" fontId="11" fillId="0" borderId="68" xfId="0" applyFont="1" applyBorder="1" applyAlignment="1">
      <alignment horizontal="center" vertical="center"/>
    </xf>
    <xf numFmtId="0" fontId="37" fillId="0" borderId="0" xfId="0" applyFont="1" applyAlignment="1">
      <alignment horizontal="left" vertical="center"/>
    </xf>
    <xf numFmtId="0" fontId="37" fillId="0" borderId="56" xfId="0" applyFont="1" applyBorder="1" applyAlignment="1">
      <alignment horizontal="center" vertical="center" wrapText="1"/>
    </xf>
    <xf numFmtId="0" fontId="37" fillId="0" borderId="57" xfId="0" applyFont="1" applyBorder="1" applyAlignment="1">
      <alignment horizontal="left" vertical="center" wrapText="1"/>
    </xf>
    <xf numFmtId="0" fontId="95" fillId="0" borderId="49" xfId="0" applyFont="1" applyBorder="1" applyAlignment="1">
      <alignment horizontal="left" vertical="center" wrapText="1"/>
    </xf>
    <xf numFmtId="0" fontId="96" fillId="0" borderId="49" xfId="0" applyFont="1" applyBorder="1" applyAlignment="1">
      <alignment horizontal="left" vertical="center" wrapText="1"/>
    </xf>
    <xf numFmtId="174" fontId="22" fillId="0" borderId="0" xfId="2" applyNumberFormat="1" applyFont="1" applyAlignment="1">
      <alignment vertical="center"/>
    </xf>
    <xf numFmtId="0" fontId="22" fillId="15" borderId="46" xfId="0" applyFont="1" applyFill="1" applyBorder="1" applyAlignment="1">
      <alignment vertical="center" wrapText="1"/>
    </xf>
    <xf numFmtId="164" fontId="22" fillId="31" borderId="56" xfId="2" applyFont="1" applyFill="1" applyBorder="1" applyAlignment="1">
      <alignment vertical="center"/>
    </xf>
    <xf numFmtId="0" fontId="28" fillId="0" borderId="33" xfId="0" applyFont="1" applyBorder="1" applyAlignment="1">
      <alignment vertical="center" wrapText="1"/>
    </xf>
    <xf numFmtId="0" fontId="22" fillId="0" borderId="34" xfId="0" applyFont="1" applyBorder="1" applyAlignment="1">
      <alignment horizontal="center" vertical="center" wrapText="1"/>
    </xf>
    <xf numFmtId="0" fontId="28" fillId="0" borderId="34" xfId="0" applyFont="1" applyBorder="1" applyAlignment="1">
      <alignment vertical="center" wrapText="1"/>
    </xf>
    <xf numFmtId="0" fontId="22" fillId="45" borderId="60" xfId="0" applyFont="1" applyFill="1" applyBorder="1" applyAlignment="1">
      <alignment vertical="center" wrapText="1"/>
    </xf>
    <xf numFmtId="0" fontId="22" fillId="45" borderId="57" xfId="0" applyFont="1" applyFill="1" applyBorder="1" applyAlignment="1">
      <alignment vertical="center" wrapText="1"/>
    </xf>
    <xf numFmtId="0" fontId="22" fillId="45" borderId="59" xfId="0" applyFont="1" applyFill="1" applyBorder="1" applyAlignment="1">
      <alignment vertical="center" wrapText="1"/>
    </xf>
    <xf numFmtId="0" fontId="22" fillId="0" borderId="58" xfId="0" applyFont="1" applyBorder="1" applyAlignment="1">
      <alignment vertical="center" wrapText="1"/>
    </xf>
    <xf numFmtId="0" fontId="22" fillId="0" borderId="52" xfId="0" applyFont="1" applyBorder="1" applyAlignment="1">
      <alignment vertical="center" wrapText="1"/>
    </xf>
    <xf numFmtId="167" fontId="22" fillId="0" borderId="46" xfId="0" applyNumberFormat="1" applyFont="1" applyBorder="1" applyAlignment="1">
      <alignment horizontal="left" vertical="center"/>
    </xf>
    <xf numFmtId="43" fontId="25" fillId="0" borderId="47" xfId="0" applyNumberFormat="1" applyFont="1" applyBorder="1" applyAlignment="1">
      <alignment horizontal="left" vertical="center"/>
    </xf>
    <xf numFmtId="167" fontId="22" fillId="0" borderId="34" xfId="0" applyNumberFormat="1" applyFont="1" applyBorder="1" applyAlignment="1">
      <alignment vertical="center"/>
    </xf>
    <xf numFmtId="167" fontId="22" fillId="0" borderId="34" xfId="0" applyNumberFormat="1" applyFont="1" applyBorder="1" applyAlignment="1">
      <alignment vertical="center" wrapText="1"/>
    </xf>
    <xf numFmtId="0" fontId="1" fillId="0" borderId="3" xfId="29"/>
    <xf numFmtId="0" fontId="1" fillId="0" borderId="3" xfId="29" applyAlignment="1">
      <alignment horizontal="center"/>
    </xf>
    <xf numFmtId="0" fontId="28" fillId="24" borderId="49" xfId="0" applyFont="1" applyFill="1" applyBorder="1" applyAlignment="1">
      <alignment horizontal="left" vertical="center" wrapText="1"/>
    </xf>
    <xf numFmtId="170" fontId="22" fillId="24" borderId="49" xfId="0" applyNumberFormat="1" applyFont="1" applyFill="1" applyBorder="1" applyAlignment="1">
      <alignment vertical="center"/>
    </xf>
    <xf numFmtId="165" fontId="21" fillId="24" borderId="49" xfId="0" applyNumberFormat="1" applyFont="1" applyFill="1" applyBorder="1" applyAlignment="1">
      <alignment horizontal="center" vertical="center"/>
    </xf>
    <xf numFmtId="166" fontId="22" fillId="24" borderId="49" xfId="0" applyNumberFormat="1" applyFont="1" applyFill="1" applyBorder="1" applyAlignment="1">
      <alignment horizontal="center" vertical="center"/>
    </xf>
    <xf numFmtId="0" fontId="29" fillId="24" borderId="49" xfId="0" applyFont="1" applyFill="1" applyBorder="1" applyAlignment="1">
      <alignment vertical="center"/>
    </xf>
    <xf numFmtId="0" fontId="23" fillId="0" borderId="3" xfId="0" applyFont="1" applyBorder="1" applyAlignment="1">
      <alignment vertical="center"/>
    </xf>
    <xf numFmtId="49" fontId="28" fillId="24" borderId="49" xfId="0" applyNumberFormat="1" applyFont="1" applyFill="1" applyBorder="1" applyAlignment="1">
      <alignment horizontal="center" vertical="center"/>
    </xf>
    <xf numFmtId="0" fontId="22" fillId="24" borderId="49" xfId="0" applyFont="1" applyFill="1" applyBorder="1" applyAlignment="1">
      <alignment horizontal="left" vertical="center"/>
    </xf>
    <xf numFmtId="0" fontId="22" fillId="46" borderId="49" xfId="0" applyFont="1" applyFill="1" applyBorder="1" applyAlignment="1">
      <alignment horizontal="center" vertical="center"/>
    </xf>
    <xf numFmtId="0" fontId="103" fillId="24" borderId="49" xfId="0" applyFont="1" applyFill="1" applyBorder="1" applyAlignment="1">
      <alignment horizontal="left" vertical="center"/>
    </xf>
    <xf numFmtId="165" fontId="22" fillId="0" borderId="49" xfId="0" applyNumberFormat="1" applyFont="1" applyBorder="1" applyAlignment="1">
      <alignment horizontal="center" vertical="center"/>
    </xf>
    <xf numFmtId="0" fontId="29" fillId="0" borderId="49" xfId="0" applyFont="1" applyFill="1" applyBorder="1" applyAlignment="1">
      <alignment horizontal="center" vertical="center" wrapText="1"/>
    </xf>
    <xf numFmtId="0" fontId="88" fillId="0" borderId="85" xfId="0" applyFont="1" applyBorder="1" applyAlignment="1">
      <alignment vertical="center"/>
    </xf>
    <xf numFmtId="0" fontId="88" fillId="0" borderId="86" xfId="0" applyFont="1" applyBorder="1" applyAlignment="1">
      <alignment vertical="center"/>
    </xf>
    <xf numFmtId="0" fontId="104" fillId="0" borderId="87" xfId="0" applyFont="1" applyBorder="1" applyAlignment="1">
      <alignment vertical="center"/>
    </xf>
    <xf numFmtId="0" fontId="104" fillId="0" borderId="88" xfId="0" applyFont="1" applyBorder="1" applyAlignment="1">
      <alignment vertical="center"/>
    </xf>
    <xf numFmtId="0" fontId="104" fillId="0" borderId="89" xfId="0" applyFont="1" applyBorder="1" applyAlignment="1">
      <alignment vertical="center"/>
    </xf>
    <xf numFmtId="0" fontId="104" fillId="0" borderId="81" xfId="0" applyFont="1" applyBorder="1" applyAlignment="1">
      <alignment vertical="center"/>
    </xf>
    <xf numFmtId="0" fontId="104" fillId="0" borderId="82" xfId="0" applyFont="1" applyBorder="1" applyAlignment="1">
      <alignment vertical="center"/>
    </xf>
    <xf numFmtId="0" fontId="88" fillId="49" borderId="81" xfId="0" applyNumberFormat="1" applyFont="1" applyFill="1" applyBorder="1" applyAlignment="1">
      <alignment vertical="center"/>
    </xf>
    <xf numFmtId="0" fontId="104" fillId="49" borderId="82" xfId="0" applyNumberFormat="1" applyFont="1" applyFill="1" applyBorder="1" applyAlignment="1">
      <alignment vertical="center"/>
    </xf>
    <xf numFmtId="0" fontId="104" fillId="49" borderId="81" xfId="0" applyNumberFormat="1" applyFont="1" applyFill="1" applyBorder="1" applyAlignment="1">
      <alignment vertical="center" wrapText="1"/>
    </xf>
    <xf numFmtId="0" fontId="88" fillId="0" borderId="81" xfId="0" applyFont="1" applyBorder="1" applyAlignment="1">
      <alignment vertical="center"/>
    </xf>
    <xf numFmtId="0" fontId="88" fillId="0" borderId="82" xfId="0" applyFont="1" applyBorder="1" applyAlignment="1">
      <alignment vertical="center"/>
    </xf>
    <xf numFmtId="0" fontId="104" fillId="49" borderId="83" xfId="0" applyNumberFormat="1" applyFont="1" applyFill="1" applyBorder="1" applyAlignment="1">
      <alignment vertical="center" wrapText="1"/>
    </xf>
    <xf numFmtId="0" fontId="104" fillId="49" borderId="84" xfId="0" applyNumberFormat="1" applyFont="1" applyFill="1" applyBorder="1" applyAlignment="1">
      <alignment vertical="center"/>
    </xf>
    <xf numFmtId="165" fontId="21" fillId="0" borderId="49" xfId="0" applyNumberFormat="1" applyFont="1" applyBorder="1" applyAlignment="1">
      <alignment horizontal="center" vertical="center" wrapText="1"/>
    </xf>
    <xf numFmtId="0" fontId="104" fillId="25" borderId="90" xfId="0" applyFont="1" applyFill="1" applyBorder="1" applyAlignment="1">
      <alignment horizontal="left" vertical="center" wrapText="1"/>
    </xf>
    <xf numFmtId="165" fontId="21" fillId="0" borderId="58" xfId="0" applyNumberFormat="1" applyFont="1" applyBorder="1" applyAlignment="1">
      <alignment horizontal="center" vertical="center"/>
    </xf>
    <xf numFmtId="0" fontId="11" fillId="0" borderId="49" xfId="0" applyFont="1" applyFill="1" applyBorder="1" applyAlignment="1">
      <alignment horizontal="left" vertical="center" wrapText="1"/>
    </xf>
    <xf numFmtId="0" fontId="22" fillId="50" borderId="49" xfId="0" applyFont="1" applyFill="1" applyBorder="1" applyAlignment="1">
      <alignment horizontal="center" vertical="center"/>
    </xf>
    <xf numFmtId="0" fontId="29" fillId="0" borderId="50" xfId="0" applyFont="1" applyBorder="1" applyAlignment="1">
      <alignment horizontal="left" vertical="center"/>
    </xf>
    <xf numFmtId="0" fontId="29" fillId="0" borderId="50" xfId="0" applyFont="1" applyBorder="1" applyAlignment="1">
      <alignment vertical="center"/>
    </xf>
    <xf numFmtId="0" fontId="22" fillId="0" borderId="92" xfId="0" applyFont="1" applyBorder="1" applyAlignment="1">
      <alignment horizontal="left" vertical="center"/>
    </xf>
    <xf numFmtId="165" fontId="110" fillId="6" borderId="1" xfId="0" applyNumberFormat="1" applyFont="1" applyFill="1" applyBorder="1" applyAlignment="1">
      <alignment horizontal="center" vertical="center"/>
    </xf>
    <xf numFmtId="165" fontId="84" fillId="0" borderId="0" xfId="0" applyNumberFormat="1" applyFont="1"/>
    <xf numFmtId="164" fontId="84" fillId="31" borderId="49" xfId="2" applyFont="1" applyFill="1" applyBorder="1" applyAlignment="1">
      <alignment vertical="center"/>
    </xf>
    <xf numFmtId="0" fontId="84" fillId="0" borderId="0" xfId="0" applyFont="1" applyAlignment="1">
      <alignment horizontal="right"/>
    </xf>
    <xf numFmtId="0" fontId="84" fillId="0" borderId="0" xfId="0" applyFont="1" applyAlignment="1"/>
    <xf numFmtId="0" fontId="1" fillId="0" borderId="49" xfId="29" applyBorder="1" applyAlignment="1">
      <alignment horizontal="center"/>
    </xf>
    <xf numFmtId="0" fontId="1" fillId="28" borderId="49" xfId="29" applyFill="1" applyBorder="1" applyAlignment="1">
      <alignment horizontal="center"/>
    </xf>
    <xf numFmtId="0" fontId="1" fillId="0" borderId="49" xfId="29" applyBorder="1"/>
    <xf numFmtId="0" fontId="80" fillId="0" borderId="49" xfId="29" applyFont="1" applyBorder="1"/>
    <xf numFmtId="0" fontId="97" fillId="0" borderId="49" xfId="29" applyFont="1" applyBorder="1"/>
    <xf numFmtId="0" fontId="80" fillId="37" borderId="49" xfId="29" applyFont="1" applyFill="1" applyBorder="1"/>
    <xf numFmtId="0" fontId="97" fillId="37" borderId="49" xfId="29" applyFont="1" applyFill="1" applyBorder="1"/>
    <xf numFmtId="0" fontId="97" fillId="37" borderId="49" xfId="29" applyFont="1" applyFill="1" applyBorder="1" applyAlignment="1">
      <alignment horizontal="left"/>
    </xf>
    <xf numFmtId="0" fontId="1" fillId="37" borderId="49" xfId="29" applyFill="1" applyBorder="1" applyAlignment="1">
      <alignment horizontal="center"/>
    </xf>
    <xf numFmtId="0" fontId="98" fillId="0" borderId="49" xfId="30" applyBorder="1"/>
    <xf numFmtId="0" fontId="1" fillId="37" borderId="49" xfId="29" applyFill="1" applyBorder="1"/>
    <xf numFmtId="0" fontId="97" fillId="0" borderId="49" xfId="29" applyFont="1" applyBorder="1" applyAlignment="1">
      <alignment horizontal="left"/>
    </xf>
    <xf numFmtId="0" fontId="1" fillId="0" borderId="49" xfId="29" applyBorder="1" applyAlignment="1">
      <alignment horizontal="left"/>
    </xf>
    <xf numFmtId="0" fontId="102" fillId="37" borderId="49" xfId="29" applyFont="1" applyFill="1" applyBorder="1"/>
    <xf numFmtId="0" fontId="9" fillId="0" borderId="49" xfId="1" applyBorder="1"/>
    <xf numFmtId="0" fontId="102" fillId="0" borderId="49" xfId="29" applyFont="1" applyBorder="1"/>
    <xf numFmtId="0" fontId="99" fillId="0" borderId="49" xfId="29" applyFont="1" applyBorder="1"/>
    <xf numFmtId="0" fontId="99" fillId="0" borderId="49" xfId="29" applyFont="1" applyBorder="1" applyAlignment="1">
      <alignment horizontal="left"/>
    </xf>
    <xf numFmtId="0" fontId="99" fillId="0" borderId="49" xfId="29" applyFont="1" applyBorder="1" applyAlignment="1">
      <alignment horizontal="center"/>
    </xf>
    <xf numFmtId="0" fontId="97" fillId="37" borderId="49" xfId="29" applyFont="1" applyFill="1" applyBorder="1" applyAlignment="1">
      <alignment horizontal="center"/>
    </xf>
    <xf numFmtId="0" fontId="101" fillId="0" borderId="49" xfId="30" applyFont="1" applyBorder="1" applyAlignment="1">
      <alignment horizontal="center"/>
    </xf>
    <xf numFmtId="0" fontId="98" fillId="0" borderId="49" xfId="30" applyBorder="1" applyAlignment="1">
      <alignment horizontal="left"/>
    </xf>
    <xf numFmtId="0" fontId="99" fillId="37" borderId="49" xfId="29" applyFont="1" applyFill="1" applyBorder="1" applyAlignment="1">
      <alignment horizontal="center" wrapText="1"/>
    </xf>
    <xf numFmtId="0" fontId="1" fillId="0" borderId="49" xfId="29" applyBorder="1" applyAlignment="1">
      <alignment horizontal="left" vertical="center"/>
    </xf>
    <xf numFmtId="0" fontId="1" fillId="0" borderId="49" xfId="29" applyBorder="1" applyAlignment="1">
      <alignment horizontal="center" vertical="center"/>
    </xf>
    <xf numFmtId="0" fontId="98" fillId="0" borderId="49" xfId="30" applyBorder="1" applyAlignment="1">
      <alignment horizontal="left" vertical="center"/>
    </xf>
    <xf numFmtId="0" fontId="97" fillId="37" borderId="49" xfId="30" applyFont="1" applyFill="1" applyBorder="1"/>
    <xf numFmtId="0" fontId="9" fillId="0" borderId="49" xfId="1" applyBorder="1" applyAlignment="1"/>
    <xf numFmtId="0" fontId="1" fillId="51" borderId="49" xfId="29" applyFill="1" applyBorder="1"/>
    <xf numFmtId="0" fontId="1" fillId="51" borderId="49" xfId="29" applyFill="1" applyBorder="1" applyAlignment="1">
      <alignment horizontal="center"/>
    </xf>
    <xf numFmtId="0" fontId="100" fillId="51" borderId="49" xfId="29" applyFont="1" applyFill="1" applyBorder="1" applyAlignment="1">
      <alignment horizontal="center"/>
    </xf>
    <xf numFmtId="0" fontId="4" fillId="37" borderId="49" xfId="0" applyFont="1" applyFill="1" applyBorder="1" applyAlignment="1"/>
    <xf numFmtId="0" fontId="21" fillId="6" borderId="2" xfId="0" applyFont="1" applyFill="1" applyBorder="1" applyAlignment="1">
      <alignment horizontal="center" vertical="center"/>
    </xf>
    <xf numFmtId="0" fontId="26" fillId="0" borderId="3" xfId="0" applyFont="1" applyBorder="1" applyAlignment="1">
      <alignment vertical="center"/>
    </xf>
    <xf numFmtId="0" fontId="22" fillId="25" borderId="3" xfId="0" applyFont="1" applyFill="1" applyBorder="1" applyAlignment="1">
      <alignment horizontal="center"/>
    </xf>
    <xf numFmtId="0" fontId="22" fillId="25" borderId="0" xfId="0" applyFont="1" applyFill="1" applyAlignment="1">
      <alignment horizontal="center"/>
    </xf>
    <xf numFmtId="0" fontId="21" fillId="34" borderId="3" xfId="0" applyFont="1" applyFill="1" applyBorder="1" applyAlignment="1">
      <alignment horizontal="center" vertical="center" textRotation="45"/>
    </xf>
    <xf numFmtId="0" fontId="21" fillId="34" borderId="51" xfId="0" applyFont="1" applyFill="1" applyBorder="1" applyAlignment="1">
      <alignment horizontal="center" vertical="center" textRotation="45"/>
    </xf>
    <xf numFmtId="0" fontId="21" fillId="30" borderId="3" xfId="0" applyFont="1" applyFill="1" applyBorder="1" applyAlignment="1">
      <alignment horizontal="center" vertical="center" textRotation="45"/>
    </xf>
    <xf numFmtId="0" fontId="21" fillId="30" borderId="51" xfId="0" applyFont="1" applyFill="1" applyBorder="1" applyAlignment="1">
      <alignment horizontal="center" vertical="center" textRotation="45"/>
    </xf>
    <xf numFmtId="0" fontId="21" fillId="31" borderId="3" xfId="0" applyFont="1" applyFill="1" applyBorder="1" applyAlignment="1">
      <alignment horizontal="center" vertical="center" textRotation="45"/>
    </xf>
    <xf numFmtId="0" fontId="21" fillId="31" borderId="51" xfId="0" applyFont="1" applyFill="1" applyBorder="1" applyAlignment="1">
      <alignment horizontal="center" vertical="center" textRotation="45"/>
    </xf>
    <xf numFmtId="0" fontId="21" fillId="33" borderId="3" xfId="0" applyFont="1" applyFill="1" applyBorder="1" applyAlignment="1">
      <alignment horizontal="center" vertical="center" textRotation="45"/>
    </xf>
    <xf numFmtId="0" fontId="21" fillId="33" borderId="51" xfId="0" applyFont="1" applyFill="1" applyBorder="1" applyAlignment="1">
      <alignment horizontal="center" vertical="center" textRotation="45"/>
    </xf>
    <xf numFmtId="0" fontId="11" fillId="0" borderId="77" xfId="0" applyFont="1" applyFill="1" applyBorder="1" applyAlignment="1">
      <alignment horizontal="left" vertical="center" wrapText="1"/>
    </xf>
    <xf numFmtId="0" fontId="11" fillId="0" borderId="91" xfId="0" applyFont="1" applyFill="1" applyBorder="1" applyAlignment="1">
      <alignment horizontal="left" vertical="center" wrapText="1"/>
    </xf>
    <xf numFmtId="0" fontId="11" fillId="37" borderId="77" xfId="0" applyFont="1" applyFill="1" applyBorder="1" applyAlignment="1">
      <alignment horizontal="left" vertical="center" wrapText="1"/>
    </xf>
    <xf numFmtId="0" fontId="104" fillId="0" borderId="77" xfId="0" applyNumberFormat="1" applyFont="1" applyFill="1" applyBorder="1" applyAlignment="1">
      <alignment horizontal="center" vertical="center" wrapText="1"/>
    </xf>
    <xf numFmtId="0" fontId="0" fillId="0" borderId="77" xfId="0" applyBorder="1" applyAlignment="1">
      <alignment vertical="center"/>
    </xf>
    <xf numFmtId="0" fontId="104" fillId="30" borderId="77" xfId="0" applyFont="1" applyFill="1" applyBorder="1" applyAlignment="1">
      <alignment horizontal="center" vertical="center" wrapText="1"/>
    </xf>
    <xf numFmtId="0" fontId="0" fillId="48" borderId="77" xfId="0" applyFill="1" applyBorder="1" applyAlignment="1">
      <alignment vertical="center"/>
    </xf>
    <xf numFmtId="0" fontId="104" fillId="0" borderId="77" xfId="0" applyFont="1" applyFill="1" applyBorder="1" applyAlignment="1">
      <alignment horizontal="center" vertical="center" wrapText="1"/>
    </xf>
    <xf numFmtId="0" fontId="106" fillId="0" borderId="77" xfId="0" applyFont="1" applyFill="1" applyBorder="1" applyAlignment="1">
      <alignment horizontal="left" vertical="center" wrapText="1"/>
    </xf>
    <xf numFmtId="0" fontId="104" fillId="0" borderId="77" xfId="0" applyFont="1" applyFill="1" applyBorder="1" applyAlignment="1">
      <alignment horizontal="left" vertical="center" wrapText="1"/>
    </xf>
    <xf numFmtId="0" fontId="107" fillId="30" borderId="77" xfId="0" applyFont="1" applyFill="1" applyBorder="1" applyAlignment="1">
      <alignment horizontal="left" vertical="center" wrapText="1"/>
    </xf>
    <xf numFmtId="0" fontId="104" fillId="30" borderId="77" xfId="0" applyFont="1" applyFill="1" applyBorder="1" applyAlignment="1">
      <alignment horizontal="left" vertical="center" wrapText="1"/>
    </xf>
    <xf numFmtId="0" fontId="0" fillId="0" borderId="91" xfId="0" applyBorder="1" applyAlignment="1">
      <alignment vertical="center"/>
    </xf>
    <xf numFmtId="0" fontId="0" fillId="0" borderId="78" xfId="0" applyBorder="1" applyAlignment="1">
      <alignment vertical="center"/>
    </xf>
    <xf numFmtId="0" fontId="104" fillId="25" borderId="77" xfId="0" applyFont="1" applyFill="1" applyBorder="1" applyAlignment="1">
      <alignment horizontal="left" vertical="center" wrapText="1"/>
    </xf>
    <xf numFmtId="180" fontId="104" fillId="0" borderId="77" xfId="0" applyNumberFormat="1" applyFont="1" applyFill="1" applyBorder="1" applyAlignment="1">
      <alignment horizontal="center" vertical="center" wrapText="1"/>
    </xf>
    <xf numFmtId="0" fontId="104" fillId="47" borderId="77" xfId="0" applyFont="1" applyFill="1" applyBorder="1" applyAlignment="1">
      <alignment horizontal="center" vertical="center" wrapText="1"/>
    </xf>
    <xf numFmtId="180" fontId="104" fillId="47" borderId="77" xfId="0" applyNumberFormat="1" applyFont="1" applyFill="1" applyBorder="1" applyAlignment="1">
      <alignment horizontal="center" vertical="center" wrapText="1"/>
    </xf>
    <xf numFmtId="0" fontId="104" fillId="47" borderId="78" xfId="0" applyFont="1" applyFill="1" applyBorder="1" applyAlignment="1">
      <alignment horizontal="center" vertical="center" wrapText="1"/>
    </xf>
    <xf numFmtId="180" fontId="104" fillId="47" borderId="78" xfId="0" applyNumberFormat="1" applyFont="1" applyFill="1" applyBorder="1" applyAlignment="1">
      <alignment horizontal="center" vertical="center" wrapText="1"/>
    </xf>
    <xf numFmtId="0" fontId="21" fillId="28" borderId="0" xfId="0" applyFont="1" applyFill="1" applyAlignment="1">
      <alignment horizontal="center" vertical="center"/>
    </xf>
    <xf numFmtId="0" fontId="21" fillId="28" borderId="0" xfId="0" applyFont="1" applyFill="1" applyAlignment="1">
      <alignment vertical="center"/>
    </xf>
    <xf numFmtId="0" fontId="21" fillId="19" borderId="49" xfId="0" applyFont="1" applyFill="1" applyBorder="1" applyAlignment="1">
      <alignment horizontal="center" vertical="center"/>
    </xf>
    <xf numFmtId="0" fontId="26" fillId="0" borderId="49" xfId="0" applyFont="1" applyBorder="1" applyAlignment="1">
      <alignment vertical="center"/>
    </xf>
    <xf numFmtId="0" fontId="104" fillId="30" borderId="69" xfId="0" applyFont="1" applyFill="1" applyBorder="1" applyAlignment="1">
      <alignment horizontal="center" vertical="center" wrapText="1"/>
    </xf>
    <xf numFmtId="0" fontId="104" fillId="30" borderId="70" xfId="0" applyFont="1" applyFill="1" applyBorder="1" applyAlignment="1">
      <alignment horizontal="center" vertical="center" wrapText="1"/>
    </xf>
    <xf numFmtId="0" fontId="104" fillId="30" borderId="71" xfId="0" applyFont="1" applyFill="1" applyBorder="1" applyAlignment="1">
      <alignment horizontal="center" vertical="center" wrapText="1"/>
    </xf>
    <xf numFmtId="0" fontId="104" fillId="30" borderId="72" xfId="0" applyFont="1" applyFill="1" applyBorder="1" applyAlignment="1">
      <alignment horizontal="center" vertical="center" wrapText="1"/>
    </xf>
    <xf numFmtId="0" fontId="104" fillId="30" borderId="73" xfId="0" applyFont="1" applyFill="1" applyBorder="1" applyAlignment="1">
      <alignment horizontal="center" vertical="center" wrapText="1"/>
    </xf>
    <xf numFmtId="0" fontId="104" fillId="30" borderId="74" xfId="0" applyFont="1" applyFill="1" applyBorder="1" applyAlignment="1">
      <alignment horizontal="center" vertical="center" wrapText="1"/>
    </xf>
    <xf numFmtId="0" fontId="104" fillId="0" borderId="69" xfId="0" applyFont="1" applyBorder="1" applyAlignment="1">
      <alignment horizontal="center" vertical="center" wrapText="1"/>
    </xf>
    <xf numFmtId="0" fontId="104" fillId="0" borderId="70" xfId="0" applyFont="1" applyBorder="1" applyAlignment="1">
      <alignment horizontal="center" vertical="center" wrapText="1"/>
    </xf>
    <xf numFmtId="0" fontId="104" fillId="0" borderId="71" xfId="0" applyFont="1" applyBorder="1" applyAlignment="1">
      <alignment horizontal="center" vertical="center" wrapText="1"/>
    </xf>
    <xf numFmtId="0" fontId="104" fillId="0" borderId="72" xfId="0" applyFont="1" applyBorder="1" applyAlignment="1">
      <alignment horizontal="center" vertical="center" wrapText="1"/>
    </xf>
    <xf numFmtId="0" fontId="104" fillId="0" borderId="73" xfId="0" applyFont="1" applyBorder="1" applyAlignment="1">
      <alignment horizontal="center" vertical="center" wrapText="1"/>
    </xf>
    <xf numFmtId="0" fontId="104" fillId="0" borderId="74" xfId="0" applyFont="1" applyBorder="1" applyAlignment="1">
      <alignment horizontal="center" vertical="center" wrapText="1"/>
    </xf>
    <xf numFmtId="0" fontId="104" fillId="25" borderId="69" xfId="0" applyFont="1" applyFill="1" applyBorder="1" applyAlignment="1">
      <alignment horizontal="center" vertical="center" wrapText="1"/>
    </xf>
    <xf numFmtId="0" fontId="104" fillId="25" borderId="70" xfId="0" applyFont="1" applyFill="1" applyBorder="1" applyAlignment="1">
      <alignment horizontal="center" vertical="center" wrapText="1"/>
    </xf>
    <xf numFmtId="0" fontId="104" fillId="25" borderId="71" xfId="0" applyFont="1" applyFill="1" applyBorder="1" applyAlignment="1">
      <alignment horizontal="center" vertical="center" wrapText="1"/>
    </xf>
    <xf numFmtId="0" fontId="104" fillId="25" borderId="72" xfId="0" applyFont="1" applyFill="1" applyBorder="1" applyAlignment="1">
      <alignment horizontal="center" vertical="center" wrapText="1"/>
    </xf>
    <xf numFmtId="0" fontId="104" fillId="25" borderId="73" xfId="0" applyFont="1" applyFill="1" applyBorder="1" applyAlignment="1">
      <alignment horizontal="center" vertical="center" wrapText="1"/>
    </xf>
    <xf numFmtId="0" fontId="104" fillId="25" borderId="74" xfId="0" applyFont="1" applyFill="1" applyBorder="1" applyAlignment="1">
      <alignment horizontal="center" vertical="center" wrapText="1"/>
    </xf>
    <xf numFmtId="0" fontId="104" fillId="30" borderId="75" xfId="0" applyFont="1" applyFill="1" applyBorder="1" applyAlignment="1">
      <alignment horizontal="center" vertical="center" wrapText="1"/>
    </xf>
    <xf numFmtId="0" fontId="104" fillId="30" borderId="76" xfId="0" applyFont="1" applyFill="1" applyBorder="1" applyAlignment="1">
      <alignment horizontal="center" vertical="center" wrapText="1"/>
    </xf>
    <xf numFmtId="0" fontId="11" fillId="0" borderId="80" xfId="0" applyFont="1" applyFill="1" applyBorder="1" applyAlignment="1">
      <alignment horizontal="left" vertical="center" wrapText="1"/>
    </xf>
    <xf numFmtId="0" fontId="11" fillId="0" borderId="79" xfId="0" applyFont="1" applyFill="1" applyBorder="1" applyAlignment="1">
      <alignment horizontal="left" vertical="center" wrapText="1"/>
    </xf>
    <xf numFmtId="0" fontId="29" fillId="0" borderId="43" xfId="0" applyFont="1" applyBorder="1" applyAlignment="1">
      <alignment horizontal="left" vertical="center" wrapText="1"/>
    </xf>
    <xf numFmtId="0" fontId="26" fillId="0" borderId="37" xfId="0" applyFont="1" applyBorder="1" applyAlignment="1">
      <alignment vertical="center"/>
    </xf>
    <xf numFmtId="0" fontId="26" fillId="0" borderId="16" xfId="0" applyFont="1" applyBorder="1" applyAlignment="1">
      <alignment vertical="center"/>
    </xf>
    <xf numFmtId="0" fontId="22" fillId="0" borderId="8" xfId="0" applyFont="1" applyBorder="1" applyAlignment="1">
      <alignment horizontal="center" vertical="center"/>
    </xf>
    <xf numFmtId="0" fontId="26" fillId="0" borderId="34" xfId="0" applyFont="1" applyBorder="1" applyAlignment="1">
      <alignment vertical="center"/>
    </xf>
    <xf numFmtId="0" fontId="85" fillId="0" borderId="49" xfId="12" applyFont="1" applyBorder="1" applyAlignment="1">
      <alignment horizontal="left" vertical="center" wrapText="1"/>
    </xf>
    <xf numFmtId="0" fontId="85" fillId="0" borderId="49" xfId="12" applyFont="1" applyBorder="1" applyAlignment="1">
      <alignment horizontal="left" vertical="center"/>
    </xf>
    <xf numFmtId="0" fontId="85" fillId="0" borderId="49" xfId="12" applyFont="1" applyBorder="1" applyAlignment="1">
      <alignment horizontal="center" vertical="center"/>
    </xf>
    <xf numFmtId="0" fontId="94" fillId="25" borderId="58" xfId="20" applyFont="1" applyFill="1" applyBorder="1" applyAlignment="1">
      <alignment horizontal="center" wrapText="1" shrinkToFit="1"/>
    </xf>
    <xf numFmtId="0" fontId="94" fillId="25" borderId="52" xfId="20" applyFont="1" applyFill="1" applyBorder="1" applyAlignment="1">
      <alignment horizontal="center" wrapText="1" shrinkToFit="1"/>
    </xf>
    <xf numFmtId="0" fontId="22" fillId="19" borderId="48" xfId="0" applyFont="1" applyFill="1" applyBorder="1" applyAlignment="1">
      <alignment horizontal="center" vertical="center"/>
    </xf>
    <xf numFmtId="0" fontId="26" fillId="0" borderId="8" xfId="0" applyFont="1" applyBorder="1" applyAlignment="1">
      <alignment vertical="center"/>
    </xf>
    <xf numFmtId="0" fontId="22" fillId="6" borderId="5" xfId="0" applyFont="1" applyFill="1" applyBorder="1" applyAlignment="1">
      <alignment horizontal="left" vertical="center"/>
    </xf>
    <xf numFmtId="0" fontId="26" fillId="0" borderId="6" xfId="0" applyFont="1" applyBorder="1" applyAlignment="1">
      <alignment vertical="center"/>
    </xf>
    <xf numFmtId="0" fontId="26" fillId="0" borderId="7" xfId="0" applyFont="1" applyBorder="1" applyAlignment="1">
      <alignment vertical="center"/>
    </xf>
  </cellXfs>
  <cellStyles count="31">
    <cellStyle name="_ET_STYLE_NoName_00__Sheet1" xfId="14" xr:uid="{00000000-0005-0000-0000-000000000000}"/>
    <cellStyle name="0,0_x000d__x000a_NA_x000d__x000a_" xfId="15" xr:uid="{00000000-0005-0000-0000-000001000000}"/>
    <cellStyle name="Comma" xfId="2" builtinId="3"/>
    <cellStyle name="Comma 2" xfId="16" xr:uid="{00000000-0005-0000-0000-000003000000}"/>
    <cellStyle name="Hyperlink" xfId="1" builtinId="8"/>
    <cellStyle name="Hyperlink 2" xfId="30" xr:uid="{00000000-0005-0000-0000-000005000000}"/>
    <cellStyle name="Normal" xfId="0" builtinId="0"/>
    <cellStyle name="Normal 10 2" xfId="17" xr:uid="{00000000-0005-0000-0000-000007000000}"/>
    <cellStyle name="Normal 2" xfId="5" xr:uid="{00000000-0005-0000-0000-000008000000}"/>
    <cellStyle name="Normal 2 2" xfId="18" xr:uid="{00000000-0005-0000-0000-000009000000}"/>
    <cellStyle name="Normal 2 7 2" xfId="9" xr:uid="{00000000-0005-0000-0000-00000A000000}"/>
    <cellStyle name="Normal 23 2" xfId="4" xr:uid="{00000000-0005-0000-0000-00000B000000}"/>
    <cellStyle name="Normal 3" xfId="13" xr:uid="{00000000-0005-0000-0000-00000C000000}"/>
    <cellStyle name="Normal 5" xfId="10" xr:uid="{00000000-0005-0000-0000-00000D000000}"/>
    <cellStyle name="Normal_Sheet1" xfId="11" xr:uid="{00000000-0005-0000-0000-00000E000000}"/>
    <cellStyle name="Обычный" xfId="12" xr:uid="{00000000-0005-0000-0000-00000F000000}"/>
    <cellStyle name="ปกติ 2" xfId="29" xr:uid="{00000000-0005-0000-0000-000010000000}"/>
    <cellStyle name="ปกติ 4" xfId="28" xr:uid="{00000000-0005-0000-0000-000011000000}"/>
    <cellStyle name="常规 11" xfId="19" xr:uid="{00000000-0005-0000-0000-000012000000}"/>
    <cellStyle name="常规 13" xfId="20" xr:uid="{00000000-0005-0000-0000-000013000000}"/>
    <cellStyle name="常规 2" xfId="8" xr:uid="{00000000-0005-0000-0000-000014000000}"/>
    <cellStyle name="常规 2 2" xfId="6" xr:uid="{00000000-0005-0000-0000-000015000000}"/>
    <cellStyle name="常规 2 3" xfId="21" xr:uid="{00000000-0005-0000-0000-000016000000}"/>
    <cellStyle name="常规 3 3" xfId="3" xr:uid="{00000000-0005-0000-0000-000017000000}"/>
    <cellStyle name="常规 4" xfId="7" xr:uid="{00000000-0005-0000-0000-000018000000}"/>
    <cellStyle name="常规 8 2" xfId="22" xr:uid="{00000000-0005-0000-0000-000019000000}"/>
    <cellStyle name="常规_设备清单_20061024" xfId="23" xr:uid="{00000000-0005-0000-0000-00001A000000}"/>
    <cellStyle name="样式 1" xfId="24" xr:uid="{00000000-0005-0000-0000-00001B000000}"/>
    <cellStyle name="样式 1 2" xfId="25" xr:uid="{00000000-0005-0000-0000-00001C000000}"/>
    <cellStyle name="樣式 2" xfId="26" xr:uid="{00000000-0005-0000-0000-00001D000000}"/>
    <cellStyle name="樣式 3" xfId="27" xr:uid="{00000000-0005-0000-0000-00001E000000}"/>
  </cellStyles>
  <dxfs count="0"/>
  <tableStyles count="0" defaultTableStyle="TableStyleMedium2" defaultPivotStyle="PivotStyleLight16"/>
  <colors>
    <mruColors>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jpg"/><Relationship Id="rId25" Type="http://schemas.openxmlformats.org/officeDocument/2006/relationships/image" Target="../media/image26.png"/><Relationship Id="rId33" Type="http://schemas.openxmlformats.org/officeDocument/2006/relationships/image" Target="../media/image34.png"/><Relationship Id="rId2" Type="http://schemas.openxmlformats.org/officeDocument/2006/relationships/image" Target="../media/image3.png"/><Relationship Id="rId16" Type="http://schemas.openxmlformats.org/officeDocument/2006/relationships/image" Target="../media/image17.jp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5" Type="http://schemas.openxmlformats.org/officeDocument/2006/relationships/image" Target="../media/image6.png"/><Relationship Id="rId15" Type="http://schemas.openxmlformats.org/officeDocument/2006/relationships/image" Target="../media/image16.jpg"/><Relationship Id="rId23" Type="http://schemas.openxmlformats.org/officeDocument/2006/relationships/image" Target="../media/image24.jpg"/><Relationship Id="rId28" Type="http://schemas.openxmlformats.org/officeDocument/2006/relationships/image" Target="../media/image29.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jpg"/><Relationship Id="rId27" Type="http://schemas.openxmlformats.org/officeDocument/2006/relationships/image" Target="../media/image28.png"/><Relationship Id="rId30" Type="http://schemas.openxmlformats.org/officeDocument/2006/relationships/image" Target="../media/image31.png"/><Relationship Id="rId8"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2</xdr:col>
      <xdr:colOff>19050</xdr:colOff>
      <xdr:row>292</xdr:row>
      <xdr:rowOff>180975</xdr:rowOff>
    </xdr:from>
    <xdr:to>
      <xdr:col>2</xdr:col>
      <xdr:colOff>1611630</xdr:colOff>
      <xdr:row>293</xdr:row>
      <xdr:rowOff>190500</xdr:rowOff>
    </xdr:to>
    <xdr:sp macro="" textlink="">
      <xdr:nvSpPr>
        <xdr:cNvPr id="2" name="Text Box 59">
          <a:extLst>
            <a:ext uri="{FF2B5EF4-FFF2-40B4-BE49-F238E27FC236}">
              <a16:creationId xmlns:a16="http://schemas.microsoft.com/office/drawing/2014/main" id="{00000000-0008-0000-0600-000002000000}"/>
            </a:ext>
          </a:extLst>
        </xdr:cNvPr>
        <xdr:cNvSpPr txBox="1"/>
      </xdr:nvSpPr>
      <xdr:spPr>
        <a:xfrm>
          <a:off x="4791075" y="23593425"/>
          <a:ext cx="1592580" cy="200025"/>
        </a:xfrm>
        <a:prstGeom prst="rect">
          <a:avLst/>
        </a:prstGeom>
        <a:noFill/>
        <a:ln w="9525">
          <a:noFill/>
          <a:miter/>
        </a:ln>
      </xdr:spPr>
      <xdr:txBody>
        <a:bodyPr vertOverflow="clip" vert="horz" wrap="square" lIns="27432" tIns="18288" rIns="0" bIns="0" anchor="t" upright="1"/>
        <a:lstStyle/>
        <a:p>
          <a:pPr algn="l" rtl="0"/>
          <a:r>
            <a:rPr lang="zh-CN" altLang="en-US" sz="1200" b="1">
              <a:solidFill>
                <a:srgbClr val="FF0000"/>
              </a:solidFill>
              <a:latin typeface="Arial" panose="020B0604020202020204" charset="-122"/>
              <a:ea typeface="Arial" panose="020B0604020202020204" charset="-122"/>
              <a:cs typeface="Arial" panose="020B0604020202020204" charset="-122"/>
              <a:sym typeface="Arial" panose="020B0604020202020204" charset="-122"/>
            </a:rPr>
            <a:t>Black color options!</a:t>
          </a:r>
        </a:p>
      </xdr:txBody>
    </xdr:sp>
    <xdr:clientData/>
  </xdr:twoCellAnchor>
  <xdr:twoCellAnchor editAs="oneCell">
    <xdr:from>
      <xdr:col>2</xdr:col>
      <xdr:colOff>219075</xdr:colOff>
      <xdr:row>289</xdr:row>
      <xdr:rowOff>5442</xdr:rowOff>
    </xdr:from>
    <xdr:to>
      <xdr:col>2</xdr:col>
      <xdr:colOff>1333034</xdr:colOff>
      <xdr:row>292</xdr:row>
      <xdr:rowOff>217714</xdr:rowOff>
    </xdr:to>
    <xdr:pic>
      <xdr:nvPicPr>
        <xdr:cNvPr id="3" name="图片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1121371"/>
          <a:ext cx="1113959" cy="12328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219075</xdr:colOff>
      <xdr:row>216</xdr:row>
      <xdr:rowOff>66675</xdr:rowOff>
    </xdr:from>
    <xdr:ext cx="1133475" cy="371475"/>
    <xdr:pic>
      <xdr:nvPicPr>
        <xdr:cNvPr id="2" name="image9.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495300</xdr:colOff>
      <xdr:row>217</xdr:row>
      <xdr:rowOff>85725</xdr:rowOff>
    </xdr:from>
    <xdr:ext cx="762000" cy="447675"/>
    <xdr:pic>
      <xdr:nvPicPr>
        <xdr:cNvPr id="3" name="image3.png">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457200</xdr:colOff>
      <xdr:row>218</xdr:row>
      <xdr:rowOff>66675</xdr:rowOff>
    </xdr:from>
    <xdr:ext cx="790575" cy="447675"/>
    <xdr:pic>
      <xdr:nvPicPr>
        <xdr:cNvPr id="4" name="image14.png">
          <a:extLst>
            <a:ext uri="{FF2B5EF4-FFF2-40B4-BE49-F238E27FC236}">
              <a16:creationId xmlns:a16="http://schemas.microsoft.com/office/drawing/2014/main" id="{00000000-0008-0000-0F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609600</xdr:colOff>
      <xdr:row>220</xdr:row>
      <xdr:rowOff>114300</xdr:rowOff>
    </xdr:from>
    <xdr:ext cx="733425" cy="400050"/>
    <xdr:pic>
      <xdr:nvPicPr>
        <xdr:cNvPr id="5" name="image20.png">
          <a:extLst>
            <a:ext uri="{FF2B5EF4-FFF2-40B4-BE49-F238E27FC236}">
              <a16:creationId xmlns:a16="http://schemas.microsoft.com/office/drawing/2014/main" id="{00000000-0008-0000-0F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219075</xdr:colOff>
      <xdr:row>224</xdr:row>
      <xdr:rowOff>66675</xdr:rowOff>
    </xdr:from>
    <xdr:ext cx="1133475" cy="371475"/>
    <xdr:pic>
      <xdr:nvPicPr>
        <xdr:cNvPr id="6" name="image9.png">
          <a:extLst>
            <a:ext uri="{FF2B5EF4-FFF2-40B4-BE49-F238E27FC236}">
              <a16:creationId xmlns:a16="http://schemas.microsoft.com/office/drawing/2014/main" id="{00000000-0008-0000-0F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352425</xdr:colOff>
      <xdr:row>225</xdr:row>
      <xdr:rowOff>171450</xdr:rowOff>
    </xdr:from>
    <xdr:ext cx="552450" cy="571500"/>
    <xdr:pic>
      <xdr:nvPicPr>
        <xdr:cNvPr id="7" name="image12.png">
          <a:extLst>
            <a:ext uri="{FF2B5EF4-FFF2-40B4-BE49-F238E27FC236}">
              <a16:creationId xmlns:a16="http://schemas.microsoft.com/office/drawing/2014/main" id="{00000000-0008-0000-0F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952500</xdr:colOff>
      <xdr:row>225</xdr:row>
      <xdr:rowOff>171450</xdr:rowOff>
    </xdr:from>
    <xdr:ext cx="628650" cy="581025"/>
    <xdr:pic>
      <xdr:nvPicPr>
        <xdr:cNvPr id="8" name="image13.png">
          <a:extLst>
            <a:ext uri="{FF2B5EF4-FFF2-40B4-BE49-F238E27FC236}">
              <a16:creationId xmlns:a16="http://schemas.microsoft.com/office/drawing/2014/main" id="{00000000-0008-0000-0F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209550</xdr:colOff>
      <xdr:row>228</xdr:row>
      <xdr:rowOff>47625</xdr:rowOff>
    </xdr:from>
    <xdr:ext cx="942975" cy="514350"/>
    <xdr:pic>
      <xdr:nvPicPr>
        <xdr:cNvPr id="9" name="image16.png">
          <a:extLst>
            <a:ext uri="{FF2B5EF4-FFF2-40B4-BE49-F238E27FC236}">
              <a16:creationId xmlns:a16="http://schemas.microsoft.com/office/drawing/2014/main" id="{00000000-0008-0000-0F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571500</xdr:colOff>
      <xdr:row>229</xdr:row>
      <xdr:rowOff>66675</xdr:rowOff>
    </xdr:from>
    <xdr:ext cx="638175" cy="609600"/>
    <xdr:pic>
      <xdr:nvPicPr>
        <xdr:cNvPr id="10" name="image19.png">
          <a:extLst>
            <a:ext uri="{FF2B5EF4-FFF2-40B4-BE49-F238E27FC236}">
              <a16:creationId xmlns:a16="http://schemas.microsoft.com/office/drawing/2014/main" id="{00000000-0008-0000-0F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209550</xdr:colOff>
      <xdr:row>230</xdr:row>
      <xdr:rowOff>57150</xdr:rowOff>
    </xdr:from>
    <xdr:ext cx="1304925" cy="381000"/>
    <xdr:pic>
      <xdr:nvPicPr>
        <xdr:cNvPr id="11" name="image15.png">
          <a:extLst>
            <a:ext uri="{FF2B5EF4-FFF2-40B4-BE49-F238E27FC236}">
              <a16:creationId xmlns:a16="http://schemas.microsoft.com/office/drawing/2014/main" id="{00000000-0008-0000-0F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190500</xdr:colOff>
      <xdr:row>231</xdr:row>
      <xdr:rowOff>123825</xdr:rowOff>
    </xdr:from>
    <xdr:ext cx="1304925" cy="257175"/>
    <xdr:pic>
      <xdr:nvPicPr>
        <xdr:cNvPr id="12" name="image7.png" descr="4~[9ZUZBRY)JT9$E_`DQ2UB">
          <a:extLst>
            <a:ext uri="{FF2B5EF4-FFF2-40B4-BE49-F238E27FC236}">
              <a16:creationId xmlns:a16="http://schemas.microsoft.com/office/drawing/2014/main" id="{00000000-0008-0000-0F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409575</xdr:colOff>
      <xdr:row>232</xdr:row>
      <xdr:rowOff>38100</xdr:rowOff>
    </xdr:from>
    <xdr:ext cx="647700" cy="419100"/>
    <xdr:pic>
      <xdr:nvPicPr>
        <xdr:cNvPr id="13" name="image11.png">
          <a:extLst>
            <a:ext uri="{FF2B5EF4-FFF2-40B4-BE49-F238E27FC236}">
              <a16:creationId xmlns:a16="http://schemas.microsoft.com/office/drawing/2014/main" id="{00000000-0008-0000-0F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590550</xdr:colOff>
      <xdr:row>234</xdr:row>
      <xdr:rowOff>76200</xdr:rowOff>
    </xdr:from>
    <xdr:ext cx="371475" cy="342900"/>
    <xdr:pic>
      <xdr:nvPicPr>
        <xdr:cNvPr id="14" name="image18.png">
          <a:extLst>
            <a:ext uri="{FF2B5EF4-FFF2-40B4-BE49-F238E27FC236}">
              <a16:creationId xmlns:a16="http://schemas.microsoft.com/office/drawing/2014/main" id="{00000000-0008-0000-0F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219075</xdr:colOff>
      <xdr:row>238</xdr:row>
      <xdr:rowOff>66675</xdr:rowOff>
    </xdr:from>
    <xdr:ext cx="1133475" cy="371475"/>
    <xdr:pic>
      <xdr:nvPicPr>
        <xdr:cNvPr id="15" name="image9.png">
          <a:extLst>
            <a:ext uri="{FF2B5EF4-FFF2-40B4-BE49-F238E27FC236}">
              <a16:creationId xmlns:a16="http://schemas.microsoft.com/office/drawing/2014/main" id="{00000000-0008-0000-0F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352425</xdr:colOff>
      <xdr:row>239</xdr:row>
      <xdr:rowOff>171450</xdr:rowOff>
    </xdr:from>
    <xdr:ext cx="552450" cy="571500"/>
    <xdr:pic>
      <xdr:nvPicPr>
        <xdr:cNvPr id="16" name="image12.png">
          <a:extLst>
            <a:ext uri="{FF2B5EF4-FFF2-40B4-BE49-F238E27FC236}">
              <a16:creationId xmlns:a16="http://schemas.microsoft.com/office/drawing/2014/main" id="{00000000-0008-0000-0F00-000010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952500</xdr:colOff>
      <xdr:row>239</xdr:row>
      <xdr:rowOff>171450</xdr:rowOff>
    </xdr:from>
    <xdr:ext cx="628650" cy="581025"/>
    <xdr:pic>
      <xdr:nvPicPr>
        <xdr:cNvPr id="17" name="image13.png">
          <a:extLst>
            <a:ext uri="{FF2B5EF4-FFF2-40B4-BE49-F238E27FC236}">
              <a16:creationId xmlns:a16="http://schemas.microsoft.com/office/drawing/2014/main" id="{00000000-0008-0000-0F00-000011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571500</xdr:colOff>
      <xdr:row>243</xdr:row>
      <xdr:rowOff>66675</xdr:rowOff>
    </xdr:from>
    <xdr:ext cx="638175" cy="609600"/>
    <xdr:pic>
      <xdr:nvPicPr>
        <xdr:cNvPr id="18" name="image19.png">
          <a:extLst>
            <a:ext uri="{FF2B5EF4-FFF2-40B4-BE49-F238E27FC236}">
              <a16:creationId xmlns:a16="http://schemas.microsoft.com/office/drawing/2014/main" id="{00000000-0008-0000-0F00-000012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209550</xdr:colOff>
      <xdr:row>244</xdr:row>
      <xdr:rowOff>57150</xdr:rowOff>
    </xdr:from>
    <xdr:ext cx="1304925" cy="381000"/>
    <xdr:pic>
      <xdr:nvPicPr>
        <xdr:cNvPr id="19" name="image15.png">
          <a:extLst>
            <a:ext uri="{FF2B5EF4-FFF2-40B4-BE49-F238E27FC236}">
              <a16:creationId xmlns:a16="http://schemas.microsoft.com/office/drawing/2014/main" id="{00000000-0008-0000-0F00-000013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190500</xdr:colOff>
      <xdr:row>245</xdr:row>
      <xdr:rowOff>123825</xdr:rowOff>
    </xdr:from>
    <xdr:ext cx="1304925" cy="257175"/>
    <xdr:pic>
      <xdr:nvPicPr>
        <xdr:cNvPr id="20" name="image7.png" descr="4~[9ZUZBRY)JT9$E_`DQ2UB">
          <a:extLst>
            <a:ext uri="{FF2B5EF4-FFF2-40B4-BE49-F238E27FC236}">
              <a16:creationId xmlns:a16="http://schemas.microsoft.com/office/drawing/2014/main" id="{00000000-0008-0000-0F00-000014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485775</xdr:colOff>
      <xdr:row>246</xdr:row>
      <xdr:rowOff>85725</xdr:rowOff>
    </xdr:from>
    <xdr:ext cx="561975" cy="361950"/>
    <xdr:pic>
      <xdr:nvPicPr>
        <xdr:cNvPr id="21" name="image4.png">
          <a:extLst>
            <a:ext uri="{FF2B5EF4-FFF2-40B4-BE49-F238E27FC236}">
              <a16:creationId xmlns:a16="http://schemas.microsoft.com/office/drawing/2014/main" id="{00000000-0008-0000-0F00-000015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533400</xdr:colOff>
      <xdr:row>248</xdr:row>
      <xdr:rowOff>85725</xdr:rowOff>
    </xdr:from>
    <xdr:ext cx="361950" cy="352425"/>
    <xdr:pic>
      <xdr:nvPicPr>
        <xdr:cNvPr id="22" name="image10.png">
          <a:extLst>
            <a:ext uri="{FF2B5EF4-FFF2-40B4-BE49-F238E27FC236}">
              <a16:creationId xmlns:a16="http://schemas.microsoft.com/office/drawing/2014/main" id="{00000000-0008-0000-0F00-000016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209550</xdr:colOff>
      <xdr:row>242</xdr:row>
      <xdr:rowOff>47625</xdr:rowOff>
    </xdr:from>
    <xdr:ext cx="942975" cy="409575"/>
    <xdr:pic>
      <xdr:nvPicPr>
        <xdr:cNvPr id="23" name="image5.jpg">
          <a:extLst>
            <a:ext uri="{FF2B5EF4-FFF2-40B4-BE49-F238E27FC236}">
              <a16:creationId xmlns:a16="http://schemas.microsoft.com/office/drawing/2014/main" id="{00000000-0008-0000-0F00-000017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142875</xdr:colOff>
      <xdr:row>258</xdr:row>
      <xdr:rowOff>133350</xdr:rowOff>
    </xdr:from>
    <xdr:ext cx="1552575" cy="219075"/>
    <xdr:pic>
      <xdr:nvPicPr>
        <xdr:cNvPr id="24" name="image17.jpg" descr="CD-MP3 Player with Tuner T-2221.jpg">
          <a:extLst>
            <a:ext uri="{FF2B5EF4-FFF2-40B4-BE49-F238E27FC236}">
              <a16:creationId xmlns:a16="http://schemas.microsoft.com/office/drawing/2014/main" id="{00000000-0008-0000-0F00-000018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200025</xdr:colOff>
      <xdr:row>260</xdr:row>
      <xdr:rowOff>47625</xdr:rowOff>
    </xdr:from>
    <xdr:ext cx="1066800" cy="590550"/>
    <xdr:pic>
      <xdr:nvPicPr>
        <xdr:cNvPr id="25" name="image8.jpg" descr="222S.jpg">
          <a:extLst>
            <a:ext uri="{FF2B5EF4-FFF2-40B4-BE49-F238E27FC236}">
              <a16:creationId xmlns:a16="http://schemas.microsoft.com/office/drawing/2014/main" id="{00000000-0008-0000-0F00-000019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161925</xdr:colOff>
      <xdr:row>259</xdr:row>
      <xdr:rowOff>123825</xdr:rowOff>
    </xdr:from>
    <xdr:ext cx="1504950" cy="285750"/>
    <xdr:pic>
      <xdr:nvPicPr>
        <xdr:cNvPr id="26" name="image6.png">
          <a:extLst>
            <a:ext uri="{FF2B5EF4-FFF2-40B4-BE49-F238E27FC236}">
              <a16:creationId xmlns:a16="http://schemas.microsoft.com/office/drawing/2014/main" id="{00000000-0008-0000-0F00-00001A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352425</xdr:colOff>
      <xdr:row>261</xdr:row>
      <xdr:rowOff>180975</xdr:rowOff>
    </xdr:from>
    <xdr:ext cx="1152525" cy="209550"/>
    <xdr:pic>
      <xdr:nvPicPr>
        <xdr:cNvPr id="27" name="image25.png" descr="1590801703(1)">
          <a:extLst>
            <a:ext uri="{FF2B5EF4-FFF2-40B4-BE49-F238E27FC236}">
              <a16:creationId xmlns:a16="http://schemas.microsoft.com/office/drawing/2014/main" id="{00000000-0008-0000-0F00-00001B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209550</xdr:colOff>
      <xdr:row>262</xdr:row>
      <xdr:rowOff>104775</xdr:rowOff>
    </xdr:from>
    <xdr:ext cx="1323975" cy="476250"/>
    <xdr:pic>
      <xdr:nvPicPr>
        <xdr:cNvPr id="28" name="image22.png">
          <a:extLst>
            <a:ext uri="{FF2B5EF4-FFF2-40B4-BE49-F238E27FC236}">
              <a16:creationId xmlns:a16="http://schemas.microsoft.com/office/drawing/2014/main" id="{00000000-0008-0000-0F00-00001C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xdr:col>
      <xdr:colOff>0</xdr:colOff>
      <xdr:row>219</xdr:row>
      <xdr:rowOff>0</xdr:rowOff>
    </xdr:from>
    <xdr:ext cx="838200" cy="600075"/>
    <xdr:pic>
      <xdr:nvPicPr>
        <xdr:cNvPr id="29" name="image24.png">
          <a:extLst>
            <a:ext uri="{FF2B5EF4-FFF2-40B4-BE49-F238E27FC236}">
              <a16:creationId xmlns:a16="http://schemas.microsoft.com/office/drawing/2014/main" id="{00000000-0008-0000-0F00-00001D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0</xdr:colOff>
      <xdr:row>227</xdr:row>
      <xdr:rowOff>0</xdr:rowOff>
    </xdr:from>
    <xdr:ext cx="952500" cy="514350"/>
    <xdr:pic>
      <xdr:nvPicPr>
        <xdr:cNvPr id="30" name="image23.jpg">
          <a:extLst>
            <a:ext uri="{FF2B5EF4-FFF2-40B4-BE49-F238E27FC236}">
              <a16:creationId xmlns:a16="http://schemas.microsoft.com/office/drawing/2014/main" id="{00000000-0008-0000-0F00-00001E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0</xdr:colOff>
      <xdr:row>233</xdr:row>
      <xdr:rowOff>0</xdr:rowOff>
    </xdr:from>
    <xdr:ext cx="800100" cy="514350"/>
    <xdr:pic>
      <xdr:nvPicPr>
        <xdr:cNvPr id="31" name="image26.jpg">
          <a:extLst>
            <a:ext uri="{FF2B5EF4-FFF2-40B4-BE49-F238E27FC236}">
              <a16:creationId xmlns:a16="http://schemas.microsoft.com/office/drawing/2014/main" id="{00000000-0008-0000-0F00-00001F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0</xdr:colOff>
      <xdr:row>241</xdr:row>
      <xdr:rowOff>0</xdr:rowOff>
    </xdr:from>
    <xdr:ext cx="952500" cy="514350"/>
    <xdr:pic>
      <xdr:nvPicPr>
        <xdr:cNvPr id="32" name="image23.jpg">
          <a:extLst>
            <a:ext uri="{FF2B5EF4-FFF2-40B4-BE49-F238E27FC236}">
              <a16:creationId xmlns:a16="http://schemas.microsoft.com/office/drawing/2014/main" id="{00000000-0008-0000-0F00-000020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625928</xdr:colOff>
      <xdr:row>246</xdr:row>
      <xdr:rowOff>503464</xdr:rowOff>
    </xdr:from>
    <xdr:ext cx="361950" cy="514350"/>
    <xdr:pic>
      <xdr:nvPicPr>
        <xdr:cNvPr id="33" name="image21.png">
          <a:extLst>
            <a:ext uri="{FF2B5EF4-FFF2-40B4-BE49-F238E27FC236}">
              <a16:creationId xmlns:a16="http://schemas.microsoft.com/office/drawing/2014/main" id="{00000000-0008-0000-0F00-000021000000}"/>
            </a:ext>
          </a:extLst>
        </xdr:cNvPr>
        <xdr:cNvPicPr preferRelativeResize="0"/>
      </xdr:nvPicPr>
      <xdr:blipFill>
        <a:blip xmlns:r="http://schemas.openxmlformats.org/officeDocument/2006/relationships" r:embed="rId24" cstate="print"/>
        <a:stretch>
          <a:fillRect/>
        </a:stretch>
      </xdr:blipFill>
      <xdr:spPr>
        <a:xfrm>
          <a:off x="1918607" y="104693357"/>
          <a:ext cx="361950" cy="514350"/>
        </a:xfrm>
        <a:prstGeom prst="rect">
          <a:avLst/>
        </a:prstGeom>
        <a:noFill/>
      </xdr:spPr>
    </xdr:pic>
    <xdr:clientData fLocksWithSheet="0"/>
  </xdr:oneCellAnchor>
  <xdr:twoCellAnchor editAs="oneCell">
    <xdr:from>
      <xdr:col>1</xdr:col>
      <xdr:colOff>217714</xdr:colOff>
      <xdr:row>263</xdr:row>
      <xdr:rowOff>54429</xdr:rowOff>
    </xdr:from>
    <xdr:to>
      <xdr:col>1</xdr:col>
      <xdr:colOff>1398814</xdr:colOff>
      <xdr:row>263</xdr:row>
      <xdr:rowOff>508454</xdr:rowOff>
    </xdr:to>
    <xdr:pic>
      <xdr:nvPicPr>
        <xdr:cNvPr id="34" name="Picture 60679">
          <a:extLst>
            <a:ext uri="{FF2B5EF4-FFF2-40B4-BE49-F238E27FC236}">
              <a16:creationId xmlns:a16="http://schemas.microsoft.com/office/drawing/2014/main" id="{8DD53DAE-6553-4A0B-BF74-2DC20641DDF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510393" y="113048143"/>
          <a:ext cx="1181100" cy="454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136072</xdr:colOff>
      <xdr:row>268</xdr:row>
      <xdr:rowOff>68035</xdr:rowOff>
    </xdr:from>
    <xdr:to>
      <xdr:col>1</xdr:col>
      <xdr:colOff>1688453</xdr:colOff>
      <xdr:row>269</xdr:row>
      <xdr:rowOff>370011</xdr:rowOff>
    </xdr:to>
    <xdr:pic>
      <xdr:nvPicPr>
        <xdr:cNvPr id="38" name="Picture 37">
          <a:extLst>
            <a:ext uri="{FF2B5EF4-FFF2-40B4-BE49-F238E27FC236}">
              <a16:creationId xmlns:a16="http://schemas.microsoft.com/office/drawing/2014/main" id="{CAAF5F97-20D1-1514-52CC-CD744962504F}"/>
            </a:ext>
          </a:extLst>
        </xdr:cNvPr>
        <xdr:cNvPicPr>
          <a:picLocks noChangeAspect="1"/>
        </xdr:cNvPicPr>
      </xdr:nvPicPr>
      <xdr:blipFill>
        <a:blip xmlns:r="http://schemas.openxmlformats.org/officeDocument/2006/relationships" r:embed="rId26"/>
        <a:stretch>
          <a:fillRect/>
        </a:stretch>
      </xdr:blipFill>
      <xdr:spPr>
        <a:xfrm>
          <a:off x="1428751" y="115061999"/>
          <a:ext cx="1552381" cy="819048"/>
        </a:xfrm>
        <a:prstGeom prst="rect">
          <a:avLst/>
        </a:prstGeom>
      </xdr:spPr>
    </xdr:pic>
    <xdr:clientData/>
  </xdr:twoCellAnchor>
  <xdr:twoCellAnchor editAs="oneCell">
    <xdr:from>
      <xdr:col>1</xdr:col>
      <xdr:colOff>231321</xdr:colOff>
      <xdr:row>267</xdr:row>
      <xdr:rowOff>107153</xdr:rowOff>
    </xdr:from>
    <xdr:to>
      <xdr:col>1</xdr:col>
      <xdr:colOff>1510392</xdr:colOff>
      <xdr:row>267</xdr:row>
      <xdr:rowOff>421679</xdr:rowOff>
    </xdr:to>
    <xdr:pic>
      <xdr:nvPicPr>
        <xdr:cNvPr id="39" name="Picture 38">
          <a:extLst>
            <a:ext uri="{FF2B5EF4-FFF2-40B4-BE49-F238E27FC236}">
              <a16:creationId xmlns:a16="http://schemas.microsoft.com/office/drawing/2014/main" id="{309C34E4-9515-2184-AAB4-48F82461BB0C}"/>
            </a:ext>
          </a:extLst>
        </xdr:cNvPr>
        <xdr:cNvPicPr>
          <a:picLocks noChangeAspect="1"/>
        </xdr:cNvPicPr>
      </xdr:nvPicPr>
      <xdr:blipFill>
        <a:blip xmlns:r="http://schemas.openxmlformats.org/officeDocument/2006/relationships" r:embed="rId27"/>
        <a:stretch>
          <a:fillRect/>
        </a:stretch>
      </xdr:blipFill>
      <xdr:spPr>
        <a:xfrm>
          <a:off x="1524000" y="114584046"/>
          <a:ext cx="1279071" cy="314526"/>
        </a:xfrm>
        <a:prstGeom prst="rect">
          <a:avLst/>
        </a:prstGeom>
      </xdr:spPr>
    </xdr:pic>
    <xdr:clientData/>
  </xdr:twoCellAnchor>
  <xdr:twoCellAnchor>
    <xdr:from>
      <xdr:col>1</xdr:col>
      <xdr:colOff>57150</xdr:colOff>
      <xdr:row>273</xdr:row>
      <xdr:rowOff>57150</xdr:rowOff>
    </xdr:from>
    <xdr:to>
      <xdr:col>1</xdr:col>
      <xdr:colOff>1447800</xdr:colOff>
      <xdr:row>273</xdr:row>
      <xdr:rowOff>438150</xdr:rowOff>
    </xdr:to>
    <xdr:pic>
      <xdr:nvPicPr>
        <xdr:cNvPr id="35" name="图片 7">
          <a:extLst>
            <a:ext uri="{FF2B5EF4-FFF2-40B4-BE49-F238E27FC236}">
              <a16:creationId xmlns:a16="http://schemas.microsoft.com/office/drawing/2014/main" id="{53C9F96B-8211-42C4-9369-92BCBF925DA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19100" y="3076575"/>
          <a:ext cx="139065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409575</xdr:colOff>
      <xdr:row>274</xdr:row>
      <xdr:rowOff>0</xdr:rowOff>
    </xdr:from>
    <xdr:to>
      <xdr:col>1</xdr:col>
      <xdr:colOff>952500</xdr:colOff>
      <xdr:row>275</xdr:row>
      <xdr:rowOff>447675</xdr:rowOff>
    </xdr:to>
    <xdr:pic>
      <xdr:nvPicPr>
        <xdr:cNvPr id="36" name="图片 12" descr="TS-0308">
          <a:extLst>
            <a:ext uri="{FF2B5EF4-FFF2-40B4-BE49-F238E27FC236}">
              <a16:creationId xmlns:a16="http://schemas.microsoft.com/office/drawing/2014/main" id="{422C6EE8-5668-405F-B851-A9F36525156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71525" y="3533775"/>
          <a:ext cx="5429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276</xdr:row>
      <xdr:rowOff>95250</xdr:rowOff>
    </xdr:from>
    <xdr:to>
      <xdr:col>1</xdr:col>
      <xdr:colOff>942975</xdr:colOff>
      <xdr:row>277</xdr:row>
      <xdr:rowOff>19050</xdr:rowOff>
    </xdr:to>
    <xdr:pic>
      <xdr:nvPicPr>
        <xdr:cNvPr id="37" name="Picture 18037" descr="TS-02L-100L">
          <a:extLst>
            <a:ext uri="{FF2B5EF4-FFF2-40B4-BE49-F238E27FC236}">
              <a16:creationId xmlns:a16="http://schemas.microsoft.com/office/drawing/2014/main" id="{FAB40001-9C94-4029-9A10-58DFB0653B4B}"/>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695325" y="4657725"/>
          <a:ext cx="6096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295275</xdr:colOff>
      <xdr:row>277</xdr:row>
      <xdr:rowOff>19050</xdr:rowOff>
    </xdr:from>
    <xdr:to>
      <xdr:col>1</xdr:col>
      <xdr:colOff>990600</xdr:colOff>
      <xdr:row>277</xdr:row>
      <xdr:rowOff>419100</xdr:rowOff>
    </xdr:to>
    <xdr:pic>
      <xdr:nvPicPr>
        <xdr:cNvPr id="40" name="图片 2">
          <a:extLst>
            <a:ext uri="{FF2B5EF4-FFF2-40B4-BE49-F238E27FC236}">
              <a16:creationId xmlns:a16="http://schemas.microsoft.com/office/drawing/2014/main" id="{F408BC18-18B1-405D-91E2-E7ED08024B29}"/>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657225" y="5095875"/>
          <a:ext cx="6953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133350</xdr:colOff>
      <xdr:row>280</xdr:row>
      <xdr:rowOff>104775</xdr:rowOff>
    </xdr:from>
    <xdr:to>
      <xdr:col>1</xdr:col>
      <xdr:colOff>1390650</xdr:colOff>
      <xdr:row>280</xdr:row>
      <xdr:rowOff>371475</xdr:rowOff>
    </xdr:to>
    <xdr:pic>
      <xdr:nvPicPr>
        <xdr:cNvPr id="41" name="图片 1">
          <a:extLst>
            <a:ext uri="{FF2B5EF4-FFF2-40B4-BE49-F238E27FC236}">
              <a16:creationId xmlns:a16="http://schemas.microsoft.com/office/drawing/2014/main" id="{9FBD092B-31E7-48B5-BE76-35DCF6E8F14A}"/>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495300" y="6210300"/>
          <a:ext cx="12573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361950</xdr:colOff>
      <xdr:row>281</xdr:row>
      <xdr:rowOff>57150</xdr:rowOff>
    </xdr:from>
    <xdr:to>
      <xdr:col>1</xdr:col>
      <xdr:colOff>1019175</xdr:colOff>
      <xdr:row>281</xdr:row>
      <xdr:rowOff>485775</xdr:rowOff>
    </xdr:to>
    <xdr:pic>
      <xdr:nvPicPr>
        <xdr:cNvPr id="42" name="图片 4">
          <a:extLst>
            <a:ext uri="{FF2B5EF4-FFF2-40B4-BE49-F238E27FC236}">
              <a16:creationId xmlns:a16="http://schemas.microsoft.com/office/drawing/2014/main" id="{9414AB9F-E500-42D2-860D-EB8987CFDD88}"/>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723900" y="6677025"/>
          <a:ext cx="6572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590550</xdr:colOff>
      <xdr:row>282</xdr:row>
      <xdr:rowOff>114300</xdr:rowOff>
    </xdr:from>
    <xdr:to>
      <xdr:col>1</xdr:col>
      <xdr:colOff>1019175</xdr:colOff>
      <xdr:row>282</xdr:row>
      <xdr:rowOff>647700</xdr:rowOff>
    </xdr:to>
    <xdr:pic>
      <xdr:nvPicPr>
        <xdr:cNvPr id="43" name="图片 2">
          <a:extLst>
            <a:ext uri="{FF2B5EF4-FFF2-40B4-BE49-F238E27FC236}">
              <a16:creationId xmlns:a16="http://schemas.microsoft.com/office/drawing/2014/main" id="{CD593860-4F87-42F7-B665-4914529A9A87}"/>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952500" y="7248525"/>
          <a:ext cx="42862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57150</xdr:colOff>
      <xdr:row>273</xdr:row>
      <xdr:rowOff>97972</xdr:rowOff>
    </xdr:from>
    <xdr:to>
      <xdr:col>1</xdr:col>
      <xdr:colOff>1447800</xdr:colOff>
      <xdr:row>273</xdr:row>
      <xdr:rowOff>478972</xdr:rowOff>
    </xdr:to>
    <xdr:pic>
      <xdr:nvPicPr>
        <xdr:cNvPr id="44" name="图片 7">
          <a:extLst>
            <a:ext uri="{FF2B5EF4-FFF2-40B4-BE49-F238E27FC236}">
              <a16:creationId xmlns:a16="http://schemas.microsoft.com/office/drawing/2014/main" id="{5EC10028-9DE9-50A2-ADDB-18AA6566885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349829" y="117051365"/>
          <a:ext cx="139065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409575</xdr:colOff>
      <xdr:row>274</xdr:row>
      <xdr:rowOff>40822</xdr:rowOff>
    </xdr:from>
    <xdr:to>
      <xdr:col>1</xdr:col>
      <xdr:colOff>952500</xdr:colOff>
      <xdr:row>275</xdr:row>
      <xdr:rowOff>488497</xdr:rowOff>
    </xdr:to>
    <xdr:pic>
      <xdr:nvPicPr>
        <xdr:cNvPr id="45" name="图片 12" descr="TS-0308">
          <a:extLst>
            <a:ext uri="{FF2B5EF4-FFF2-40B4-BE49-F238E27FC236}">
              <a16:creationId xmlns:a16="http://schemas.microsoft.com/office/drawing/2014/main" id="{994D4E7C-601A-9913-8C14-3269C9E747D5}"/>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702254" y="117511286"/>
          <a:ext cx="542925" cy="964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276</xdr:row>
      <xdr:rowOff>136072</xdr:rowOff>
    </xdr:from>
    <xdr:to>
      <xdr:col>1</xdr:col>
      <xdr:colOff>942975</xdr:colOff>
      <xdr:row>277</xdr:row>
      <xdr:rowOff>59872</xdr:rowOff>
    </xdr:to>
    <xdr:pic>
      <xdr:nvPicPr>
        <xdr:cNvPr id="46" name="Picture 18037" descr="TS-02L-100L">
          <a:extLst>
            <a:ext uri="{FF2B5EF4-FFF2-40B4-BE49-F238E27FC236}">
              <a16:creationId xmlns:a16="http://schemas.microsoft.com/office/drawing/2014/main" id="{6755C22D-3489-C036-B028-1250DE1122BD}"/>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626054" y="118640679"/>
          <a:ext cx="609600" cy="4408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295275</xdr:colOff>
      <xdr:row>277</xdr:row>
      <xdr:rowOff>59872</xdr:rowOff>
    </xdr:from>
    <xdr:to>
      <xdr:col>1</xdr:col>
      <xdr:colOff>990600</xdr:colOff>
      <xdr:row>277</xdr:row>
      <xdr:rowOff>459922</xdr:rowOff>
    </xdr:to>
    <xdr:pic>
      <xdr:nvPicPr>
        <xdr:cNvPr id="47" name="图片 2">
          <a:extLst>
            <a:ext uri="{FF2B5EF4-FFF2-40B4-BE49-F238E27FC236}">
              <a16:creationId xmlns:a16="http://schemas.microsoft.com/office/drawing/2014/main" id="{E0B1095B-E00A-F724-E44D-FC8E40267E12}"/>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587954" y="119081551"/>
          <a:ext cx="6953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133350</xdr:colOff>
      <xdr:row>280</xdr:row>
      <xdr:rowOff>145597</xdr:rowOff>
    </xdr:from>
    <xdr:to>
      <xdr:col>1</xdr:col>
      <xdr:colOff>1390650</xdr:colOff>
      <xdr:row>280</xdr:row>
      <xdr:rowOff>412297</xdr:rowOff>
    </xdr:to>
    <xdr:pic>
      <xdr:nvPicPr>
        <xdr:cNvPr id="48" name="图片 1">
          <a:extLst>
            <a:ext uri="{FF2B5EF4-FFF2-40B4-BE49-F238E27FC236}">
              <a16:creationId xmlns:a16="http://schemas.microsoft.com/office/drawing/2014/main" id="{B5472073-287A-0FAC-420E-6A233020F3B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426029" y="120201418"/>
          <a:ext cx="12573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361950</xdr:colOff>
      <xdr:row>281</xdr:row>
      <xdr:rowOff>97972</xdr:rowOff>
    </xdr:from>
    <xdr:to>
      <xdr:col>1</xdr:col>
      <xdr:colOff>1019175</xdr:colOff>
      <xdr:row>282</xdr:row>
      <xdr:rowOff>9526</xdr:rowOff>
    </xdr:to>
    <xdr:pic>
      <xdr:nvPicPr>
        <xdr:cNvPr id="49" name="图片 4">
          <a:extLst>
            <a:ext uri="{FF2B5EF4-FFF2-40B4-BE49-F238E27FC236}">
              <a16:creationId xmlns:a16="http://schemas.microsoft.com/office/drawing/2014/main" id="{CDE415C3-B6D3-85F2-8294-CBCCEB94ABB9}"/>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654629" y="120670865"/>
          <a:ext cx="6572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590550</xdr:colOff>
      <xdr:row>282</xdr:row>
      <xdr:rowOff>155122</xdr:rowOff>
    </xdr:from>
    <xdr:to>
      <xdr:col>1</xdr:col>
      <xdr:colOff>1019175</xdr:colOff>
      <xdr:row>283</xdr:row>
      <xdr:rowOff>8165</xdr:rowOff>
    </xdr:to>
    <xdr:pic>
      <xdr:nvPicPr>
        <xdr:cNvPr id="50" name="图片 2">
          <a:extLst>
            <a:ext uri="{FF2B5EF4-FFF2-40B4-BE49-F238E27FC236}">
              <a16:creationId xmlns:a16="http://schemas.microsoft.com/office/drawing/2014/main" id="{957B0672-3AA0-86B8-7AC6-A6F745B14461}"/>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883229" y="121245086"/>
          <a:ext cx="42862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planet.com.tw/" TargetMode="External"/><Relationship Id="rId18" Type="http://schemas.openxmlformats.org/officeDocument/2006/relationships/hyperlink" Target="http://www.infrared-ir.com/" TargetMode="External"/><Relationship Id="rId26" Type="http://schemas.openxmlformats.org/officeDocument/2006/relationships/hyperlink" Target="http://www.focomm-cabling.com/" TargetMode="External"/><Relationship Id="rId39" Type="http://schemas.openxmlformats.org/officeDocument/2006/relationships/hyperlink" Target="http://www.scati.com/" TargetMode="External"/><Relationship Id="rId21" Type="http://schemas.openxmlformats.org/officeDocument/2006/relationships/hyperlink" Target="https://oringnet.com/" TargetMode="External"/><Relationship Id="rId34" Type="http://schemas.openxmlformats.org/officeDocument/2006/relationships/hyperlink" Target="http://www.focomm-cabling.com/" TargetMode="External"/><Relationship Id="rId42" Type="http://schemas.openxmlformats.org/officeDocument/2006/relationships/hyperlink" Target="https://www.betechlock.com/" TargetMode="External"/><Relationship Id="rId47" Type="http://schemas.openxmlformats.org/officeDocument/2006/relationships/hyperlink" Target="https://www.noyafa.com/" TargetMode="External"/><Relationship Id="rId50" Type="http://schemas.openxmlformats.org/officeDocument/2006/relationships/hyperlink" Target="https://digicast.cn/" TargetMode="External"/><Relationship Id="rId7" Type="http://schemas.openxmlformats.org/officeDocument/2006/relationships/hyperlink" Target="https://www.meanwell.com/" TargetMode="External"/><Relationship Id="rId2" Type="http://schemas.openxmlformats.org/officeDocument/2006/relationships/hyperlink" Target="https://www.trendnet.com/home" TargetMode="External"/><Relationship Id="rId16" Type="http://schemas.openxmlformats.org/officeDocument/2006/relationships/hyperlink" Target="https://www.utepo.net/" TargetMode="External"/><Relationship Id="rId29" Type="http://schemas.openxmlformats.org/officeDocument/2006/relationships/hyperlink" Target="https://www.trendnet.com/home" TargetMode="External"/><Relationship Id="rId11" Type="http://schemas.openxmlformats.org/officeDocument/2006/relationships/hyperlink" Target="https://www.btechavmounts.com/" TargetMode="External"/><Relationship Id="rId24" Type="http://schemas.openxmlformats.org/officeDocument/2006/relationships/hyperlink" Target="http://www.anviz.com/" TargetMode="External"/><Relationship Id="rId32" Type="http://schemas.openxmlformats.org/officeDocument/2006/relationships/hyperlink" Target="https://optech.com.tw/en/home/" TargetMode="External"/><Relationship Id="rId37" Type="http://schemas.openxmlformats.org/officeDocument/2006/relationships/hyperlink" Target="http://www.focomm-cabling.com/" TargetMode="External"/><Relationship Id="rId40" Type="http://schemas.openxmlformats.org/officeDocument/2006/relationships/hyperlink" Target="https://www.planet.com.tw/" TargetMode="External"/><Relationship Id="rId45" Type="http://schemas.openxmlformats.org/officeDocument/2006/relationships/hyperlink" Target="https://oringnet.com/" TargetMode="External"/><Relationship Id="rId5" Type="http://schemas.openxmlformats.org/officeDocument/2006/relationships/hyperlink" Target="https://www.planet.com.tw/" TargetMode="External"/><Relationship Id="rId15" Type="http://schemas.openxmlformats.org/officeDocument/2006/relationships/hyperlink" Target="https://www.trendnet.com/home" TargetMode="External"/><Relationship Id="rId23" Type="http://schemas.openxmlformats.org/officeDocument/2006/relationships/hyperlink" Target="http://www.hikvision.com/" TargetMode="External"/><Relationship Id="rId28" Type="http://schemas.openxmlformats.org/officeDocument/2006/relationships/hyperlink" Target="https://www.planet.com.tw/" TargetMode="External"/><Relationship Id="rId36" Type="http://schemas.openxmlformats.org/officeDocument/2006/relationships/hyperlink" Target="https://www.trendnet.com/home" TargetMode="External"/><Relationship Id="rId49" Type="http://schemas.openxmlformats.org/officeDocument/2006/relationships/hyperlink" Target="http://www.focomm-cabling.com/" TargetMode="External"/><Relationship Id="rId10" Type="http://schemas.openxmlformats.org/officeDocument/2006/relationships/hyperlink" Target="https://www.asano-tech.com/" TargetMode="External"/><Relationship Id="rId19" Type="http://schemas.openxmlformats.org/officeDocument/2006/relationships/hyperlink" Target="http://en.tvt.net.cn/" TargetMode="External"/><Relationship Id="rId31" Type="http://schemas.openxmlformats.org/officeDocument/2006/relationships/hyperlink" Target="https://www.sct.com.tw/" TargetMode="External"/><Relationship Id="rId44" Type="http://schemas.openxmlformats.org/officeDocument/2006/relationships/hyperlink" Target="https://chuphotic.com/" TargetMode="External"/><Relationship Id="rId4" Type="http://schemas.openxmlformats.org/officeDocument/2006/relationships/hyperlink" Target="https://www.wlink-tech.com/" TargetMode="External"/><Relationship Id="rId9" Type="http://schemas.openxmlformats.org/officeDocument/2006/relationships/hyperlink" Target="https://www.itctech.com.cn/" TargetMode="External"/><Relationship Id="rId14" Type="http://schemas.openxmlformats.org/officeDocument/2006/relationships/hyperlink" Target="https://oringnet.com/" TargetMode="External"/><Relationship Id="rId22" Type="http://schemas.openxmlformats.org/officeDocument/2006/relationships/hyperlink" Target="https://www.planet.com.tw/" TargetMode="External"/><Relationship Id="rId27" Type="http://schemas.openxmlformats.org/officeDocument/2006/relationships/hyperlink" Target="http://www.focomm-cabling.com/" TargetMode="External"/><Relationship Id="rId30" Type="http://schemas.openxmlformats.org/officeDocument/2006/relationships/hyperlink" Target="https://oringnet.com/" TargetMode="External"/><Relationship Id="rId35" Type="http://schemas.openxmlformats.org/officeDocument/2006/relationships/hyperlink" Target="http://www.focomm-cabling.com/" TargetMode="External"/><Relationship Id="rId43" Type="http://schemas.openxmlformats.org/officeDocument/2006/relationships/hyperlink" Target="https://www.foxx-security.com/about" TargetMode="External"/><Relationship Id="rId48" Type="http://schemas.openxmlformats.org/officeDocument/2006/relationships/hyperlink" Target="https://www.t3innovation.com/" TargetMode="External"/><Relationship Id="rId8" Type="http://schemas.openxmlformats.org/officeDocument/2006/relationships/hyperlink" Target="https://www.sponcomm.com/" TargetMode="External"/><Relationship Id="rId51" Type="http://schemas.openxmlformats.org/officeDocument/2006/relationships/printerSettings" Target="../printerSettings/printerSettings2.bin"/><Relationship Id="rId3" Type="http://schemas.openxmlformats.org/officeDocument/2006/relationships/hyperlink" Target="https://www.planet.com.tw/" TargetMode="External"/><Relationship Id="rId12" Type="http://schemas.openxmlformats.org/officeDocument/2006/relationships/hyperlink" Target="https://www.asustor.com/" TargetMode="External"/><Relationship Id="rId17" Type="http://schemas.openxmlformats.org/officeDocument/2006/relationships/hyperlink" Target="https://www.tricolortechnology.com/" TargetMode="External"/><Relationship Id="rId25" Type="http://schemas.openxmlformats.org/officeDocument/2006/relationships/hyperlink" Target="http://www.secukey.net/" TargetMode="External"/><Relationship Id="rId33" Type="http://schemas.openxmlformats.org/officeDocument/2006/relationships/hyperlink" Target="https://www.planet.com.tw/" TargetMode="External"/><Relationship Id="rId38" Type="http://schemas.openxmlformats.org/officeDocument/2006/relationships/hyperlink" Target="https://www.planet.com.tw/" TargetMode="External"/><Relationship Id="rId46" Type="http://schemas.openxmlformats.org/officeDocument/2006/relationships/hyperlink" Target="https://www.planet.com.tw/" TargetMode="External"/><Relationship Id="rId20" Type="http://schemas.openxmlformats.org/officeDocument/2006/relationships/hyperlink" Target="https://www.fourfaith.com/" TargetMode="External"/><Relationship Id="rId41" Type="http://schemas.openxmlformats.org/officeDocument/2006/relationships/hyperlink" Target="http://www.secukey.net/" TargetMode="External"/><Relationship Id="rId1" Type="http://schemas.openxmlformats.org/officeDocument/2006/relationships/hyperlink" Target="https://www.planet.com.tw/" TargetMode="External"/><Relationship Id="rId6" Type="http://schemas.openxmlformats.org/officeDocument/2006/relationships/hyperlink" Target="https://oringnet.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6" Type="http://schemas.openxmlformats.org/officeDocument/2006/relationships/hyperlink" Target="http://secukey.net/Product/Smart_Access/Wirelss_DIY/182.html" TargetMode="External"/><Relationship Id="rId21" Type="http://schemas.openxmlformats.org/officeDocument/2006/relationships/hyperlink" Target="http://secukey.net/Product/Wireless_Access/Wireless_Reader/204.html" TargetMode="External"/><Relationship Id="rId42" Type="http://schemas.openxmlformats.org/officeDocument/2006/relationships/hyperlink" Target="http://secukey.net/Product/Biometric/Face_Touch_Access/315.html" TargetMode="External"/><Relationship Id="rId47" Type="http://schemas.openxmlformats.org/officeDocument/2006/relationships/hyperlink" Target="http://secukey.net/Product/Biometric/Fingerprint_Access/16.html" TargetMode="External"/><Relationship Id="rId63" Type="http://schemas.openxmlformats.org/officeDocument/2006/relationships/hyperlink" Target="http://secukey.net/Product/Controller/TCP_IP_Controller/115.html" TargetMode="External"/><Relationship Id="rId68" Type="http://schemas.openxmlformats.org/officeDocument/2006/relationships/hyperlink" Target="http://secukey.net/Product/Accessories/Cards_Fobs/122.html" TargetMode="External"/><Relationship Id="rId2" Type="http://schemas.openxmlformats.org/officeDocument/2006/relationships/hyperlink" Target="http://en.tvt.net.cn/products/678.html" TargetMode="External"/><Relationship Id="rId16" Type="http://schemas.openxmlformats.org/officeDocument/2006/relationships/hyperlink" Target="http://en.tvt.net.cn/products/868.html" TargetMode="External"/><Relationship Id="rId29" Type="http://schemas.openxmlformats.org/officeDocument/2006/relationships/hyperlink" Target="http://secukey.net/Product/Smart_Access/Wirelss_DIY/200.html" TargetMode="External"/><Relationship Id="rId11" Type="http://schemas.openxmlformats.org/officeDocument/2006/relationships/hyperlink" Target="https://www.hikvision.com/th/products/IP-Products/Network-Cameras/Pro-Series-EasyIP-/ds-2cd3056g2-iu-sl/" TargetMode="External"/><Relationship Id="rId24" Type="http://schemas.openxmlformats.org/officeDocument/2006/relationships/hyperlink" Target="http://secukey.net/Product/Wireless_Access/Wireless_Control/347.html" TargetMode="External"/><Relationship Id="rId32" Type="http://schemas.openxmlformats.org/officeDocument/2006/relationships/hyperlink" Target="http://secukey.net/Product/2021_New_Products/Smart_Lock/339.html" TargetMode="External"/><Relationship Id="rId37" Type="http://schemas.openxmlformats.org/officeDocument/2006/relationships/hyperlink" Target="http://secukey.net/Product/2021_New_Products/Smart_Lock/334.html" TargetMode="External"/><Relationship Id="rId40" Type="http://schemas.openxmlformats.org/officeDocument/2006/relationships/hyperlink" Target="http://secukey.net/Product/Biometric/Face_Touch_Access/294.html" TargetMode="External"/><Relationship Id="rId45" Type="http://schemas.openxmlformats.org/officeDocument/2006/relationships/hyperlink" Target="http://secukey.net/Product/Biometric/Face_Touch_Access/282.html" TargetMode="External"/><Relationship Id="rId53" Type="http://schemas.openxmlformats.org/officeDocument/2006/relationships/hyperlink" Target="http://secukey.net/Product/Biometric/Face_Touch_Access/403.html" TargetMode="External"/><Relationship Id="rId58" Type="http://schemas.openxmlformats.org/officeDocument/2006/relationships/hyperlink" Target="http://secukey.net/Product/Keypad/Touch_Keypad/316.html" TargetMode="External"/><Relationship Id="rId66" Type="http://schemas.openxmlformats.org/officeDocument/2006/relationships/hyperlink" Target="http://secukey.net/Product/Accessories/Cards_Fobs/121.html" TargetMode="External"/><Relationship Id="rId74" Type="http://schemas.openxmlformats.org/officeDocument/2006/relationships/printerSettings" Target="../printerSettings/printerSettings6.bin"/><Relationship Id="rId5" Type="http://schemas.openxmlformats.org/officeDocument/2006/relationships/hyperlink" Target="http://en.tvt.net.cn/products/764.html" TargetMode="External"/><Relationship Id="rId61" Type="http://schemas.openxmlformats.org/officeDocument/2006/relationships/hyperlink" Target="http://secukey.net/Product/Controller/Sboard/110.html" TargetMode="External"/><Relationship Id="rId19" Type="http://schemas.openxmlformats.org/officeDocument/2006/relationships/hyperlink" Target="http://secukey.net/Product/Wireless_Access/Wireless_Reader/178.html" TargetMode="External"/><Relationship Id="rId14" Type="http://schemas.openxmlformats.org/officeDocument/2006/relationships/hyperlink" Target="http://en.tvt.net.cn/products/553.html" TargetMode="External"/><Relationship Id="rId22" Type="http://schemas.openxmlformats.org/officeDocument/2006/relationships/hyperlink" Target="http://secukey.net/Product/Wireless_Access/Wireless_Control/349.html" TargetMode="External"/><Relationship Id="rId27" Type="http://schemas.openxmlformats.org/officeDocument/2006/relationships/hyperlink" Target="http://secukey.net/Product/Smart_Access/Wirelss_DIY/183.html" TargetMode="External"/><Relationship Id="rId30" Type="http://schemas.openxmlformats.org/officeDocument/2006/relationships/hyperlink" Target="http://secukey.net/Product/2021_New_Products/Smart_Lock/333.html" TargetMode="External"/><Relationship Id="rId35" Type="http://schemas.openxmlformats.org/officeDocument/2006/relationships/hyperlink" Target="http://secukey.net/Product/2021_New_Products/Smart_Lock/336.html" TargetMode="External"/><Relationship Id="rId43" Type="http://schemas.openxmlformats.org/officeDocument/2006/relationships/hyperlink" Target="http://secukey.net/Product/Biometric/Face_Touch_Access/323.html" TargetMode="External"/><Relationship Id="rId48" Type="http://schemas.openxmlformats.org/officeDocument/2006/relationships/hyperlink" Target="http://secukey.net/Product/Biometric/Fingerprint_Access/205.html" TargetMode="External"/><Relationship Id="rId56" Type="http://schemas.openxmlformats.org/officeDocument/2006/relationships/hyperlink" Target="http://secukey.net/Product/Keypad/Touch_Keypad/292.html" TargetMode="External"/><Relationship Id="rId64" Type="http://schemas.openxmlformats.org/officeDocument/2006/relationships/hyperlink" Target="http://secukey.net/Product/Accessories/Lock/251.html" TargetMode="External"/><Relationship Id="rId69" Type="http://schemas.openxmlformats.org/officeDocument/2006/relationships/hyperlink" Target="https://www.sct.com.tw/products/4k-hdmi-kvm-usb-rs232-ir-audio-over-ip-extender-with-poe" TargetMode="External"/><Relationship Id="rId8" Type="http://schemas.openxmlformats.org/officeDocument/2006/relationships/hyperlink" Target="https://www.hikvision.com/th/products/IP-Products/Network-Cameras/Pro-Series-EasyIP-/ds-2cd2146g2-i-su-/" TargetMode="External"/><Relationship Id="rId51" Type="http://schemas.openxmlformats.org/officeDocument/2006/relationships/hyperlink" Target="http://secukey.net/Product/Biometric/Fingerprint_Access/271.html" TargetMode="External"/><Relationship Id="rId72" Type="http://schemas.openxmlformats.org/officeDocument/2006/relationships/hyperlink" Target="http://en.tvt.net.cn/products/1060.html" TargetMode="External"/><Relationship Id="rId3" Type="http://schemas.openxmlformats.org/officeDocument/2006/relationships/hyperlink" Target="https://www.hikvision.com/th/products/IP-Products/Network-Cameras/Value-Series/ds-2cd1023g0e-i/" TargetMode="External"/><Relationship Id="rId12" Type="http://schemas.openxmlformats.org/officeDocument/2006/relationships/hyperlink" Target="http://en.tvt.net.cn/products/939.html" TargetMode="External"/><Relationship Id="rId17" Type="http://schemas.openxmlformats.org/officeDocument/2006/relationships/hyperlink" Target="http://en.tvt.net.cn/products/552.html" TargetMode="External"/><Relationship Id="rId25" Type="http://schemas.openxmlformats.org/officeDocument/2006/relationships/hyperlink" Target="http://secukey.net/Product/Smart_Access/Wirelss_DIY/181.html" TargetMode="External"/><Relationship Id="rId33" Type="http://schemas.openxmlformats.org/officeDocument/2006/relationships/hyperlink" Target="http://secukey.net/Product/2021_New_Products/Smart_Lock/338.html" TargetMode="External"/><Relationship Id="rId38" Type="http://schemas.openxmlformats.org/officeDocument/2006/relationships/hyperlink" Target="http://secukey.net/Product/Biometric/Face_Touch_Access/398.html" TargetMode="External"/><Relationship Id="rId46" Type="http://schemas.openxmlformats.org/officeDocument/2006/relationships/hyperlink" Target="http://secukey.net/Product/Biometric/Face_Touch_Access/283.html" TargetMode="External"/><Relationship Id="rId59" Type="http://schemas.openxmlformats.org/officeDocument/2006/relationships/hyperlink" Target="http://secukey.net/Product/Controller/Sboard/216.html" TargetMode="External"/><Relationship Id="rId67" Type="http://schemas.openxmlformats.org/officeDocument/2006/relationships/hyperlink" Target="http://secukey.net/Product/Accessories/Cards_Fobs/120.html" TargetMode="External"/><Relationship Id="rId20" Type="http://schemas.openxmlformats.org/officeDocument/2006/relationships/hyperlink" Target="http://secukey.net/Product/Wireless_Access/Wireless_Reader/203.html" TargetMode="External"/><Relationship Id="rId41" Type="http://schemas.openxmlformats.org/officeDocument/2006/relationships/hyperlink" Target="http://secukey.net/Product/Biometric/Face_Touch_Access/296.html" TargetMode="External"/><Relationship Id="rId54" Type="http://schemas.openxmlformats.org/officeDocument/2006/relationships/hyperlink" Target="http://secukey.net/Product/Keypad/Touch_Keypad/346.html" TargetMode="External"/><Relationship Id="rId62" Type="http://schemas.openxmlformats.org/officeDocument/2006/relationships/hyperlink" Target="http://secukey.net/Product/Controller/TCP_IP_Controller/116.html" TargetMode="External"/><Relationship Id="rId70" Type="http://schemas.openxmlformats.org/officeDocument/2006/relationships/hyperlink" Target="http://secukey.net/Product/Biometric/Face_Touch_Access/294.html" TargetMode="External"/><Relationship Id="rId75" Type="http://schemas.openxmlformats.org/officeDocument/2006/relationships/drawing" Target="../drawings/drawing1.xml"/><Relationship Id="rId1" Type="http://schemas.openxmlformats.org/officeDocument/2006/relationships/hyperlink" Target="http://en.tvt.net.cn/products/676.html" TargetMode="External"/><Relationship Id="rId6" Type="http://schemas.openxmlformats.org/officeDocument/2006/relationships/hyperlink" Target="http://en.tvt.net.cn/products/766.html" TargetMode="External"/><Relationship Id="rId15" Type="http://schemas.openxmlformats.org/officeDocument/2006/relationships/hyperlink" Target="http://en.tvt.net.cn/products/552.html" TargetMode="External"/><Relationship Id="rId23" Type="http://schemas.openxmlformats.org/officeDocument/2006/relationships/hyperlink" Target="http://secukey.net/Product/Wireless_Access/Wireless_Control/348.html" TargetMode="External"/><Relationship Id="rId28" Type="http://schemas.openxmlformats.org/officeDocument/2006/relationships/hyperlink" Target="http://secukey.net/Product/Smart_Access/Wirelss_DIY/201.html" TargetMode="External"/><Relationship Id="rId36" Type="http://schemas.openxmlformats.org/officeDocument/2006/relationships/hyperlink" Target="http://secukey.net/Product/2021_New_Products/Smart_Lock/335.html" TargetMode="External"/><Relationship Id="rId49" Type="http://schemas.openxmlformats.org/officeDocument/2006/relationships/hyperlink" Target="http://secukey.net/Product/Biometric/Fingerprint_Access/238.html" TargetMode="External"/><Relationship Id="rId57" Type="http://schemas.openxmlformats.org/officeDocument/2006/relationships/hyperlink" Target="http://secukey.net/Product/Keypad/Standalone_Controller_Reader/34.html" TargetMode="External"/><Relationship Id="rId10" Type="http://schemas.openxmlformats.org/officeDocument/2006/relationships/hyperlink" Target="http://en.tvt.net.cn/products/665.html" TargetMode="External"/><Relationship Id="rId31" Type="http://schemas.openxmlformats.org/officeDocument/2006/relationships/hyperlink" Target="http://secukey.net/Product/2021_New_Products/Smart_Lock/340.html" TargetMode="External"/><Relationship Id="rId44" Type="http://schemas.openxmlformats.org/officeDocument/2006/relationships/hyperlink" Target="http://secukey.net/Product/Biometric/Face_Touch_Access/291.html" TargetMode="External"/><Relationship Id="rId52" Type="http://schemas.openxmlformats.org/officeDocument/2006/relationships/hyperlink" Target="http://secukey.net/Product/Biometric/Fingerprint_Access/307.html" TargetMode="External"/><Relationship Id="rId60" Type="http://schemas.openxmlformats.org/officeDocument/2006/relationships/hyperlink" Target="http://secukey.net/Product/Controller/Sboard/112.html" TargetMode="External"/><Relationship Id="rId65" Type="http://schemas.openxmlformats.org/officeDocument/2006/relationships/hyperlink" Target="http://secukey.net/Product/Accessories/Cards_Fobs/118.html" TargetMode="External"/><Relationship Id="rId73" Type="http://schemas.openxmlformats.org/officeDocument/2006/relationships/hyperlink" Target="http://en.tvt.net.cn/products/665.html" TargetMode="External"/><Relationship Id="rId4" Type="http://schemas.openxmlformats.org/officeDocument/2006/relationships/hyperlink" Target="https://www.hikvision.com/th/products/IP-Products/Network-Cameras/Value-Series/ds-2cd1123g0e-i/" TargetMode="External"/><Relationship Id="rId9" Type="http://schemas.openxmlformats.org/officeDocument/2006/relationships/hyperlink" Target="http://en.tvt.net.cn/products/670.html" TargetMode="External"/><Relationship Id="rId13" Type="http://schemas.openxmlformats.org/officeDocument/2006/relationships/hyperlink" Target="http://en.tvt.net.cn/products/1274.html" TargetMode="External"/><Relationship Id="rId18" Type="http://schemas.openxmlformats.org/officeDocument/2006/relationships/hyperlink" Target="http://secukey.net/Product/Wireless_Access/Wireless_Reader/175.html" TargetMode="External"/><Relationship Id="rId39" Type="http://schemas.openxmlformats.org/officeDocument/2006/relationships/hyperlink" Target="http://secukey.net/Product/Biometric/Face_Touch_Access/397.html" TargetMode="External"/><Relationship Id="rId34" Type="http://schemas.openxmlformats.org/officeDocument/2006/relationships/hyperlink" Target="http://secukey.net/Product/2021_New_Products/Smart_Lock/337.html" TargetMode="External"/><Relationship Id="rId50" Type="http://schemas.openxmlformats.org/officeDocument/2006/relationships/hyperlink" Target="http://secukey.net/Product/Biometric/Fingerprint_Access/263.html" TargetMode="External"/><Relationship Id="rId55" Type="http://schemas.openxmlformats.org/officeDocument/2006/relationships/hyperlink" Target="http://secukey.net/Product/Keypad/Touch_Keypad/314.html" TargetMode="External"/><Relationship Id="rId7" Type="http://schemas.openxmlformats.org/officeDocument/2006/relationships/hyperlink" Target="https://www.hikvision.com/th/products/IP-Products/Network-Cameras/Pro-Series-EasyIP-/ds-2cd2046g2-i-u-/" TargetMode="External"/><Relationship Id="rId71" Type="http://schemas.openxmlformats.org/officeDocument/2006/relationships/hyperlink" Target="http://en.tvt.net.cn/products/920.htm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hyperlink" Target="http://www.chuphotic.com/" TargetMode="External"/><Relationship Id="rId2" Type="http://schemas.openxmlformats.org/officeDocument/2006/relationships/hyperlink" Target="http://www.chuphotic.com/" TargetMode="External"/><Relationship Id="rId1" Type="http://schemas.openxmlformats.org/officeDocument/2006/relationships/hyperlink" Target="http://www.chuphotic.com/" TargetMode="External"/><Relationship Id="rId5" Type="http://schemas.openxmlformats.org/officeDocument/2006/relationships/printerSettings" Target="../printerSettings/printerSettings12.bin"/><Relationship Id="rId4" Type="http://schemas.openxmlformats.org/officeDocument/2006/relationships/hyperlink" Target="http://www.meanwell.com/meanwell_products.html"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www.asano.com.cn/en/" TargetMode="External"/><Relationship Id="rId13" Type="http://schemas.openxmlformats.org/officeDocument/2006/relationships/hyperlink" Target="https://www.itctech.com.cn/" TargetMode="External"/><Relationship Id="rId3" Type="http://schemas.openxmlformats.org/officeDocument/2006/relationships/hyperlink" Target="http://www.sponcomm.com/" TargetMode="External"/><Relationship Id="rId7" Type="http://schemas.openxmlformats.org/officeDocument/2006/relationships/hyperlink" Target="http://www.planet.com.tw/en/products/ip-telephony" TargetMode="External"/><Relationship Id="rId12" Type="http://schemas.openxmlformats.org/officeDocument/2006/relationships/hyperlink" Target="https://www.itctech.com.cn/" TargetMode="External"/><Relationship Id="rId17" Type="http://schemas.openxmlformats.org/officeDocument/2006/relationships/drawing" Target="../drawings/drawing2.xml"/><Relationship Id="rId2" Type="http://schemas.openxmlformats.org/officeDocument/2006/relationships/hyperlink" Target="http://www.sponcomm.com/" TargetMode="External"/><Relationship Id="rId16" Type="http://schemas.openxmlformats.org/officeDocument/2006/relationships/printerSettings" Target="../printerSettings/printerSettings13.bin"/><Relationship Id="rId1" Type="http://schemas.openxmlformats.org/officeDocument/2006/relationships/hyperlink" Target="http://www.sponcomm.com/" TargetMode="External"/><Relationship Id="rId6" Type="http://schemas.openxmlformats.org/officeDocument/2006/relationships/hyperlink" Target="http://www.sponcomm.com/" TargetMode="External"/><Relationship Id="rId11" Type="http://schemas.openxmlformats.org/officeDocument/2006/relationships/hyperlink" Target="https://www.itctech.com.cn/" TargetMode="External"/><Relationship Id="rId5" Type="http://schemas.openxmlformats.org/officeDocument/2006/relationships/hyperlink" Target="http://www.sponcomm.com/" TargetMode="External"/><Relationship Id="rId15" Type="http://schemas.openxmlformats.org/officeDocument/2006/relationships/hyperlink" Target="https://www.itctech.com.cn/" TargetMode="External"/><Relationship Id="rId10" Type="http://schemas.openxmlformats.org/officeDocument/2006/relationships/hyperlink" Target="https://www.itctech.com.cn/" TargetMode="External"/><Relationship Id="rId4" Type="http://schemas.openxmlformats.org/officeDocument/2006/relationships/hyperlink" Target="http://www.sponcomm.com/" TargetMode="External"/><Relationship Id="rId9" Type="http://schemas.openxmlformats.org/officeDocument/2006/relationships/hyperlink" Target="http://www.btechavmounts.com/" TargetMode="External"/><Relationship Id="rId14" Type="http://schemas.openxmlformats.org/officeDocument/2006/relationships/hyperlink" Target="https://www.itctech.com.cn/"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1:N1000"/>
  <sheetViews>
    <sheetView workbookViewId="0">
      <selection activeCell="I19" sqref="I19"/>
    </sheetView>
  </sheetViews>
  <sheetFormatPr defaultColWidth="14.44140625" defaultRowHeight="15" customHeight="1"/>
  <cols>
    <col min="1" max="4" width="8.6640625" style="63" customWidth="1"/>
    <col min="5" max="5" width="16.109375" style="63" customWidth="1"/>
    <col min="6" max="6" width="37.5546875" style="63" customWidth="1"/>
    <col min="7" max="8" width="17.88671875" style="63" customWidth="1"/>
    <col min="9" max="9" width="31" style="63" customWidth="1"/>
    <col min="10" max="10" width="31.44140625" style="63" customWidth="1"/>
    <col min="11" max="11" width="42.5546875" style="63" customWidth="1"/>
    <col min="12" max="12" width="10.6640625" style="63" customWidth="1"/>
    <col min="13" max="15" width="8.6640625" style="63" customWidth="1"/>
    <col min="16" max="16384" width="14.44140625" style="63"/>
  </cols>
  <sheetData>
    <row r="1" spans="5:14" ht="13.2">
      <c r="E1" s="63" t="s">
        <v>0</v>
      </c>
      <c r="F1" s="63" t="s">
        <v>1</v>
      </c>
      <c r="G1" s="63" t="s">
        <v>2</v>
      </c>
      <c r="H1" s="63" t="s">
        <v>1</v>
      </c>
      <c r="I1" s="63" t="s">
        <v>3</v>
      </c>
      <c r="J1" s="63" t="s">
        <v>3</v>
      </c>
      <c r="K1" s="63" t="s">
        <v>3</v>
      </c>
      <c r="L1" s="63" t="s">
        <v>0</v>
      </c>
    </row>
    <row r="2" spans="5:14" ht="13.2">
      <c r="E2" s="655"/>
      <c r="F2" s="656"/>
      <c r="G2" s="657"/>
      <c r="H2" s="658"/>
      <c r="I2" s="659"/>
      <c r="J2" s="659"/>
      <c r="K2" s="659"/>
      <c r="L2" s="655"/>
    </row>
    <row r="3" spans="5:14" ht="13.2">
      <c r="E3" s="356" t="s">
        <v>4</v>
      </c>
      <c r="G3" s="845" t="s">
        <v>5</v>
      </c>
      <c r="H3" s="846"/>
      <c r="I3" s="42"/>
    </row>
    <row r="4" spans="5:14" ht="13.2">
      <c r="E4" s="63" t="s">
        <v>6</v>
      </c>
      <c r="F4" s="63" t="s">
        <v>6</v>
      </c>
      <c r="G4" s="63" t="s">
        <v>7</v>
      </c>
      <c r="H4" s="63" t="s">
        <v>7</v>
      </c>
      <c r="I4" s="63" t="s">
        <v>7</v>
      </c>
      <c r="J4" s="63" t="s">
        <v>7</v>
      </c>
      <c r="K4" s="63" t="s">
        <v>7</v>
      </c>
      <c r="L4" s="63" t="s">
        <v>7</v>
      </c>
    </row>
    <row r="5" spans="5:14" ht="13.2">
      <c r="E5" s="660" t="s">
        <v>8</v>
      </c>
      <c r="F5" s="175" t="s">
        <v>9</v>
      </c>
      <c r="G5" s="661" t="s">
        <v>10</v>
      </c>
      <c r="H5" s="662" t="s">
        <v>11</v>
      </c>
      <c r="I5" s="663" t="s">
        <v>12</v>
      </c>
      <c r="J5" s="664" t="s">
        <v>13</v>
      </c>
      <c r="K5" s="665" t="s">
        <v>14</v>
      </c>
      <c r="L5" s="666" t="s">
        <v>15</v>
      </c>
      <c r="M5" s="667" t="s">
        <v>16</v>
      </c>
      <c r="N5" s="356" t="s">
        <v>17</v>
      </c>
    </row>
    <row r="7" spans="5:14" ht="13.2">
      <c r="E7" s="32" t="s">
        <v>18</v>
      </c>
      <c r="F7" s="32" t="s">
        <v>18</v>
      </c>
      <c r="G7" s="32" t="s">
        <v>18</v>
      </c>
      <c r="H7" s="32" t="s">
        <v>19</v>
      </c>
      <c r="I7" s="32" t="s">
        <v>18</v>
      </c>
      <c r="J7" s="32" t="s">
        <v>18</v>
      </c>
      <c r="K7" s="32" t="s">
        <v>19</v>
      </c>
      <c r="L7" s="32" t="s">
        <v>18</v>
      </c>
      <c r="M7" s="32" t="s">
        <v>20</v>
      </c>
      <c r="N7" s="32" t="s">
        <v>19</v>
      </c>
    </row>
    <row r="8" spans="5:14" ht="13.2">
      <c r="E8" s="654" t="s">
        <v>21</v>
      </c>
      <c r="F8" s="654" t="s">
        <v>22</v>
      </c>
      <c r="G8" s="654" t="s">
        <v>23</v>
      </c>
      <c r="H8" s="654" t="s">
        <v>24</v>
      </c>
      <c r="I8" s="654" t="s">
        <v>25</v>
      </c>
      <c r="J8" s="654" t="s">
        <v>26</v>
      </c>
      <c r="K8" s="654" t="s">
        <v>27</v>
      </c>
      <c r="L8" s="654" t="s">
        <v>28</v>
      </c>
      <c r="M8" s="654"/>
      <c r="N8" s="654"/>
    </row>
    <row r="9" spans="5:14" ht="13.2">
      <c r="E9" s="670" t="s">
        <v>210</v>
      </c>
      <c r="F9" s="671" t="s">
        <v>29</v>
      </c>
      <c r="G9" s="63" t="s">
        <v>30</v>
      </c>
      <c r="H9" s="63" t="s">
        <v>31</v>
      </c>
      <c r="I9" s="63" t="s">
        <v>32</v>
      </c>
      <c r="J9" s="63" t="s">
        <v>33</v>
      </c>
      <c r="K9" s="63" t="s">
        <v>34</v>
      </c>
    </row>
    <row r="10" spans="5:14" ht="13.2">
      <c r="E10" s="670" t="s">
        <v>4953</v>
      </c>
      <c r="F10" s="671" t="s">
        <v>35</v>
      </c>
      <c r="G10" s="29" t="s">
        <v>36</v>
      </c>
      <c r="H10" s="63" t="s">
        <v>37</v>
      </c>
      <c r="I10" s="63" t="s">
        <v>38</v>
      </c>
      <c r="J10" s="29" t="s">
        <v>39</v>
      </c>
      <c r="K10" s="29" t="s">
        <v>40</v>
      </c>
    </row>
    <row r="11" spans="5:14" ht="13.2">
      <c r="E11" s="670" t="s">
        <v>4964</v>
      </c>
      <c r="F11" s="671" t="s">
        <v>41</v>
      </c>
      <c r="I11" s="256"/>
      <c r="J11" s="63" t="s">
        <v>42</v>
      </c>
    </row>
    <row r="12" spans="5:14" ht="13.2">
      <c r="E12" s="670" t="s">
        <v>5008</v>
      </c>
      <c r="F12" s="671" t="s">
        <v>43</v>
      </c>
      <c r="I12" s="256"/>
      <c r="J12" s="63" t="s">
        <v>44</v>
      </c>
    </row>
    <row r="13" spans="5:14" ht="13.2">
      <c r="E13" s="670" t="s">
        <v>243</v>
      </c>
      <c r="F13" s="671" t="s">
        <v>43</v>
      </c>
      <c r="I13" s="256"/>
      <c r="J13" s="63" t="s">
        <v>45</v>
      </c>
    </row>
    <row r="14" spans="5:14" ht="13.2">
      <c r="E14" s="670" t="s">
        <v>5009</v>
      </c>
      <c r="F14" s="671" t="s">
        <v>46</v>
      </c>
      <c r="I14" s="256"/>
      <c r="J14" s="63" t="s">
        <v>47</v>
      </c>
    </row>
    <row r="15" spans="5:14" ht="13.2">
      <c r="E15" s="29"/>
      <c r="F15" s="671" t="s">
        <v>48</v>
      </c>
      <c r="I15" s="256"/>
      <c r="J15" s="63" t="s">
        <v>49</v>
      </c>
    </row>
    <row r="16" spans="5:14" ht="13.2">
      <c r="E16" s="32"/>
      <c r="I16" s="256"/>
      <c r="J16" s="63" t="s">
        <v>50</v>
      </c>
    </row>
    <row r="17" spans="5:14" ht="13.2">
      <c r="E17" s="32"/>
      <c r="I17" s="256"/>
      <c r="J17" s="63" t="s">
        <v>51</v>
      </c>
    </row>
    <row r="18" spans="5:14" ht="13.2">
      <c r="E18" s="32"/>
      <c r="I18" s="256"/>
    </row>
    <row r="19" spans="5:14" ht="13.2">
      <c r="E19" s="669" t="s">
        <v>52</v>
      </c>
      <c r="F19" s="654" t="s">
        <v>53</v>
      </c>
      <c r="G19" s="654" t="s">
        <v>54</v>
      </c>
      <c r="H19" s="654" t="s">
        <v>55</v>
      </c>
      <c r="I19" s="654" t="s">
        <v>56</v>
      </c>
      <c r="J19" s="654" t="s">
        <v>57</v>
      </c>
      <c r="K19" s="654" t="s">
        <v>58</v>
      </c>
      <c r="L19" s="654" t="s">
        <v>59</v>
      </c>
      <c r="M19" s="654"/>
      <c r="N19" s="654"/>
    </row>
    <row r="20" spans="5:14" ht="13.2">
      <c r="E20" s="29"/>
      <c r="F20" s="671" t="s">
        <v>60</v>
      </c>
      <c r="G20" s="29" t="s">
        <v>61</v>
      </c>
      <c r="H20" s="63" t="s">
        <v>62</v>
      </c>
      <c r="I20" s="63" t="s">
        <v>32</v>
      </c>
      <c r="J20" s="29" t="s">
        <v>63</v>
      </c>
      <c r="K20" s="63" t="s">
        <v>64</v>
      </c>
    </row>
    <row r="21" spans="5:14" ht="15.75" customHeight="1">
      <c r="E21" s="29"/>
      <c r="F21" s="671" t="s">
        <v>41</v>
      </c>
      <c r="G21" s="63" t="s">
        <v>65</v>
      </c>
      <c r="H21" s="63" t="s">
        <v>66</v>
      </c>
      <c r="I21" s="63" t="s">
        <v>38</v>
      </c>
      <c r="J21" s="63" t="s">
        <v>67</v>
      </c>
    </row>
    <row r="22" spans="5:14" ht="15.75" customHeight="1">
      <c r="E22" s="29"/>
      <c r="F22" s="671" t="s">
        <v>46</v>
      </c>
      <c r="I22" s="29"/>
      <c r="J22" s="63" t="s">
        <v>68</v>
      </c>
    </row>
    <row r="23" spans="5:14" ht="15.75" customHeight="1">
      <c r="E23" s="29"/>
      <c r="F23" s="671" t="s">
        <v>69</v>
      </c>
      <c r="I23" s="29"/>
      <c r="J23" s="63" t="s">
        <v>70</v>
      </c>
    </row>
    <row r="24" spans="5:14" ht="15.75" customHeight="1">
      <c r="E24" s="29"/>
      <c r="F24" s="671" t="s">
        <v>71</v>
      </c>
      <c r="G24" s="29"/>
      <c r="I24" s="256"/>
      <c r="J24" s="29" t="s">
        <v>72</v>
      </c>
    </row>
    <row r="25" spans="5:14" ht="15.75" customHeight="1">
      <c r="E25" s="29"/>
      <c r="F25" s="671" t="s">
        <v>73</v>
      </c>
      <c r="G25" s="256"/>
      <c r="I25" s="145"/>
    </row>
    <row r="26" spans="5:14" ht="15.75" customHeight="1">
      <c r="E26" s="29"/>
      <c r="F26" s="671" t="s">
        <v>74</v>
      </c>
      <c r="I26" s="29"/>
    </row>
    <row r="27" spans="5:14" ht="15.75" customHeight="1">
      <c r="E27" s="29"/>
      <c r="F27" s="671" t="s">
        <v>75</v>
      </c>
      <c r="I27" s="29"/>
    </row>
    <row r="28" spans="5:14" ht="15.75" customHeight="1">
      <c r="F28" s="671" t="s">
        <v>76</v>
      </c>
      <c r="I28" s="29"/>
    </row>
    <row r="29" spans="5:14" ht="15.75" customHeight="1">
      <c r="F29" s="29" t="s">
        <v>6428</v>
      </c>
      <c r="I29" s="29"/>
    </row>
    <row r="30" spans="5:14" ht="15.75" customHeight="1">
      <c r="E30" s="669" t="s">
        <v>77</v>
      </c>
      <c r="F30" s="654" t="s">
        <v>78</v>
      </c>
      <c r="G30" s="654"/>
      <c r="H30" s="654" t="s">
        <v>79</v>
      </c>
      <c r="I30" s="654" t="s">
        <v>80</v>
      </c>
      <c r="J30" s="654" t="s">
        <v>81</v>
      </c>
      <c r="K30" s="654"/>
      <c r="L30" s="654"/>
      <c r="M30" s="654"/>
      <c r="N30" s="654"/>
    </row>
    <row r="31" spans="5:14" ht="15.75" customHeight="1">
      <c r="E31" s="29"/>
      <c r="F31" s="671" t="s">
        <v>82</v>
      </c>
      <c r="G31" s="29"/>
      <c r="I31" s="63" t="s">
        <v>83</v>
      </c>
      <c r="J31" s="63" t="s">
        <v>84</v>
      </c>
    </row>
    <row r="32" spans="5:14" ht="15.75" customHeight="1">
      <c r="E32" s="29"/>
      <c r="F32" s="671" t="s">
        <v>85</v>
      </c>
      <c r="I32" s="63" t="s">
        <v>86</v>
      </c>
      <c r="J32" s="63" t="s">
        <v>87</v>
      </c>
    </row>
    <row r="33" spans="5:14" ht="15.75" customHeight="1">
      <c r="F33" s="672" t="s">
        <v>88</v>
      </c>
      <c r="I33" s="63" t="s">
        <v>89</v>
      </c>
      <c r="J33" s="63" t="s">
        <v>90</v>
      </c>
    </row>
    <row r="34" spans="5:14" ht="15.75" customHeight="1">
      <c r="J34" s="63" t="s">
        <v>91</v>
      </c>
    </row>
    <row r="35" spans="5:14" ht="15.75" customHeight="1">
      <c r="J35" s="63" t="s">
        <v>92</v>
      </c>
    </row>
    <row r="36" spans="5:14" ht="15.75" customHeight="1">
      <c r="J36" s="63" t="s">
        <v>93</v>
      </c>
    </row>
    <row r="37" spans="5:14" ht="15.75" customHeight="1">
      <c r="E37" s="654" t="s">
        <v>94</v>
      </c>
      <c r="F37" s="654" t="s">
        <v>95</v>
      </c>
      <c r="G37" s="654"/>
      <c r="H37" s="654"/>
      <c r="I37" s="654" t="s">
        <v>96</v>
      </c>
      <c r="J37" s="654" t="s">
        <v>97</v>
      </c>
      <c r="K37" s="654"/>
      <c r="L37" s="654"/>
      <c r="M37" s="654"/>
      <c r="N37" s="654"/>
    </row>
    <row r="38" spans="5:14" ht="15.75" customHeight="1">
      <c r="E38" s="63" t="s">
        <v>98</v>
      </c>
      <c r="F38" s="672" t="s">
        <v>99</v>
      </c>
      <c r="I38" s="63" t="s">
        <v>100</v>
      </c>
      <c r="J38" s="63" t="s">
        <v>101</v>
      </c>
    </row>
    <row r="39" spans="5:14" ht="15.75" customHeight="1">
      <c r="E39" s="63" t="s">
        <v>102</v>
      </c>
      <c r="F39" s="671" t="s">
        <v>103</v>
      </c>
      <c r="I39" s="63" t="s">
        <v>104</v>
      </c>
      <c r="J39" s="63" t="s">
        <v>105</v>
      </c>
    </row>
    <row r="40" spans="5:14" ht="15.75" customHeight="1">
      <c r="E40" s="63" t="s">
        <v>106</v>
      </c>
      <c r="F40" s="671" t="s">
        <v>107</v>
      </c>
      <c r="I40" s="63" t="s">
        <v>108</v>
      </c>
      <c r="J40" s="63" t="s">
        <v>109</v>
      </c>
    </row>
    <row r="41" spans="5:14" ht="15.75" customHeight="1">
      <c r="I41" s="63" t="s">
        <v>110</v>
      </c>
      <c r="J41" s="63" t="s">
        <v>111</v>
      </c>
    </row>
    <row r="42" spans="5:14" ht="15.75" customHeight="1">
      <c r="I42" s="63" t="s">
        <v>112</v>
      </c>
      <c r="J42" s="63" t="s">
        <v>113</v>
      </c>
    </row>
    <row r="43" spans="5:14" ht="15.75" customHeight="1">
      <c r="I43" s="63" t="s">
        <v>114</v>
      </c>
      <c r="J43" s="63" t="s">
        <v>115</v>
      </c>
    </row>
    <row r="44" spans="5:14" ht="15.75" customHeight="1">
      <c r="I44" s="63" t="s">
        <v>116</v>
      </c>
    </row>
    <row r="45" spans="5:14" ht="15.75" customHeight="1">
      <c r="E45" s="654" t="s">
        <v>117</v>
      </c>
      <c r="F45" s="654" t="s">
        <v>118</v>
      </c>
      <c r="G45" s="654"/>
      <c r="H45" s="654"/>
      <c r="I45" s="654"/>
      <c r="J45" s="654"/>
      <c r="K45" s="654"/>
      <c r="L45" s="654"/>
      <c r="M45" s="654"/>
      <c r="N45" s="654"/>
    </row>
    <row r="46" spans="5:14" ht="15.75" customHeight="1">
      <c r="F46" s="672" t="s">
        <v>119</v>
      </c>
    </row>
    <row r="47" spans="5:14" ht="15.75" customHeight="1">
      <c r="F47" s="672" t="s">
        <v>120</v>
      </c>
    </row>
    <row r="48" spans="5:14" ht="15.75" customHeight="1">
      <c r="F48" s="672" t="s">
        <v>121</v>
      </c>
    </row>
    <row r="49" spans="5:6" ht="15.75" customHeight="1">
      <c r="F49" s="672" t="s">
        <v>122</v>
      </c>
    </row>
    <row r="50" spans="5:6" ht="15.75" customHeight="1"/>
    <row r="51" spans="5:6" ht="15.75" customHeight="1">
      <c r="E51" s="654" t="s">
        <v>123</v>
      </c>
      <c r="F51" s="654" t="s">
        <v>124</v>
      </c>
    </row>
    <row r="52" spans="5:6" ht="15.75" customHeight="1">
      <c r="F52" s="671" t="s">
        <v>125</v>
      </c>
    </row>
    <row r="53" spans="5:6" ht="15.75" customHeight="1">
      <c r="F53" s="672" t="s">
        <v>126</v>
      </c>
    </row>
    <row r="54" spans="5:6" ht="15.75" customHeight="1">
      <c r="F54" s="672" t="s">
        <v>127</v>
      </c>
    </row>
    <row r="55" spans="5:6" ht="15.75" customHeight="1"/>
    <row r="56" spans="5:6" ht="15.75" customHeight="1">
      <c r="E56" s="654" t="s">
        <v>128</v>
      </c>
      <c r="F56" s="654" t="s">
        <v>129</v>
      </c>
    </row>
    <row r="57" spans="5:6" ht="15.75" customHeight="1">
      <c r="F57" s="671" t="s">
        <v>130</v>
      </c>
    </row>
    <row r="58" spans="5:6" ht="15.75" customHeight="1">
      <c r="F58" s="672" t="s">
        <v>131</v>
      </c>
    </row>
    <row r="59" spans="5:6" ht="15.75" customHeight="1">
      <c r="F59" s="672" t="s">
        <v>132</v>
      </c>
    </row>
    <row r="60" spans="5:6" ht="15.75" customHeight="1">
      <c r="F60" s="672" t="s">
        <v>133</v>
      </c>
    </row>
    <row r="61" spans="5:6" ht="15.75" customHeight="1">
      <c r="F61" s="671" t="s">
        <v>134</v>
      </c>
    </row>
    <row r="62" spans="5:6" ht="15.75" customHeight="1">
      <c r="F62" s="672" t="s">
        <v>135</v>
      </c>
    </row>
    <row r="63" spans="5:6" ht="15.75" customHeight="1">
      <c r="F63" s="672" t="s">
        <v>136</v>
      </c>
    </row>
    <row r="64" spans="5:6" ht="15.75" customHeight="1">
      <c r="F64" s="29"/>
    </row>
    <row r="65" spans="5:6" ht="15.75" customHeight="1">
      <c r="E65" s="654"/>
      <c r="F65" s="669" t="s">
        <v>137</v>
      </c>
    </row>
    <row r="66" spans="5:6" ht="15.75" customHeight="1">
      <c r="F66" s="671" t="s">
        <v>138</v>
      </c>
    </row>
    <row r="67" spans="5:6" ht="15.75" customHeight="1">
      <c r="F67" s="672" t="s">
        <v>139</v>
      </c>
    </row>
    <row r="68" spans="5:6" ht="15.75" customHeight="1"/>
    <row r="69" spans="5:6" ht="15.75" customHeight="1"/>
    <row r="70" spans="5:6" ht="15.75" customHeight="1"/>
    <row r="71" spans="5:6" ht="15.75" customHeight="1"/>
    <row r="72" spans="5:6" ht="15.75" customHeight="1"/>
    <row r="73" spans="5:6" ht="15.75" customHeight="1"/>
    <row r="74" spans="5:6" ht="15.75" customHeight="1"/>
    <row r="75" spans="5:6" ht="15.75" customHeight="1"/>
    <row r="76" spans="5:6" ht="15.75" customHeight="1"/>
    <row r="77" spans="5:6" ht="15.75" customHeight="1"/>
    <row r="78" spans="5:6" ht="15.75" customHeight="1"/>
    <row r="79" spans="5:6" ht="15.75" customHeight="1"/>
    <row r="80" spans="5:6"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G3:H3"/>
  </mergeCells>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5"/>
  <sheetViews>
    <sheetView topLeftCell="A31" zoomScale="131" zoomScaleNormal="131" workbookViewId="0">
      <selection activeCell="E50" sqref="E50"/>
    </sheetView>
  </sheetViews>
  <sheetFormatPr defaultColWidth="8.88671875" defaultRowHeight="14.4"/>
  <cols>
    <col min="1" max="1" width="8.88671875" style="773"/>
    <col min="2" max="2" width="16.109375" style="772" bestFit="1" customWidth="1"/>
    <col min="3" max="3" width="30.6640625" style="772" bestFit="1" customWidth="1"/>
    <col min="4" max="4" width="21.33203125" style="772" customWidth="1"/>
    <col min="5" max="5" width="95.33203125" style="772" customWidth="1"/>
    <col min="6" max="6" width="34.33203125" style="772" customWidth="1"/>
    <col min="7" max="16384" width="8.88671875" style="772"/>
  </cols>
  <sheetData>
    <row r="1" spans="1:7">
      <c r="A1" s="813" t="s">
        <v>6982</v>
      </c>
      <c r="B1" s="813" t="s">
        <v>4868</v>
      </c>
      <c r="C1" s="814" t="s">
        <v>6645</v>
      </c>
      <c r="D1" s="813" t="s">
        <v>200</v>
      </c>
      <c r="E1" s="815"/>
      <c r="F1" s="815"/>
      <c r="G1" s="813" t="s">
        <v>6644</v>
      </c>
    </row>
    <row r="2" spans="1:7">
      <c r="A2" s="813"/>
      <c r="B2" s="815"/>
      <c r="C2" s="815"/>
      <c r="D2" s="815"/>
      <c r="E2" s="815"/>
      <c r="F2" s="815"/>
      <c r="G2" s="815"/>
    </row>
    <row r="3" spans="1:7">
      <c r="A3" s="813">
        <v>1</v>
      </c>
      <c r="B3" s="816" t="s">
        <v>6981</v>
      </c>
      <c r="C3" s="815"/>
      <c r="D3" s="817" t="str">
        <f>'Industrial Switch'!J5</f>
        <v>TrendNET</v>
      </c>
      <c r="E3" s="815"/>
      <c r="F3" s="815"/>
      <c r="G3" s="815"/>
    </row>
    <row r="4" spans="1:7">
      <c r="A4" s="813"/>
      <c r="B4" s="816"/>
      <c r="C4" s="815"/>
      <c r="D4" s="817" t="str">
        <f>'Industrial Switch'!J8</f>
        <v>Utepo</v>
      </c>
      <c r="E4" s="815"/>
      <c r="F4" s="815"/>
      <c r="G4" s="815"/>
    </row>
    <row r="5" spans="1:7">
      <c r="A5" s="813"/>
      <c r="B5" s="816"/>
      <c r="C5" s="815"/>
      <c r="D5" s="817" t="str">
        <f>'Industrial Switch'!J18</f>
        <v>Planet</v>
      </c>
      <c r="E5" s="815"/>
      <c r="F5" s="815"/>
      <c r="G5" s="815"/>
    </row>
    <row r="6" spans="1:7">
      <c r="A6" s="813"/>
      <c r="B6" s="816"/>
      <c r="C6" s="815"/>
      <c r="D6" s="817" t="str">
        <f>'Industrial Switch'!J27</f>
        <v>Focomm</v>
      </c>
      <c r="E6" s="815"/>
      <c r="F6" s="815"/>
      <c r="G6" s="815"/>
    </row>
    <row r="7" spans="1:7">
      <c r="A7" s="813"/>
      <c r="B7" s="816"/>
      <c r="C7" s="815"/>
      <c r="D7" s="817" t="str">
        <f>'Industrial Switch'!J37</f>
        <v>Oring</v>
      </c>
      <c r="E7" s="815"/>
      <c r="F7" s="815"/>
      <c r="G7" s="815"/>
    </row>
    <row r="8" spans="1:7">
      <c r="A8" s="813"/>
      <c r="B8" s="815"/>
      <c r="C8" s="815"/>
      <c r="D8" s="815"/>
      <c r="E8" s="815"/>
      <c r="F8" s="815"/>
      <c r="G8" s="815"/>
    </row>
    <row r="9" spans="1:7">
      <c r="A9" s="813">
        <v>2</v>
      </c>
      <c r="B9" s="818" t="s">
        <v>8</v>
      </c>
      <c r="C9" s="819" t="s">
        <v>6643</v>
      </c>
      <c r="D9" s="820" t="s">
        <v>214</v>
      </c>
      <c r="E9" s="821" t="s">
        <v>6640</v>
      </c>
      <c r="F9" s="822" t="s">
        <v>6642</v>
      </c>
      <c r="G9" s="813">
        <v>1</v>
      </c>
    </row>
    <row r="10" spans="1:7">
      <c r="A10" s="813"/>
      <c r="B10" s="823"/>
      <c r="C10" s="819"/>
      <c r="D10" s="820" t="s">
        <v>6641</v>
      </c>
      <c r="E10" s="821" t="s">
        <v>6640</v>
      </c>
      <c r="F10" s="822" t="s">
        <v>6639</v>
      </c>
      <c r="G10" s="813">
        <v>1</v>
      </c>
    </row>
    <row r="11" spans="1:7">
      <c r="A11" s="813"/>
      <c r="B11" s="815"/>
      <c r="C11" s="817"/>
      <c r="D11" s="824"/>
      <c r="E11" s="813"/>
      <c r="F11" s="822"/>
      <c r="G11" s="813"/>
    </row>
    <row r="12" spans="1:7">
      <c r="A12" s="813"/>
      <c r="B12" s="823"/>
      <c r="C12" s="819" t="s">
        <v>6638</v>
      </c>
      <c r="D12" s="820" t="s">
        <v>6637</v>
      </c>
      <c r="E12" s="821" t="s">
        <v>6636</v>
      </c>
      <c r="F12" s="822" t="s">
        <v>6635</v>
      </c>
      <c r="G12" s="813">
        <v>2</v>
      </c>
    </row>
    <row r="13" spans="1:7">
      <c r="A13" s="813"/>
      <c r="B13" s="815"/>
      <c r="C13" s="817"/>
      <c r="D13" s="824"/>
      <c r="E13" s="813"/>
      <c r="F13" s="822"/>
      <c r="G13" s="813"/>
    </row>
    <row r="14" spans="1:7">
      <c r="A14" s="813"/>
      <c r="B14" s="823"/>
      <c r="C14" s="819" t="s">
        <v>6634</v>
      </c>
      <c r="D14" s="820" t="s">
        <v>6633</v>
      </c>
      <c r="E14" s="821" t="s">
        <v>6632</v>
      </c>
      <c r="F14" s="822" t="s">
        <v>6631</v>
      </c>
      <c r="G14" s="813">
        <v>2</v>
      </c>
    </row>
    <row r="15" spans="1:7">
      <c r="A15" s="813"/>
      <c r="B15" s="823"/>
      <c r="C15" s="819"/>
      <c r="D15" s="820" t="s">
        <v>471</v>
      </c>
      <c r="E15" s="821" t="s">
        <v>6630</v>
      </c>
      <c r="F15" s="822"/>
      <c r="G15" s="813"/>
    </row>
    <row r="16" spans="1:7">
      <c r="A16" s="813"/>
      <c r="B16" s="815"/>
      <c r="C16" s="815"/>
      <c r="D16" s="825"/>
      <c r="E16" s="813"/>
      <c r="F16" s="822"/>
      <c r="G16" s="813"/>
    </row>
    <row r="17" spans="1:7">
      <c r="A17" s="813"/>
      <c r="B17" s="815"/>
      <c r="C17" s="815" t="s">
        <v>6629</v>
      </c>
      <c r="D17" s="825" t="s">
        <v>6628</v>
      </c>
      <c r="E17" s="813" t="s">
        <v>6627</v>
      </c>
      <c r="F17" s="822" t="s">
        <v>6626</v>
      </c>
      <c r="G17" s="813">
        <v>3</v>
      </c>
    </row>
    <row r="18" spans="1:7">
      <c r="A18" s="813"/>
      <c r="B18" s="815"/>
      <c r="C18" s="815"/>
      <c r="D18" s="825"/>
      <c r="E18" s="813"/>
      <c r="F18" s="822"/>
      <c r="G18" s="813"/>
    </row>
    <row r="19" spans="1:7">
      <c r="A19" s="813"/>
      <c r="B19" s="823"/>
      <c r="C19" s="819" t="s">
        <v>4934</v>
      </c>
      <c r="D19" s="820" t="s">
        <v>4935</v>
      </c>
      <c r="E19" s="821" t="s">
        <v>6625</v>
      </c>
      <c r="F19" s="822" t="s">
        <v>6624</v>
      </c>
      <c r="G19" s="813">
        <v>1</v>
      </c>
    </row>
    <row r="20" spans="1:7">
      <c r="A20" s="813"/>
      <c r="B20" s="826" t="s">
        <v>6617</v>
      </c>
      <c r="C20" s="819"/>
      <c r="D20" s="820" t="s">
        <v>6621</v>
      </c>
      <c r="E20" s="821" t="s">
        <v>6623</v>
      </c>
      <c r="F20" s="822" t="s">
        <v>6619</v>
      </c>
      <c r="G20" s="813">
        <v>1</v>
      </c>
    </row>
    <row r="21" spans="1:7">
      <c r="A21" s="813"/>
      <c r="B21" s="815"/>
      <c r="C21" s="817"/>
      <c r="D21" s="824"/>
      <c r="E21" s="813"/>
      <c r="F21" s="822"/>
      <c r="G21" s="813"/>
    </row>
    <row r="22" spans="1:7">
      <c r="A22" s="813"/>
      <c r="B22" s="826" t="s">
        <v>6617</v>
      </c>
      <c r="C22" s="819" t="s">
        <v>6622</v>
      </c>
      <c r="D22" s="820" t="s">
        <v>6621</v>
      </c>
      <c r="E22" s="821" t="s">
        <v>6620</v>
      </c>
      <c r="F22" s="822" t="s">
        <v>6619</v>
      </c>
      <c r="G22" s="813">
        <v>1</v>
      </c>
    </row>
    <row r="23" spans="1:7">
      <c r="A23" s="813"/>
      <c r="B23" s="815"/>
      <c r="C23" s="815"/>
      <c r="D23" s="825" t="s">
        <v>6647</v>
      </c>
      <c r="E23" s="813" t="s">
        <v>6618</v>
      </c>
      <c r="F23" s="827" t="s">
        <v>6646</v>
      </c>
      <c r="G23" s="813">
        <v>1</v>
      </c>
    </row>
    <row r="24" spans="1:7">
      <c r="A24" s="813"/>
      <c r="B24" s="815"/>
      <c r="C24" s="815"/>
      <c r="D24" s="825"/>
      <c r="E24" s="813"/>
      <c r="F24" s="822"/>
      <c r="G24" s="813"/>
    </row>
    <row r="25" spans="1:7">
      <c r="A25" s="813"/>
      <c r="B25" s="828" t="s">
        <v>6617</v>
      </c>
      <c r="C25" s="815" t="s">
        <v>6615</v>
      </c>
      <c r="D25" s="825" t="s">
        <v>6616</v>
      </c>
      <c r="E25" s="813" t="s">
        <v>6615</v>
      </c>
      <c r="F25" s="822" t="s">
        <v>6614</v>
      </c>
      <c r="G25" s="813">
        <v>1</v>
      </c>
    </row>
    <row r="26" spans="1:7">
      <c r="A26" s="813"/>
      <c r="B26" s="815"/>
      <c r="C26" s="815"/>
      <c r="D26" s="825"/>
      <c r="E26" s="813"/>
      <c r="F26" s="815"/>
      <c r="G26" s="815"/>
    </row>
    <row r="27" spans="1:7">
      <c r="A27" s="813">
        <v>3</v>
      </c>
      <c r="B27" s="818" t="s">
        <v>6613</v>
      </c>
      <c r="C27" s="819" t="s">
        <v>22</v>
      </c>
      <c r="D27" s="820" t="s">
        <v>511</v>
      </c>
      <c r="E27" s="821" t="s">
        <v>6611</v>
      </c>
      <c r="F27" s="822" t="s">
        <v>6546</v>
      </c>
      <c r="G27" s="813">
        <v>1</v>
      </c>
    </row>
    <row r="28" spans="1:7">
      <c r="A28" s="813"/>
      <c r="B28" s="823"/>
      <c r="C28" s="819"/>
      <c r="D28" s="820" t="s">
        <v>6568</v>
      </c>
      <c r="E28" s="821" t="s">
        <v>6612</v>
      </c>
      <c r="F28" s="822" t="s">
        <v>6566</v>
      </c>
      <c r="G28" s="813">
        <v>1</v>
      </c>
    </row>
    <row r="29" spans="1:7">
      <c r="A29" s="813"/>
      <c r="B29" s="823"/>
      <c r="C29" s="819"/>
      <c r="D29" s="820" t="s">
        <v>899</v>
      </c>
      <c r="E29" s="821" t="s">
        <v>6611</v>
      </c>
      <c r="F29" s="822" t="s">
        <v>6610</v>
      </c>
      <c r="G29" s="813">
        <v>1</v>
      </c>
    </row>
    <row r="30" spans="1:7">
      <c r="A30" s="813"/>
      <c r="B30" s="823"/>
      <c r="C30" s="819"/>
      <c r="D30" s="820" t="s">
        <v>6583</v>
      </c>
      <c r="E30" s="821" t="s">
        <v>6609</v>
      </c>
      <c r="F30" s="822" t="s">
        <v>6581</v>
      </c>
      <c r="G30" s="813">
        <v>1</v>
      </c>
    </row>
    <row r="31" spans="1:7">
      <c r="A31" s="813"/>
      <c r="B31" s="823"/>
      <c r="C31" s="819"/>
      <c r="D31" s="820" t="s">
        <v>952</v>
      </c>
      <c r="E31" s="821" t="s">
        <v>6609</v>
      </c>
      <c r="F31" s="822" t="s">
        <v>6570</v>
      </c>
      <c r="G31" s="813">
        <v>1</v>
      </c>
    </row>
    <row r="32" spans="1:7">
      <c r="A32" s="813"/>
      <c r="B32" s="815"/>
      <c r="C32" s="817"/>
      <c r="D32" s="824"/>
      <c r="E32" s="813"/>
      <c r="F32" s="822"/>
      <c r="G32" s="813"/>
    </row>
    <row r="33" spans="1:7">
      <c r="A33" s="813"/>
      <c r="B33" s="823"/>
      <c r="C33" s="819" t="s">
        <v>6608</v>
      </c>
      <c r="D33" s="820" t="s">
        <v>952</v>
      </c>
      <c r="E33" s="821" t="s">
        <v>6607</v>
      </c>
      <c r="F33" s="822" t="s">
        <v>6570</v>
      </c>
      <c r="G33" s="813">
        <v>1</v>
      </c>
    </row>
    <row r="34" spans="1:7">
      <c r="A34" s="813"/>
      <c r="B34" s="815"/>
      <c r="C34" s="815"/>
      <c r="D34" s="825"/>
      <c r="E34" s="813"/>
      <c r="F34" s="822"/>
      <c r="G34" s="813"/>
    </row>
    <row r="35" spans="1:7">
      <c r="A35" s="813"/>
      <c r="B35" s="815"/>
      <c r="C35" s="829" t="s">
        <v>6598</v>
      </c>
      <c r="D35" s="830" t="s">
        <v>511</v>
      </c>
      <c r="E35" s="831" t="s">
        <v>6597</v>
      </c>
      <c r="F35" s="822" t="s">
        <v>6546</v>
      </c>
      <c r="G35" s="813">
        <v>1</v>
      </c>
    </row>
    <row r="36" spans="1:7">
      <c r="A36" s="813"/>
      <c r="B36" s="815"/>
      <c r="C36" s="829"/>
      <c r="D36" s="830"/>
      <c r="E36" s="831"/>
      <c r="F36" s="822"/>
      <c r="G36" s="813"/>
    </row>
    <row r="37" spans="1:7">
      <c r="A37" s="813"/>
      <c r="B37" s="815"/>
      <c r="C37" s="819" t="s">
        <v>78</v>
      </c>
      <c r="D37" s="820" t="s">
        <v>511</v>
      </c>
      <c r="E37" s="832" t="s">
        <v>6596</v>
      </c>
      <c r="F37" s="822" t="s">
        <v>6546</v>
      </c>
      <c r="G37" s="813">
        <v>1</v>
      </c>
    </row>
    <row r="38" spans="1:7">
      <c r="A38" s="813"/>
      <c r="B38" s="815"/>
      <c r="C38" s="819"/>
      <c r="D38" s="820" t="s">
        <v>6583</v>
      </c>
      <c r="E38" s="832" t="s">
        <v>6595</v>
      </c>
      <c r="F38" s="822" t="s">
        <v>6581</v>
      </c>
      <c r="G38" s="813">
        <v>2</v>
      </c>
    </row>
    <row r="39" spans="1:7">
      <c r="A39" s="813"/>
      <c r="B39" s="815"/>
      <c r="C39" s="819"/>
      <c r="D39" s="820" t="s">
        <v>6568</v>
      </c>
      <c r="E39" s="832" t="s">
        <v>6594</v>
      </c>
      <c r="F39" s="822" t="s">
        <v>6566</v>
      </c>
      <c r="G39" s="813">
        <v>3</v>
      </c>
    </row>
    <row r="40" spans="1:7">
      <c r="A40" s="813"/>
      <c r="B40" s="815"/>
      <c r="C40" s="815"/>
      <c r="D40" s="825"/>
      <c r="E40" s="813"/>
      <c r="F40" s="822"/>
      <c r="G40" s="813"/>
    </row>
    <row r="41" spans="1:7">
      <c r="A41" s="813"/>
      <c r="B41" s="815"/>
      <c r="C41" s="815" t="s">
        <v>6593</v>
      </c>
      <c r="D41" s="825" t="s">
        <v>471</v>
      </c>
      <c r="E41" s="833" t="s">
        <v>6592</v>
      </c>
      <c r="F41" s="834" t="s">
        <v>6591</v>
      </c>
      <c r="G41" s="813">
        <v>1</v>
      </c>
    </row>
    <row r="42" spans="1:7">
      <c r="A42" s="813"/>
      <c r="B42" s="815"/>
      <c r="C42" s="815"/>
      <c r="D42" s="825" t="s">
        <v>6590</v>
      </c>
      <c r="E42" s="813" t="s">
        <v>6589</v>
      </c>
      <c r="F42" s="834" t="s">
        <v>6588</v>
      </c>
      <c r="G42" s="813">
        <v>1</v>
      </c>
    </row>
    <row r="43" spans="1:7">
      <c r="A43" s="813"/>
      <c r="B43" s="815"/>
      <c r="C43" s="829"/>
      <c r="D43" s="820" t="s">
        <v>511</v>
      </c>
      <c r="E43" s="835" t="s">
        <v>6977</v>
      </c>
      <c r="F43" s="822" t="s">
        <v>6546</v>
      </c>
      <c r="G43" s="813">
        <v>1</v>
      </c>
    </row>
    <row r="44" spans="1:7">
      <c r="A44" s="813"/>
      <c r="B44" s="815"/>
      <c r="C44" s="815"/>
      <c r="D44" s="825"/>
      <c r="E44" s="813"/>
      <c r="F44" s="822"/>
      <c r="G44" s="813"/>
    </row>
    <row r="45" spans="1:7">
      <c r="A45" s="813"/>
      <c r="B45" s="815"/>
      <c r="C45" s="815" t="s">
        <v>6587</v>
      </c>
      <c r="D45" s="825" t="s">
        <v>511</v>
      </c>
      <c r="E45" s="813" t="s">
        <v>6585</v>
      </c>
      <c r="F45" s="822" t="s">
        <v>6546</v>
      </c>
      <c r="G45" s="813">
        <v>1</v>
      </c>
    </row>
    <row r="46" spans="1:7">
      <c r="A46" s="813"/>
      <c r="B46" s="815"/>
      <c r="C46" s="815"/>
      <c r="D46" s="825" t="s">
        <v>6568</v>
      </c>
      <c r="E46" s="813" t="s">
        <v>6586</v>
      </c>
      <c r="F46" s="822" t="s">
        <v>6566</v>
      </c>
      <c r="G46" s="813">
        <v>1</v>
      </c>
    </row>
    <row r="47" spans="1:7">
      <c r="A47" s="813"/>
      <c r="B47" s="815"/>
      <c r="C47" s="815"/>
      <c r="D47" s="825" t="s">
        <v>6583</v>
      </c>
      <c r="E47" s="813" t="s">
        <v>6585</v>
      </c>
      <c r="F47" s="822" t="s">
        <v>6581</v>
      </c>
      <c r="G47" s="813">
        <v>2</v>
      </c>
    </row>
    <row r="48" spans="1:7">
      <c r="A48" s="813"/>
      <c r="B48" s="815"/>
      <c r="C48" s="815"/>
      <c r="D48" s="820" t="s">
        <v>4815</v>
      </c>
      <c r="E48" s="832" t="s">
        <v>6585</v>
      </c>
      <c r="F48" s="822" t="s">
        <v>6570</v>
      </c>
      <c r="G48" s="813"/>
    </row>
    <row r="49" spans="1:7">
      <c r="A49" s="813"/>
      <c r="B49" s="815"/>
      <c r="C49" s="815"/>
      <c r="D49" s="825"/>
      <c r="E49" s="813"/>
      <c r="F49" s="822"/>
      <c r="G49" s="813"/>
    </row>
    <row r="50" spans="1:7">
      <c r="A50" s="813"/>
      <c r="B50" s="815"/>
      <c r="C50" s="815" t="s">
        <v>6606</v>
      </c>
      <c r="D50" s="825" t="s">
        <v>952</v>
      </c>
      <c r="E50" s="813" t="s">
        <v>6605</v>
      </c>
      <c r="F50" s="822" t="s">
        <v>6570</v>
      </c>
      <c r="G50" s="813">
        <v>1</v>
      </c>
    </row>
    <row r="51" spans="1:7">
      <c r="A51" s="813"/>
      <c r="B51" s="815"/>
      <c r="C51" s="815"/>
      <c r="D51" s="825" t="s">
        <v>6604</v>
      </c>
      <c r="E51" s="813" t="s">
        <v>6603</v>
      </c>
      <c r="F51" s="822" t="s">
        <v>6602</v>
      </c>
      <c r="G51" s="813">
        <v>1</v>
      </c>
    </row>
    <row r="52" spans="1:7">
      <c r="A52" s="813"/>
      <c r="B52" s="815"/>
      <c r="C52" s="815"/>
      <c r="D52" s="836" t="s">
        <v>6601</v>
      </c>
      <c r="E52" s="837" t="s">
        <v>6600</v>
      </c>
      <c r="F52" s="838" t="s">
        <v>6599</v>
      </c>
      <c r="G52" s="813">
        <v>1</v>
      </c>
    </row>
    <row r="53" spans="1:7">
      <c r="A53" s="813"/>
      <c r="B53" s="815"/>
      <c r="C53" s="815"/>
      <c r="D53" s="825"/>
      <c r="E53" s="813"/>
      <c r="F53" s="834"/>
      <c r="G53" s="813"/>
    </row>
    <row r="54" spans="1:7">
      <c r="A54" s="813"/>
      <c r="B54" s="815"/>
      <c r="C54" s="815" t="s">
        <v>6584</v>
      </c>
      <c r="D54" s="825" t="s">
        <v>511</v>
      </c>
      <c r="E54" s="813" t="s">
        <v>6582</v>
      </c>
      <c r="F54" s="822" t="s">
        <v>6546</v>
      </c>
      <c r="G54" s="813">
        <v>1</v>
      </c>
    </row>
    <row r="55" spans="1:7">
      <c r="A55" s="813"/>
      <c r="B55" s="815"/>
      <c r="C55" s="815"/>
      <c r="D55" s="825" t="s">
        <v>6568</v>
      </c>
      <c r="E55" s="813" t="s">
        <v>6582</v>
      </c>
      <c r="F55" s="822" t="s">
        <v>6566</v>
      </c>
      <c r="G55" s="813">
        <v>1</v>
      </c>
    </row>
    <row r="56" spans="1:7">
      <c r="A56" s="813">
        <v>4</v>
      </c>
      <c r="B56" s="816" t="s">
        <v>6579</v>
      </c>
      <c r="C56" s="815"/>
      <c r="D56" s="820" t="s">
        <v>6583</v>
      </c>
      <c r="E56" s="832" t="s">
        <v>6582</v>
      </c>
      <c r="F56" s="822" t="s">
        <v>6581</v>
      </c>
      <c r="G56" s="813">
        <v>1</v>
      </c>
    </row>
    <row r="57" spans="1:7">
      <c r="A57" s="813"/>
      <c r="B57" s="815"/>
      <c r="C57" s="815"/>
      <c r="D57" s="820" t="s">
        <v>4815</v>
      </c>
      <c r="E57" s="832" t="s">
        <v>6580</v>
      </c>
      <c r="F57" s="822" t="s">
        <v>6570</v>
      </c>
      <c r="G57" s="813">
        <v>1</v>
      </c>
    </row>
    <row r="58" spans="1:7">
      <c r="A58" s="813"/>
      <c r="B58" s="815"/>
      <c r="C58" s="815"/>
      <c r="D58" s="825" t="s">
        <v>3368</v>
      </c>
      <c r="E58" s="815"/>
      <c r="F58" s="815"/>
      <c r="G58" s="815"/>
    </row>
    <row r="59" spans="1:7">
      <c r="A59" s="813"/>
      <c r="B59" s="815"/>
      <c r="C59" s="815"/>
      <c r="D59" s="825"/>
      <c r="E59" s="815"/>
      <c r="F59" s="815"/>
      <c r="G59" s="815"/>
    </row>
    <row r="60" spans="1:7">
      <c r="A60" s="813"/>
      <c r="B60" s="815"/>
      <c r="C60" s="819" t="s">
        <v>6578</v>
      </c>
      <c r="D60" s="820" t="s">
        <v>511</v>
      </c>
      <c r="E60" s="832" t="s">
        <v>6577</v>
      </c>
      <c r="F60" s="822" t="s">
        <v>6546</v>
      </c>
      <c r="G60" s="813">
        <v>1</v>
      </c>
    </row>
    <row r="61" spans="1:7">
      <c r="A61" s="813"/>
      <c r="B61" s="815"/>
      <c r="C61" s="819"/>
      <c r="D61" s="820" t="s">
        <v>6576</v>
      </c>
      <c r="E61" s="832" t="s">
        <v>6575</v>
      </c>
      <c r="F61" s="822" t="s">
        <v>6574</v>
      </c>
      <c r="G61" s="813">
        <v>2</v>
      </c>
    </row>
    <row r="62" spans="1:7">
      <c r="A62" s="813"/>
      <c r="B62" s="815"/>
      <c r="C62" s="819"/>
      <c r="D62" s="839" t="s">
        <v>5497</v>
      </c>
      <c r="E62" s="832" t="s">
        <v>6573</v>
      </c>
      <c r="F62" s="822" t="s">
        <v>6572</v>
      </c>
      <c r="G62" s="813">
        <v>3</v>
      </c>
    </row>
    <row r="63" spans="1:7">
      <c r="A63" s="813"/>
      <c r="B63" s="815"/>
      <c r="C63" s="815"/>
      <c r="D63" s="825" t="s">
        <v>4815</v>
      </c>
      <c r="E63" s="813" t="s">
        <v>6571</v>
      </c>
      <c r="F63" s="822" t="s">
        <v>6570</v>
      </c>
      <c r="G63" s="815"/>
    </row>
    <row r="64" spans="1:7">
      <c r="A64" s="813"/>
      <c r="B64" s="815"/>
      <c r="C64" s="815"/>
      <c r="D64" s="825"/>
      <c r="E64" s="815"/>
      <c r="F64" s="815"/>
      <c r="G64" s="815"/>
    </row>
    <row r="65" spans="1:7">
      <c r="A65" s="813"/>
      <c r="B65" s="815"/>
      <c r="C65" s="819" t="s">
        <v>124</v>
      </c>
      <c r="D65" s="820" t="s">
        <v>511</v>
      </c>
      <c r="E65" s="832" t="s">
        <v>6569</v>
      </c>
      <c r="F65" s="822" t="s">
        <v>6546</v>
      </c>
      <c r="G65" s="813">
        <v>1</v>
      </c>
    </row>
    <row r="66" spans="1:7">
      <c r="A66" s="813"/>
      <c r="B66" s="815"/>
      <c r="C66" s="819"/>
      <c r="D66" s="820" t="s">
        <v>6568</v>
      </c>
      <c r="E66" s="832" t="s">
        <v>6567</v>
      </c>
      <c r="F66" s="822" t="s">
        <v>6566</v>
      </c>
      <c r="G66" s="813">
        <v>1</v>
      </c>
    </row>
    <row r="67" spans="1:7">
      <c r="A67" s="813"/>
      <c r="B67" s="815"/>
      <c r="C67" s="815"/>
      <c r="D67" s="815"/>
      <c r="E67" s="815"/>
      <c r="F67" s="815"/>
      <c r="G67" s="815"/>
    </row>
    <row r="68" spans="1:7">
      <c r="A68" s="813"/>
      <c r="B68" s="815"/>
      <c r="C68" s="819" t="s">
        <v>80</v>
      </c>
      <c r="D68" s="820" t="s">
        <v>4280</v>
      </c>
      <c r="E68" s="832" t="s">
        <v>6565</v>
      </c>
      <c r="F68" s="822" t="s">
        <v>6564</v>
      </c>
      <c r="G68" s="813">
        <v>1</v>
      </c>
    </row>
    <row r="69" spans="1:7">
      <c r="A69" s="813"/>
      <c r="B69" s="816"/>
      <c r="C69" s="815"/>
      <c r="D69" s="815"/>
      <c r="E69" s="815"/>
      <c r="F69" s="815"/>
      <c r="G69" s="815"/>
    </row>
    <row r="70" spans="1:7">
      <c r="A70" s="813"/>
      <c r="B70" s="815"/>
      <c r="C70" s="819" t="s">
        <v>6563</v>
      </c>
      <c r="D70" s="819" t="s">
        <v>4212</v>
      </c>
      <c r="E70" s="815"/>
      <c r="F70" s="822" t="s">
        <v>6562</v>
      </c>
      <c r="G70" s="813">
        <v>1</v>
      </c>
    </row>
    <row r="71" spans="1:7">
      <c r="A71" s="813"/>
      <c r="B71" s="815"/>
      <c r="C71" s="815"/>
      <c r="D71" s="819" t="s">
        <v>4223</v>
      </c>
      <c r="E71" s="815"/>
      <c r="F71" s="822"/>
      <c r="G71" s="813"/>
    </row>
    <row r="72" spans="1:7">
      <c r="A72" s="813"/>
      <c r="B72" s="815"/>
      <c r="C72" s="815"/>
      <c r="D72" s="815"/>
      <c r="E72" s="815"/>
      <c r="F72" s="822"/>
      <c r="G72" s="813"/>
    </row>
    <row r="73" spans="1:7">
      <c r="A73" s="813"/>
      <c r="B73" s="815"/>
      <c r="C73" s="815"/>
      <c r="D73" s="815"/>
      <c r="E73" s="815"/>
      <c r="F73" s="822"/>
      <c r="G73" s="813"/>
    </row>
    <row r="74" spans="1:7">
      <c r="A74" s="813">
        <v>5</v>
      </c>
      <c r="B74" s="816" t="s">
        <v>6561</v>
      </c>
      <c r="C74" s="815"/>
      <c r="D74" s="815"/>
      <c r="E74" s="815"/>
      <c r="F74" s="815"/>
      <c r="G74" s="815"/>
    </row>
    <row r="75" spans="1:7">
      <c r="A75" s="813"/>
      <c r="B75" s="815"/>
      <c r="C75" s="819" t="s">
        <v>6560</v>
      </c>
      <c r="D75" s="819" t="s">
        <v>6559</v>
      </c>
      <c r="E75" s="832" t="s">
        <v>6558</v>
      </c>
      <c r="F75" s="822" t="s">
        <v>6557</v>
      </c>
      <c r="G75" s="813">
        <v>1</v>
      </c>
    </row>
    <row r="76" spans="1:7">
      <c r="A76" s="813"/>
      <c r="B76" s="815"/>
      <c r="C76" s="815"/>
      <c r="D76" s="815"/>
      <c r="E76" s="815"/>
      <c r="F76" s="815"/>
      <c r="G76" s="813"/>
    </row>
    <row r="77" spans="1:7">
      <c r="A77" s="813"/>
      <c r="B77" s="815"/>
      <c r="C77" s="819" t="s">
        <v>6556</v>
      </c>
      <c r="D77" s="819" t="s">
        <v>4866</v>
      </c>
      <c r="E77" s="832" t="s">
        <v>6555</v>
      </c>
      <c r="F77" s="822" t="s">
        <v>4873</v>
      </c>
      <c r="G77" s="813">
        <v>1</v>
      </c>
    </row>
    <row r="78" spans="1:7">
      <c r="A78" s="813"/>
      <c r="B78" s="815"/>
      <c r="C78" s="815"/>
      <c r="D78" s="815"/>
      <c r="E78" s="815"/>
      <c r="F78" s="822"/>
      <c r="G78" s="813"/>
    </row>
    <row r="79" spans="1:7">
      <c r="A79" s="813"/>
      <c r="B79" s="815"/>
      <c r="C79" s="819" t="s">
        <v>57</v>
      </c>
      <c r="D79" s="820" t="s">
        <v>511</v>
      </c>
      <c r="E79" s="832" t="s">
        <v>6554</v>
      </c>
      <c r="F79" s="822" t="s">
        <v>6546</v>
      </c>
      <c r="G79" s="813">
        <v>1</v>
      </c>
    </row>
    <row r="80" spans="1:7">
      <c r="A80" s="813"/>
      <c r="B80" s="815"/>
      <c r="C80" s="815"/>
      <c r="D80" s="825"/>
      <c r="E80" s="813"/>
      <c r="F80" s="822"/>
      <c r="G80" s="813"/>
    </row>
    <row r="81" spans="1:7">
      <c r="A81" s="813"/>
      <c r="B81" s="815"/>
      <c r="C81" s="815" t="s">
        <v>6649</v>
      </c>
      <c r="D81" s="825" t="s">
        <v>6648</v>
      </c>
      <c r="E81" s="813" t="s">
        <v>6650</v>
      </c>
      <c r="F81" s="840" t="s">
        <v>6651</v>
      </c>
      <c r="G81" s="813">
        <v>1</v>
      </c>
    </row>
    <row r="82" spans="1:7">
      <c r="A82" s="813"/>
      <c r="B82" s="815"/>
      <c r="C82" s="815"/>
      <c r="D82" s="825"/>
      <c r="E82" s="813"/>
      <c r="F82" s="840"/>
      <c r="G82" s="813"/>
    </row>
    <row r="83" spans="1:7">
      <c r="A83" s="813">
        <v>6</v>
      </c>
      <c r="B83" s="816" t="s">
        <v>14</v>
      </c>
      <c r="C83" s="815"/>
      <c r="D83" s="825"/>
      <c r="E83" s="813"/>
      <c r="F83" s="822"/>
      <c r="G83" s="813"/>
    </row>
    <row r="84" spans="1:7">
      <c r="A84" s="813"/>
      <c r="B84" s="816"/>
      <c r="C84" s="841" t="s">
        <v>6553</v>
      </c>
      <c r="D84" s="841" t="s">
        <v>4740</v>
      </c>
      <c r="E84" s="842" t="s">
        <v>6552</v>
      </c>
      <c r="F84" s="822" t="s">
        <v>6551</v>
      </c>
      <c r="G84" s="813">
        <v>1</v>
      </c>
    </row>
    <row r="85" spans="1:7">
      <c r="A85" s="813"/>
      <c r="B85" s="815"/>
      <c r="C85" s="844" t="s">
        <v>6978</v>
      </c>
      <c r="D85" s="841" t="s">
        <v>6550</v>
      </c>
      <c r="E85" s="843" t="s">
        <v>6549</v>
      </c>
      <c r="F85" s="822" t="s">
        <v>6548</v>
      </c>
      <c r="G85" s="813">
        <v>1</v>
      </c>
    </row>
    <row r="86" spans="1:7">
      <c r="A86" s="813"/>
      <c r="B86" s="815"/>
      <c r="C86" s="815"/>
      <c r="D86" s="815"/>
      <c r="E86" s="815"/>
      <c r="F86" s="815"/>
      <c r="G86" s="815"/>
    </row>
    <row r="87" spans="1:7">
      <c r="A87" s="813"/>
      <c r="B87" s="815"/>
      <c r="C87" s="819" t="s">
        <v>14</v>
      </c>
      <c r="D87" s="820" t="s">
        <v>511</v>
      </c>
      <c r="E87" s="813" t="s">
        <v>6547</v>
      </c>
      <c r="F87" s="822" t="s">
        <v>6546</v>
      </c>
      <c r="G87" s="813">
        <v>1</v>
      </c>
    </row>
    <row r="88" spans="1:7">
      <c r="A88" s="813"/>
      <c r="B88" s="815"/>
      <c r="C88" s="815"/>
      <c r="D88" s="830" t="s">
        <v>6545</v>
      </c>
      <c r="E88" s="831" t="s">
        <v>6544</v>
      </c>
      <c r="F88" s="822" t="s">
        <v>6543</v>
      </c>
      <c r="G88" s="813">
        <v>1</v>
      </c>
    </row>
    <row r="89" spans="1:7">
      <c r="A89" s="813"/>
      <c r="B89" s="815"/>
      <c r="C89" s="815"/>
      <c r="D89" s="819" t="s">
        <v>4404</v>
      </c>
      <c r="E89" s="815"/>
      <c r="F89" s="815"/>
      <c r="G89" s="815"/>
    </row>
    <row r="90" spans="1:7">
      <c r="A90" s="813"/>
      <c r="B90" s="815"/>
      <c r="C90" s="815"/>
      <c r="D90" s="815"/>
      <c r="E90" s="815"/>
      <c r="F90" s="815"/>
      <c r="G90" s="815"/>
    </row>
    <row r="91" spans="1:7">
      <c r="A91" s="821">
        <v>7</v>
      </c>
      <c r="B91" s="818" t="s">
        <v>6979</v>
      </c>
      <c r="C91" s="823"/>
      <c r="D91" s="819" t="s">
        <v>6980</v>
      </c>
      <c r="E91" s="815"/>
      <c r="F91" s="815"/>
      <c r="G91" s="815"/>
    </row>
    <row r="92" spans="1:7">
      <c r="A92" s="813"/>
      <c r="B92" s="815"/>
      <c r="C92" s="815"/>
      <c r="D92" s="815"/>
      <c r="E92" s="815"/>
      <c r="F92" s="815"/>
      <c r="G92" s="815"/>
    </row>
    <row r="93" spans="1:7">
      <c r="A93" s="821">
        <v>8</v>
      </c>
      <c r="B93" s="818" t="s">
        <v>129</v>
      </c>
      <c r="C93" s="823"/>
      <c r="D93" s="819" t="str">
        <f>'Media Converter'!H5</f>
        <v>Focomm</v>
      </c>
      <c r="E93" s="815"/>
      <c r="F93" s="815"/>
      <c r="G93" s="815"/>
    </row>
    <row r="94" spans="1:7">
      <c r="A94" s="821"/>
      <c r="B94" s="823"/>
      <c r="C94" s="823"/>
      <c r="D94" s="819" t="str">
        <f>'Media Converter'!H13</f>
        <v>TrendNET</v>
      </c>
      <c r="E94" s="815"/>
      <c r="F94" s="815"/>
      <c r="G94" s="815"/>
    </row>
    <row r="95" spans="1:7">
      <c r="A95" s="821"/>
      <c r="B95" s="823"/>
      <c r="C95" s="823"/>
      <c r="D95" s="819" t="str">
        <f>'Media Converter'!H28</f>
        <v>Planet</v>
      </c>
      <c r="E95" s="815"/>
      <c r="F95" s="815"/>
      <c r="G95" s="815"/>
    </row>
  </sheetData>
  <hyperlinks>
    <hyperlink ref="F45" r:id="rId1" xr:uid="{00000000-0004-0000-0100-000000000000}"/>
    <hyperlink ref="F47" r:id="rId2" xr:uid="{00000000-0004-0000-0100-000001000000}"/>
    <hyperlink ref="F60" r:id="rId3" xr:uid="{00000000-0004-0000-0100-000002000000}"/>
    <hyperlink ref="F61" r:id="rId4" xr:uid="{00000000-0004-0000-0100-000003000000}"/>
    <hyperlink ref="F65" r:id="rId5" xr:uid="{00000000-0004-0000-0100-000004000000}"/>
    <hyperlink ref="F66" r:id="rId6" xr:uid="{00000000-0004-0000-0100-000005000000}"/>
    <hyperlink ref="F68" r:id="rId7" xr:uid="{00000000-0004-0000-0100-000006000000}"/>
    <hyperlink ref="F75" r:id="rId8" xr:uid="{00000000-0004-0000-0100-000007000000}"/>
    <hyperlink ref="F77" r:id="rId9" xr:uid="{00000000-0004-0000-0100-000008000000}"/>
    <hyperlink ref="F84" r:id="rId10" xr:uid="{00000000-0004-0000-0100-000009000000}"/>
    <hyperlink ref="F85" r:id="rId11" xr:uid="{00000000-0004-0000-0100-00000A000000}"/>
    <hyperlink ref="F17" r:id="rId12" xr:uid="{00000000-0004-0000-0100-00000B000000}"/>
    <hyperlink ref="F27" r:id="rId13" xr:uid="{00000000-0004-0000-0100-00000C000000}"/>
    <hyperlink ref="F28" r:id="rId14" xr:uid="{00000000-0004-0000-0100-00000D000000}"/>
    <hyperlink ref="F30" r:id="rId15" xr:uid="{00000000-0004-0000-0100-00000E000000}"/>
    <hyperlink ref="F29" r:id="rId16" xr:uid="{00000000-0004-0000-0100-00000F000000}"/>
    <hyperlink ref="F14" r:id="rId17" xr:uid="{00000000-0004-0000-0100-000010000000}"/>
    <hyperlink ref="F12" r:id="rId18" xr:uid="{00000000-0004-0000-0100-000011000000}"/>
    <hyperlink ref="F9" r:id="rId19" xr:uid="{00000000-0004-0000-0100-000012000000}"/>
    <hyperlink ref="F62" r:id="rId20" xr:uid="{00000000-0004-0000-0100-000013000000}"/>
    <hyperlink ref="F46" r:id="rId21" xr:uid="{00000000-0004-0000-0100-000014000000}"/>
    <hyperlink ref="F35" r:id="rId22" xr:uid="{00000000-0004-0000-0100-000015000000}"/>
    <hyperlink ref="F10" r:id="rId23" xr:uid="{00000000-0004-0000-0100-000016000000}"/>
    <hyperlink ref="F19" r:id="rId24" xr:uid="{00000000-0004-0000-0100-000017000000}"/>
    <hyperlink ref="F20" r:id="rId25" xr:uid="{00000000-0004-0000-0100-000018000000}"/>
    <hyperlink ref="F31" r:id="rId26" xr:uid="{00000000-0004-0000-0100-000019000000}"/>
    <hyperlink ref="F33" r:id="rId27" xr:uid="{00000000-0004-0000-0100-00001A000000}"/>
    <hyperlink ref="F37" r:id="rId28" xr:uid="{00000000-0004-0000-0100-00001B000000}"/>
    <hyperlink ref="F38" r:id="rId29" xr:uid="{00000000-0004-0000-0100-00001C000000}"/>
    <hyperlink ref="F39" r:id="rId30" xr:uid="{00000000-0004-0000-0100-00001D000000}"/>
    <hyperlink ref="F41" r:id="rId31" xr:uid="{00000000-0004-0000-0100-00001E000000}"/>
    <hyperlink ref="F42" r:id="rId32" xr:uid="{00000000-0004-0000-0100-00001F000000}"/>
    <hyperlink ref="F43" r:id="rId33" xr:uid="{00000000-0004-0000-0100-000020000000}"/>
    <hyperlink ref="F63" r:id="rId34" xr:uid="{00000000-0004-0000-0100-000021000000}"/>
    <hyperlink ref="F48" r:id="rId35" xr:uid="{00000000-0004-0000-0100-000022000000}"/>
    <hyperlink ref="F56" r:id="rId36" xr:uid="{00000000-0004-0000-0100-000023000000}"/>
    <hyperlink ref="F57" r:id="rId37" xr:uid="{00000000-0004-0000-0100-000024000000}"/>
    <hyperlink ref="F87" r:id="rId38" xr:uid="{00000000-0004-0000-0100-000025000000}"/>
    <hyperlink ref="F88" r:id="rId39" xr:uid="{00000000-0004-0000-0100-000026000000}"/>
    <hyperlink ref="F79" r:id="rId40" xr:uid="{00000000-0004-0000-0100-000027000000}"/>
    <hyperlink ref="F22" r:id="rId41" xr:uid="{00000000-0004-0000-0100-000028000000}"/>
    <hyperlink ref="F23" r:id="rId42" xr:uid="{00000000-0004-0000-0100-000029000000}"/>
    <hyperlink ref="F25" r:id="rId43" xr:uid="{00000000-0004-0000-0100-00002A000000}"/>
    <hyperlink ref="F70" r:id="rId44" xr:uid="{00000000-0004-0000-0100-00002B000000}"/>
    <hyperlink ref="F55" r:id="rId45" xr:uid="{00000000-0004-0000-0100-00002C000000}"/>
    <hyperlink ref="F54" r:id="rId46" xr:uid="{00000000-0004-0000-0100-00002D000000}"/>
    <hyperlink ref="F52" r:id="rId47" xr:uid="{00000000-0004-0000-0100-00002E000000}"/>
    <hyperlink ref="F51" r:id="rId48" xr:uid="{00000000-0004-0000-0100-00002F000000}"/>
    <hyperlink ref="F50" r:id="rId49" xr:uid="{00000000-0004-0000-0100-000030000000}"/>
    <hyperlink ref="F81" r:id="rId50" display="https://digicast.cn/" xr:uid="{00000000-0004-0000-0100-000031000000}"/>
  </hyperlinks>
  <pageMargins left="0.7" right="0.7" top="0.75" bottom="0.75" header="0.3" footer="0.3"/>
  <pageSetup orientation="portrait" horizontalDpi="1200" verticalDpi="1200" r:id="rId5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E1:N1000"/>
  <sheetViews>
    <sheetView topLeftCell="E22" zoomScale="115" zoomScaleNormal="115" workbookViewId="0">
      <selection activeCell="J13" sqref="J13"/>
    </sheetView>
  </sheetViews>
  <sheetFormatPr defaultColWidth="14.44140625" defaultRowHeight="15" customHeight="1"/>
  <cols>
    <col min="1" max="4" width="8.6640625" style="63" customWidth="1"/>
    <col min="5" max="5" width="16.109375" style="63" customWidth="1"/>
    <col min="6" max="6" width="23.33203125" style="63" customWidth="1"/>
    <col min="7" max="8" width="17.88671875" style="63" customWidth="1"/>
    <col min="9" max="9" width="26.44140625" style="63" customWidth="1"/>
    <col min="10" max="10" width="31.44140625" style="63" customWidth="1"/>
    <col min="11" max="11" width="28.44140625" style="63" customWidth="1"/>
    <col min="12" max="12" width="10.6640625" style="63" customWidth="1"/>
    <col min="13" max="14" width="8.6640625" style="63" customWidth="1"/>
    <col min="15" max="16384" width="14.44140625" style="63"/>
  </cols>
  <sheetData>
    <row r="1" spans="5:14" ht="13.2">
      <c r="E1" s="63" t="s">
        <v>0</v>
      </c>
      <c r="F1" s="63" t="s">
        <v>1</v>
      </c>
      <c r="G1" s="63" t="s">
        <v>2</v>
      </c>
      <c r="H1" s="63" t="s">
        <v>1</v>
      </c>
      <c r="I1" s="63" t="s">
        <v>3</v>
      </c>
      <c r="J1" s="63" t="s">
        <v>3</v>
      </c>
      <c r="K1" s="63" t="s">
        <v>3</v>
      </c>
      <c r="L1" s="63" t="s">
        <v>0</v>
      </c>
    </row>
    <row r="2" spans="5:14" ht="13.2">
      <c r="E2" s="655"/>
      <c r="F2" s="656"/>
      <c r="G2" s="657"/>
      <c r="H2" s="658"/>
      <c r="I2" s="659"/>
      <c r="J2" s="659"/>
      <c r="K2" s="659"/>
      <c r="L2" s="655"/>
    </row>
    <row r="3" spans="5:14" ht="13.2">
      <c r="E3" s="356" t="s">
        <v>4</v>
      </c>
      <c r="G3" s="845" t="s">
        <v>5</v>
      </c>
      <c r="H3" s="846"/>
      <c r="I3" s="42"/>
    </row>
    <row r="4" spans="5:14" ht="13.2">
      <c r="E4" s="63" t="s">
        <v>6</v>
      </c>
      <c r="F4" s="63" t="s">
        <v>6</v>
      </c>
      <c r="G4" s="63" t="s">
        <v>7</v>
      </c>
      <c r="H4" s="63" t="s">
        <v>7</v>
      </c>
      <c r="I4" s="63" t="s">
        <v>7</v>
      </c>
      <c r="J4" s="63" t="s">
        <v>7</v>
      </c>
      <c r="K4" s="63" t="s">
        <v>7</v>
      </c>
      <c r="L4" s="63" t="s">
        <v>7</v>
      </c>
    </row>
    <row r="5" spans="5:14" ht="13.2">
      <c r="E5" s="660" t="s">
        <v>8</v>
      </c>
      <c r="F5" s="175" t="s">
        <v>9</v>
      </c>
      <c r="G5" s="661" t="s">
        <v>10</v>
      </c>
      <c r="H5" s="662" t="s">
        <v>11</v>
      </c>
      <c r="I5" s="663" t="s">
        <v>12</v>
      </c>
      <c r="J5" s="664" t="s">
        <v>13</v>
      </c>
      <c r="K5" s="665" t="s">
        <v>14</v>
      </c>
      <c r="L5" s="666" t="s">
        <v>15</v>
      </c>
      <c r="M5" s="667" t="s">
        <v>16</v>
      </c>
      <c r="N5" s="356" t="s">
        <v>17</v>
      </c>
    </row>
    <row r="7" spans="5:14" ht="13.2">
      <c r="E7" s="32" t="s">
        <v>18</v>
      </c>
      <c r="F7" s="32" t="s">
        <v>18</v>
      </c>
      <c r="G7" s="32" t="s">
        <v>18</v>
      </c>
      <c r="H7" s="32" t="s">
        <v>19</v>
      </c>
      <c r="I7" s="32" t="s">
        <v>18</v>
      </c>
      <c r="J7" s="32" t="s">
        <v>18</v>
      </c>
      <c r="K7" s="32" t="s">
        <v>19</v>
      </c>
      <c r="L7" s="32" t="s">
        <v>18</v>
      </c>
      <c r="M7" s="32" t="s">
        <v>20</v>
      </c>
      <c r="N7" s="32" t="s">
        <v>19</v>
      </c>
    </row>
    <row r="8" spans="5:14" ht="13.2">
      <c r="E8" s="654" t="s">
        <v>21</v>
      </c>
      <c r="F8" s="654" t="s">
        <v>140</v>
      </c>
      <c r="G8" s="654" t="s">
        <v>141</v>
      </c>
      <c r="H8" s="654" t="s">
        <v>24</v>
      </c>
      <c r="I8" s="654" t="s">
        <v>25</v>
      </c>
      <c r="J8" s="654" t="s">
        <v>26</v>
      </c>
      <c r="K8" s="654" t="s">
        <v>27</v>
      </c>
      <c r="L8" s="654" t="s">
        <v>28</v>
      </c>
      <c r="M8" s="654"/>
      <c r="N8" s="654"/>
    </row>
    <row r="9" spans="5:14" ht="13.2">
      <c r="E9" s="29" t="s">
        <v>142</v>
      </c>
      <c r="F9" s="668" t="s">
        <v>143</v>
      </c>
      <c r="G9" s="63" t="s">
        <v>144</v>
      </c>
      <c r="H9" s="63" t="s">
        <v>145</v>
      </c>
      <c r="I9" s="256" t="s">
        <v>146</v>
      </c>
      <c r="J9" s="63" t="s">
        <v>147</v>
      </c>
      <c r="K9" s="63" t="s">
        <v>148</v>
      </c>
      <c r="L9" s="63" t="s">
        <v>149</v>
      </c>
    </row>
    <row r="10" spans="5:14" ht="13.2">
      <c r="E10" s="29" t="s">
        <v>150</v>
      </c>
      <c r="F10" s="668" t="s">
        <v>151</v>
      </c>
      <c r="G10" s="29" t="s">
        <v>152</v>
      </c>
      <c r="I10" s="145" t="s">
        <v>153</v>
      </c>
      <c r="J10" s="29" t="s">
        <v>154</v>
      </c>
      <c r="K10" s="29" t="s">
        <v>155</v>
      </c>
    </row>
    <row r="11" spans="5:14" ht="13.2">
      <c r="E11" s="145" t="s">
        <v>156</v>
      </c>
      <c r="F11" s="668" t="s">
        <v>157</v>
      </c>
      <c r="I11" s="256"/>
    </row>
    <row r="12" spans="5:14" ht="13.2">
      <c r="E12" s="29" t="s">
        <v>158</v>
      </c>
      <c r="F12" s="668" t="s">
        <v>159</v>
      </c>
      <c r="I12" s="256"/>
    </row>
    <row r="13" spans="5:14" ht="13.2">
      <c r="E13" s="32"/>
      <c r="F13" s="29"/>
      <c r="I13" s="256"/>
    </row>
    <row r="14" spans="5:14" ht="13.2">
      <c r="E14" s="32"/>
      <c r="I14" s="256"/>
    </row>
    <row r="15" spans="5:14" ht="13.2">
      <c r="E15" s="669" t="s">
        <v>52</v>
      </c>
      <c r="F15" s="654" t="s">
        <v>53</v>
      </c>
      <c r="G15" s="654" t="s">
        <v>54</v>
      </c>
      <c r="H15" s="654" t="s">
        <v>55</v>
      </c>
      <c r="I15" s="654" t="s">
        <v>56</v>
      </c>
      <c r="J15" s="654" t="s">
        <v>57</v>
      </c>
      <c r="K15" s="654" t="s">
        <v>58</v>
      </c>
      <c r="L15" s="654" t="s">
        <v>59</v>
      </c>
      <c r="M15" s="654"/>
      <c r="N15" s="654"/>
    </row>
    <row r="16" spans="5:14" ht="13.2">
      <c r="E16" s="29" t="s">
        <v>160</v>
      </c>
      <c r="F16" s="668" t="s">
        <v>161</v>
      </c>
      <c r="G16" s="29" t="s">
        <v>152</v>
      </c>
      <c r="H16" s="63" t="s">
        <v>162</v>
      </c>
      <c r="I16" s="256" t="s">
        <v>146</v>
      </c>
      <c r="J16" s="29" t="s">
        <v>143</v>
      </c>
      <c r="K16" s="63" t="s">
        <v>163</v>
      </c>
      <c r="L16" s="63" t="s">
        <v>149</v>
      </c>
    </row>
    <row r="17" spans="5:14" ht="13.2">
      <c r="E17" s="29" t="s">
        <v>164</v>
      </c>
      <c r="F17" s="29" t="s">
        <v>152</v>
      </c>
      <c r="G17" s="256" t="s">
        <v>165</v>
      </c>
      <c r="I17" s="145" t="s">
        <v>153</v>
      </c>
    </row>
    <row r="18" spans="5:14" ht="13.2">
      <c r="E18" s="29"/>
      <c r="F18" s="29" t="s">
        <v>151</v>
      </c>
      <c r="G18" s="63" t="s">
        <v>166</v>
      </c>
      <c r="I18" s="29"/>
    </row>
    <row r="19" spans="5:14" ht="13.2">
      <c r="E19" s="29"/>
      <c r="F19" s="29" t="s">
        <v>157</v>
      </c>
      <c r="I19" s="29"/>
    </row>
    <row r="20" spans="5:14" ht="13.2">
      <c r="F20" s="29" t="s">
        <v>159</v>
      </c>
      <c r="I20" s="29"/>
    </row>
    <row r="21" spans="5:14" ht="15.75" customHeight="1">
      <c r="F21" s="29"/>
      <c r="I21" s="29"/>
    </row>
    <row r="22" spans="5:14" ht="15.75" customHeight="1">
      <c r="E22" s="669" t="s">
        <v>77</v>
      </c>
      <c r="F22" s="654" t="s">
        <v>167</v>
      </c>
      <c r="G22" s="654"/>
      <c r="H22" s="654" t="s">
        <v>79</v>
      </c>
      <c r="I22" s="654" t="s">
        <v>80</v>
      </c>
      <c r="J22" s="654" t="s">
        <v>81</v>
      </c>
      <c r="K22" s="654"/>
      <c r="L22" s="654"/>
      <c r="M22" s="654"/>
      <c r="N22" s="654"/>
    </row>
    <row r="23" spans="5:14" ht="15.75" customHeight="1">
      <c r="E23" s="29" t="s">
        <v>168</v>
      </c>
      <c r="F23" s="668" t="s">
        <v>152</v>
      </c>
      <c r="G23" s="29"/>
      <c r="H23" s="63" t="s">
        <v>169</v>
      </c>
      <c r="I23" s="63" t="s">
        <v>170</v>
      </c>
      <c r="J23" s="63" t="s">
        <v>171</v>
      </c>
    </row>
    <row r="24" spans="5:14" ht="15.75" customHeight="1">
      <c r="E24" s="29" t="s">
        <v>172</v>
      </c>
      <c r="F24" s="668" t="s">
        <v>157</v>
      </c>
      <c r="I24" s="63" t="s">
        <v>173</v>
      </c>
      <c r="J24" s="63" t="s">
        <v>174</v>
      </c>
    </row>
    <row r="25" spans="5:14" ht="15.75" customHeight="1"/>
    <row r="26" spans="5:14" ht="15.75" customHeight="1"/>
    <row r="27" spans="5:14" ht="15.75" customHeight="1">
      <c r="E27" s="654" t="s">
        <v>94</v>
      </c>
      <c r="F27" s="654" t="s">
        <v>5645</v>
      </c>
      <c r="G27" s="654"/>
      <c r="H27" s="654"/>
      <c r="I27" s="654"/>
      <c r="J27" s="654" t="s">
        <v>97</v>
      </c>
      <c r="K27" s="654"/>
      <c r="L27" s="654"/>
      <c r="M27" s="654"/>
      <c r="N27" s="654"/>
    </row>
    <row r="28" spans="5:14" ht="15.75" customHeight="1">
      <c r="E28" s="256" t="s">
        <v>175</v>
      </c>
      <c r="F28" s="63" t="s">
        <v>176</v>
      </c>
      <c r="J28" s="63" t="s">
        <v>177</v>
      </c>
    </row>
    <row r="29" spans="5:14" ht="15.75" customHeight="1">
      <c r="F29" s="668" t="s">
        <v>178</v>
      </c>
      <c r="J29" s="63" t="s">
        <v>179</v>
      </c>
    </row>
    <row r="30" spans="5:14" ht="15.75" customHeight="1">
      <c r="F30" s="29" t="s">
        <v>180</v>
      </c>
      <c r="J30" s="63" t="s">
        <v>181</v>
      </c>
    </row>
    <row r="31" spans="5:14" ht="15.75" customHeight="1">
      <c r="F31" s="63" t="s">
        <v>182</v>
      </c>
      <c r="J31" s="63" t="s">
        <v>183</v>
      </c>
    </row>
    <row r="32" spans="5:14" ht="15.75" customHeight="1">
      <c r="E32" s="654" t="s">
        <v>117</v>
      </c>
      <c r="F32" s="654" t="s">
        <v>118</v>
      </c>
      <c r="G32" s="654"/>
      <c r="H32" s="654"/>
      <c r="I32" s="654" t="s">
        <v>96</v>
      </c>
      <c r="J32" s="654"/>
      <c r="K32" s="654"/>
      <c r="L32" s="654"/>
      <c r="M32" s="654"/>
      <c r="N32" s="654"/>
    </row>
    <row r="33" spans="5:9" ht="15.75" customHeight="1">
      <c r="E33" s="63" t="s">
        <v>184</v>
      </c>
      <c r="F33" s="63" t="s">
        <v>185</v>
      </c>
      <c r="I33" s="63" t="s">
        <v>186</v>
      </c>
    </row>
    <row r="34" spans="5:9" ht="15.75" customHeight="1">
      <c r="E34" s="63" t="s">
        <v>187</v>
      </c>
      <c r="F34" s="63" t="s">
        <v>152</v>
      </c>
    </row>
    <row r="35" spans="5:9" ht="15.75" customHeight="1">
      <c r="F35" s="63" t="s">
        <v>162</v>
      </c>
    </row>
    <row r="36" spans="5:9" ht="15.75" customHeight="1"/>
    <row r="37" spans="5:9" ht="15.75" customHeight="1">
      <c r="E37" s="654" t="s">
        <v>123</v>
      </c>
      <c r="F37" s="654" t="s">
        <v>124</v>
      </c>
    </row>
    <row r="38" spans="5:9" ht="15.75" customHeight="1">
      <c r="E38" s="63" t="s">
        <v>188</v>
      </c>
      <c r="F38" s="29" t="s">
        <v>152</v>
      </c>
    </row>
    <row r="39" spans="5:9" ht="15.75" customHeight="1">
      <c r="E39" s="63" t="s">
        <v>189</v>
      </c>
      <c r="F39" s="63" t="s">
        <v>161</v>
      </c>
    </row>
    <row r="40" spans="5:9" ht="15.75" customHeight="1"/>
    <row r="41" spans="5:9" ht="15.75" customHeight="1">
      <c r="E41" s="654" t="s">
        <v>128</v>
      </c>
      <c r="F41" s="654" t="s">
        <v>129</v>
      </c>
    </row>
    <row r="42" spans="5:9" ht="15.75" customHeight="1">
      <c r="E42" s="63" t="s">
        <v>189</v>
      </c>
      <c r="F42" s="29" t="s">
        <v>161</v>
      </c>
    </row>
    <row r="43" spans="5:9" ht="15.75" customHeight="1">
      <c r="F43" s="63" t="s">
        <v>190</v>
      </c>
    </row>
    <row r="44" spans="5:9" ht="15.75" customHeight="1">
      <c r="F44" s="63" t="s">
        <v>191</v>
      </c>
    </row>
    <row r="45" spans="5:9" ht="15.75" customHeight="1">
      <c r="F45" s="63" t="s">
        <v>162</v>
      </c>
    </row>
    <row r="46" spans="5:9" ht="15.75" customHeight="1">
      <c r="F46" s="29"/>
    </row>
    <row r="47" spans="5:9" ht="15.75" customHeight="1">
      <c r="E47" s="654"/>
      <c r="F47" s="669" t="s">
        <v>192</v>
      </c>
    </row>
    <row r="48" spans="5:9" ht="15.75" customHeight="1">
      <c r="F48" s="29" t="s">
        <v>186</v>
      </c>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G3:H3"/>
  </mergeCell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C2:H19"/>
  <sheetViews>
    <sheetView zoomScale="69" zoomScaleNormal="69" workbookViewId="0">
      <pane xSplit="3" ySplit="2" topLeftCell="D3" activePane="bottomRight" state="frozen"/>
      <selection pane="topRight" activeCell="D1" sqref="D1"/>
      <selection pane="bottomLeft" activeCell="A3" sqref="A3"/>
      <selection pane="bottomRight" activeCell="F16" sqref="F16"/>
    </sheetView>
  </sheetViews>
  <sheetFormatPr defaultColWidth="9.109375" defaultRowHeight="13.2"/>
  <cols>
    <col min="1" max="2" width="9.109375" style="48"/>
    <col min="3" max="3" width="87.5546875" style="63" bestFit="1" customWidth="1"/>
    <col min="4" max="4" width="9.5546875" style="32" bestFit="1" customWidth="1"/>
    <col min="5" max="5" width="33.109375" style="48" bestFit="1" customWidth="1"/>
    <col min="6" max="6" width="16.44140625" style="32" bestFit="1" customWidth="1"/>
    <col min="7" max="7" width="24.5546875" style="653" bestFit="1" customWidth="1"/>
    <col min="8" max="16384" width="9.109375" style="48"/>
  </cols>
  <sheetData>
    <row r="2" spans="3:8">
      <c r="C2" s="639" t="s">
        <v>5429</v>
      </c>
      <c r="D2" s="639" t="s">
        <v>5430</v>
      </c>
      <c r="E2" s="639" t="s">
        <v>5375</v>
      </c>
      <c r="F2" s="639" t="s">
        <v>5381</v>
      </c>
      <c r="G2" s="640" t="s">
        <v>5380</v>
      </c>
    </row>
    <row r="3" spans="3:8" ht="26.4">
      <c r="C3" s="105" t="s">
        <v>5368</v>
      </c>
      <c r="D3" s="363" t="s">
        <v>220</v>
      </c>
      <c r="E3" s="105" t="s">
        <v>5665</v>
      </c>
      <c r="F3" s="363" t="s">
        <v>5382</v>
      </c>
      <c r="G3" s="641" t="s">
        <v>5801</v>
      </c>
      <c r="H3" s="643"/>
    </row>
    <row r="4" spans="3:8" ht="26.4">
      <c r="C4" s="105" t="s">
        <v>5369</v>
      </c>
      <c r="D4" s="363" t="s">
        <v>5431</v>
      </c>
      <c r="E4" s="105" t="s">
        <v>5663</v>
      </c>
      <c r="F4" s="363" t="s">
        <v>5383</v>
      </c>
      <c r="G4" s="644" t="s">
        <v>5802</v>
      </c>
      <c r="H4" s="643"/>
    </row>
    <row r="5" spans="3:8" ht="26.4">
      <c r="C5" s="105" t="s">
        <v>5370</v>
      </c>
      <c r="D5" s="363" t="s">
        <v>5432</v>
      </c>
      <c r="E5" s="564" t="s">
        <v>5664</v>
      </c>
      <c r="F5" s="363" t="s">
        <v>5384</v>
      </c>
      <c r="G5" s="644" t="s">
        <v>5803</v>
      </c>
    </row>
    <row r="6" spans="3:8" ht="26.4">
      <c r="C6" s="105" t="s">
        <v>5371</v>
      </c>
      <c r="D6" s="363" t="s">
        <v>220</v>
      </c>
      <c r="E6" s="105" t="s">
        <v>5389</v>
      </c>
      <c r="F6" s="363" t="s">
        <v>5382</v>
      </c>
      <c r="G6" s="641">
        <v>3780</v>
      </c>
    </row>
    <row r="7" spans="3:8" ht="26.4">
      <c r="C7" s="105" t="s">
        <v>5372</v>
      </c>
      <c r="D7" s="363" t="s">
        <v>220</v>
      </c>
      <c r="E7" s="105" t="s">
        <v>5389</v>
      </c>
      <c r="F7" s="363" t="s">
        <v>5382</v>
      </c>
      <c r="G7" s="641">
        <v>3780</v>
      </c>
    </row>
    <row r="8" spans="3:8" ht="26.4">
      <c r="C8" s="105" t="s">
        <v>5373</v>
      </c>
      <c r="D8" s="363" t="s">
        <v>5431</v>
      </c>
      <c r="E8" s="105" t="s">
        <v>5388</v>
      </c>
      <c r="F8" s="363" t="s">
        <v>5383</v>
      </c>
      <c r="G8" s="644" t="s">
        <v>5387</v>
      </c>
    </row>
    <row r="9" spans="3:8" ht="26.4">
      <c r="C9" s="105" t="s">
        <v>5374</v>
      </c>
      <c r="D9" s="363" t="s">
        <v>5431</v>
      </c>
      <c r="E9" s="105" t="s">
        <v>5388</v>
      </c>
      <c r="F9" s="363" t="s">
        <v>5383</v>
      </c>
      <c r="G9" s="644" t="s">
        <v>5387</v>
      </c>
    </row>
    <row r="10" spans="3:8" ht="26.4">
      <c r="C10" s="90" t="s">
        <v>5363</v>
      </c>
      <c r="D10" s="492" t="s">
        <v>5433</v>
      </c>
      <c r="E10" s="645" t="s">
        <v>5390</v>
      </c>
      <c r="F10" s="363" t="s">
        <v>5385</v>
      </c>
      <c r="G10" s="644" t="s">
        <v>5804</v>
      </c>
    </row>
    <row r="11" spans="3:8" ht="26.4">
      <c r="C11" s="90" t="s">
        <v>5364</v>
      </c>
      <c r="D11" s="492" t="s">
        <v>5433</v>
      </c>
      <c r="E11" s="645" t="s">
        <v>5391</v>
      </c>
      <c r="F11" s="363" t="s">
        <v>5385</v>
      </c>
      <c r="G11" s="644" t="s">
        <v>5805</v>
      </c>
    </row>
    <row r="12" spans="3:8" ht="26.4">
      <c r="C12" s="90" t="s">
        <v>5365</v>
      </c>
      <c r="D12" s="492" t="s">
        <v>5433</v>
      </c>
      <c r="E12" s="645" t="s">
        <v>5392</v>
      </c>
      <c r="F12" s="363" t="s">
        <v>5386</v>
      </c>
      <c r="G12" s="638" t="s">
        <v>5806</v>
      </c>
    </row>
    <row r="13" spans="3:8" ht="39.6">
      <c r="C13" s="90" t="s">
        <v>5366</v>
      </c>
      <c r="D13" s="646" t="s">
        <v>5434</v>
      </c>
      <c r="E13" s="647" t="s">
        <v>5394</v>
      </c>
      <c r="F13" s="648" t="s">
        <v>5393</v>
      </c>
      <c r="G13" s="649" t="s">
        <v>5413</v>
      </c>
    </row>
    <row r="14" spans="3:8" ht="52.8">
      <c r="C14" s="90" t="s">
        <v>5367</v>
      </c>
      <c r="D14" s="492" t="s">
        <v>5435</v>
      </c>
      <c r="E14" s="645" t="s">
        <v>5395</v>
      </c>
      <c r="F14" s="648" t="s">
        <v>5393</v>
      </c>
      <c r="G14" s="638" t="s">
        <v>5662</v>
      </c>
    </row>
    <row r="15" spans="3:8" ht="66">
      <c r="C15" s="90" t="s">
        <v>5396</v>
      </c>
      <c r="D15" s="363" t="s">
        <v>952</v>
      </c>
      <c r="E15" s="564" t="s">
        <v>5400</v>
      </c>
      <c r="F15" s="91" t="s">
        <v>5397</v>
      </c>
      <c r="G15" s="638" t="s">
        <v>5409</v>
      </c>
    </row>
    <row r="16" spans="3:8" ht="66">
      <c r="C16" s="90" t="s">
        <v>5398</v>
      </c>
      <c r="D16" s="363" t="s">
        <v>952</v>
      </c>
      <c r="E16" s="564" t="s">
        <v>5399</v>
      </c>
      <c r="F16" s="91" t="s">
        <v>5401</v>
      </c>
      <c r="G16" s="638" t="s">
        <v>5410</v>
      </c>
    </row>
    <row r="17" spans="3:7" ht="79.2">
      <c r="C17" s="90" t="s">
        <v>5402</v>
      </c>
      <c r="D17" s="637" t="s">
        <v>5436</v>
      </c>
      <c r="E17" s="564" t="s">
        <v>5411</v>
      </c>
      <c r="F17" s="91" t="s">
        <v>5403</v>
      </c>
      <c r="G17" s="638" t="s">
        <v>5412</v>
      </c>
    </row>
    <row r="18" spans="3:7" ht="26.4">
      <c r="C18" s="90" t="s">
        <v>5404</v>
      </c>
      <c r="D18" s="492" t="s">
        <v>5437</v>
      </c>
      <c r="E18" s="645" t="s">
        <v>5426</v>
      </c>
      <c r="F18" s="648" t="s">
        <v>5406</v>
      </c>
      <c r="G18" s="644" t="s">
        <v>5661</v>
      </c>
    </row>
    <row r="19" spans="3:7">
      <c r="C19" s="90" t="s">
        <v>5405</v>
      </c>
      <c r="D19" s="650" t="s">
        <v>511</v>
      </c>
      <c r="E19" s="651" t="s">
        <v>5407</v>
      </c>
      <c r="F19" s="648" t="s">
        <v>5408</v>
      </c>
      <c r="G19" s="652">
        <v>17600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2:L30"/>
  <sheetViews>
    <sheetView zoomScale="70" zoomScaleNormal="70" workbookViewId="0">
      <selection activeCell="L23" sqref="L23"/>
    </sheetView>
  </sheetViews>
  <sheetFormatPr defaultColWidth="9.109375" defaultRowHeight="40.5" customHeight="1"/>
  <cols>
    <col min="1" max="3" width="9.109375" style="48"/>
    <col min="4" max="4" width="5" style="48" customWidth="1"/>
    <col min="5" max="5" width="83.109375" style="48" bestFit="1" customWidth="1"/>
    <col min="6" max="6" width="12.109375" style="51" customWidth="1"/>
    <col min="7" max="7" width="36.88671875" style="51" customWidth="1"/>
    <col min="8" max="8" width="45.44140625" style="51" bestFit="1" customWidth="1"/>
    <col min="9" max="9" width="26" style="51" bestFit="1" customWidth="1"/>
    <col min="10" max="16384" width="9.109375" style="48"/>
  </cols>
  <sheetData>
    <row r="2" spans="1:12" ht="40.5" customHeight="1">
      <c r="E2" s="635" t="s">
        <v>5438</v>
      </c>
      <c r="F2" s="635" t="s">
        <v>5430</v>
      </c>
      <c r="G2" s="635" t="s">
        <v>5375</v>
      </c>
      <c r="H2" s="635" t="s">
        <v>5381</v>
      </c>
      <c r="I2" s="636" t="s">
        <v>5380</v>
      </c>
    </row>
    <row r="3" spans="1:12" ht="13.2">
      <c r="B3" s="851" t="s">
        <v>888</v>
      </c>
      <c r="C3" s="851"/>
      <c r="D3" s="852"/>
      <c r="E3" s="105" t="s">
        <v>5442</v>
      </c>
      <c r="F3" s="637" t="s">
        <v>892</v>
      </c>
      <c r="G3" s="637" t="s">
        <v>890</v>
      </c>
      <c r="H3" s="637" t="s">
        <v>5496</v>
      </c>
      <c r="I3" s="638">
        <v>480</v>
      </c>
    </row>
    <row r="4" spans="1:12" ht="13.2">
      <c r="B4" s="851"/>
      <c r="C4" s="851"/>
      <c r="D4" s="852"/>
      <c r="E4" s="105" t="s">
        <v>5441</v>
      </c>
      <c r="F4" s="637" t="s">
        <v>892</v>
      </c>
      <c r="G4" s="637" t="s">
        <v>894</v>
      </c>
      <c r="H4" s="637" t="s">
        <v>5496</v>
      </c>
      <c r="I4" s="638">
        <v>600</v>
      </c>
    </row>
    <row r="5" spans="1:12" ht="26.4">
      <c r="B5" s="851"/>
      <c r="C5" s="851"/>
      <c r="D5" s="852"/>
      <c r="E5" s="105" t="s">
        <v>5443</v>
      </c>
      <c r="F5" s="637" t="s">
        <v>5456</v>
      </c>
      <c r="G5" s="637" t="s">
        <v>5448</v>
      </c>
      <c r="H5" s="637" t="s">
        <v>5449</v>
      </c>
      <c r="I5" s="638" t="s">
        <v>5450</v>
      </c>
    </row>
    <row r="6" spans="1:12" ht="26.4">
      <c r="B6" s="851"/>
      <c r="C6" s="851"/>
      <c r="D6" s="852"/>
      <c r="E6" s="105" t="s">
        <v>5444</v>
      </c>
      <c r="F6" s="637" t="s">
        <v>5456</v>
      </c>
      <c r="G6" s="637" t="s">
        <v>5451</v>
      </c>
      <c r="H6" s="637" t="s">
        <v>5449</v>
      </c>
      <c r="I6" s="638" t="s">
        <v>5452</v>
      </c>
    </row>
    <row r="7" spans="1:12" ht="26.4">
      <c r="B7" s="851"/>
      <c r="C7" s="851"/>
      <c r="D7" s="852"/>
      <c r="E7" s="105" t="s">
        <v>5446</v>
      </c>
      <c r="F7" s="637" t="s">
        <v>5457</v>
      </c>
      <c r="G7" s="637" t="s">
        <v>5453</v>
      </c>
      <c r="H7" s="637" t="s">
        <v>5454</v>
      </c>
      <c r="I7" s="638" t="s">
        <v>5455</v>
      </c>
    </row>
    <row r="8" spans="1:12" ht="40.5" customHeight="1">
      <c r="B8" s="851"/>
      <c r="C8" s="851"/>
      <c r="D8" s="852"/>
      <c r="E8" s="105" t="s">
        <v>5447</v>
      </c>
      <c r="F8" s="637" t="s">
        <v>892</v>
      </c>
      <c r="G8" s="563" t="s">
        <v>996</v>
      </c>
      <c r="H8" s="637" t="s">
        <v>5445</v>
      </c>
      <c r="I8" s="638">
        <v>13500</v>
      </c>
    </row>
    <row r="9" spans="1:12" ht="40.5" customHeight="1">
      <c r="B9" s="851"/>
      <c r="C9" s="851"/>
      <c r="D9" s="852"/>
      <c r="E9" s="105" t="s">
        <v>5479</v>
      </c>
      <c r="F9" s="637" t="s">
        <v>892</v>
      </c>
      <c r="G9" s="563" t="s">
        <v>1036</v>
      </c>
      <c r="H9" s="637" t="s">
        <v>5458</v>
      </c>
      <c r="I9" s="638">
        <v>9720</v>
      </c>
    </row>
    <row r="10" spans="1:12" s="848" customFormat="1" ht="40.5" customHeight="1">
      <c r="A10" s="847"/>
      <c r="B10" s="847"/>
      <c r="C10" s="847"/>
      <c r="D10" s="847"/>
      <c r="E10" s="847"/>
      <c r="F10" s="847"/>
      <c r="G10" s="847"/>
      <c r="H10" s="847"/>
      <c r="I10" s="847"/>
      <c r="J10" s="847"/>
      <c r="K10" s="847"/>
      <c r="L10" s="847"/>
    </row>
    <row r="11" spans="1:12" s="848" customFormat="1" ht="40.5" customHeight="1">
      <c r="A11" s="847"/>
      <c r="B11" s="847"/>
      <c r="C11" s="847"/>
      <c r="D11" s="847"/>
      <c r="E11" s="847"/>
      <c r="F11" s="847"/>
      <c r="G11" s="847"/>
      <c r="H11" s="847"/>
      <c r="I11" s="847"/>
      <c r="J11" s="847"/>
      <c r="K11" s="847"/>
      <c r="L11" s="847"/>
    </row>
    <row r="12" spans="1:12" ht="40.5" customHeight="1">
      <c r="E12" s="639" t="s">
        <v>5438</v>
      </c>
      <c r="F12" s="639" t="s">
        <v>5430</v>
      </c>
      <c r="G12" s="639" t="s">
        <v>5375</v>
      </c>
      <c r="H12" s="639" t="s">
        <v>5381</v>
      </c>
      <c r="I12" s="640" t="s">
        <v>5380</v>
      </c>
    </row>
    <row r="13" spans="1:12" ht="13.2">
      <c r="B13" s="853" t="s">
        <v>5459</v>
      </c>
      <c r="C13" s="853"/>
      <c r="D13" s="854"/>
      <c r="E13" s="105" t="s">
        <v>5460</v>
      </c>
      <c r="F13" s="637" t="s">
        <v>511</v>
      </c>
      <c r="G13" s="637" t="s">
        <v>5461</v>
      </c>
      <c r="H13" s="637" t="s">
        <v>5471</v>
      </c>
      <c r="I13" s="641">
        <v>4500</v>
      </c>
    </row>
    <row r="14" spans="1:12" ht="13.2">
      <c r="B14" s="853"/>
      <c r="C14" s="853"/>
      <c r="D14" s="854"/>
      <c r="E14" s="105" t="s">
        <v>5464</v>
      </c>
      <c r="F14" s="637" t="s">
        <v>511</v>
      </c>
      <c r="G14" s="637" t="s">
        <v>5463</v>
      </c>
      <c r="H14" s="637" t="s">
        <v>5470</v>
      </c>
      <c r="I14" s="641">
        <v>8100</v>
      </c>
    </row>
    <row r="15" spans="1:12" ht="13.2">
      <c r="B15" s="853"/>
      <c r="C15" s="853"/>
      <c r="D15" s="854"/>
      <c r="E15" s="105" t="s">
        <v>5462</v>
      </c>
      <c r="F15" s="637" t="s">
        <v>511</v>
      </c>
      <c r="G15" s="637" t="s">
        <v>5472</v>
      </c>
      <c r="H15" s="637" t="s">
        <v>5471</v>
      </c>
      <c r="I15" s="641">
        <v>5500</v>
      </c>
    </row>
    <row r="16" spans="1:12" ht="13.2">
      <c r="B16" s="853"/>
      <c r="C16" s="853"/>
      <c r="D16" s="854"/>
      <c r="E16" s="105" t="s">
        <v>5465</v>
      </c>
      <c r="F16" s="637" t="s">
        <v>511</v>
      </c>
      <c r="G16" s="637" t="s">
        <v>5473</v>
      </c>
      <c r="H16" s="637" t="s">
        <v>5470</v>
      </c>
      <c r="I16" s="641">
        <v>11800</v>
      </c>
    </row>
    <row r="17" spans="1:12" ht="26.4">
      <c r="B17" s="853"/>
      <c r="C17" s="853"/>
      <c r="D17" s="854"/>
      <c r="E17" s="105" t="s">
        <v>5466</v>
      </c>
      <c r="F17" s="637" t="s">
        <v>5492</v>
      </c>
      <c r="G17" s="637" t="s">
        <v>5491</v>
      </c>
      <c r="H17" s="637" t="s">
        <v>5493</v>
      </c>
      <c r="I17" s="638" t="s">
        <v>5660</v>
      </c>
    </row>
    <row r="18" spans="1:12" ht="13.2">
      <c r="B18" s="853"/>
      <c r="C18" s="853"/>
      <c r="D18" s="854"/>
      <c r="E18" s="105" t="s">
        <v>5467</v>
      </c>
      <c r="F18" s="637" t="s">
        <v>511</v>
      </c>
      <c r="G18" s="637" t="s">
        <v>5475</v>
      </c>
      <c r="H18" s="637" t="s">
        <v>5470</v>
      </c>
      <c r="I18" s="641">
        <v>18650</v>
      </c>
    </row>
    <row r="19" spans="1:12" ht="13.2">
      <c r="B19" s="853"/>
      <c r="C19" s="853"/>
      <c r="D19" s="854"/>
      <c r="E19" s="105" t="s">
        <v>5468</v>
      </c>
      <c r="F19" s="637" t="s">
        <v>511</v>
      </c>
      <c r="G19" s="637" t="s">
        <v>5474</v>
      </c>
      <c r="H19" s="637" t="s">
        <v>5471</v>
      </c>
      <c r="I19" s="641">
        <v>17800</v>
      </c>
    </row>
    <row r="20" spans="1:12" ht="26.4">
      <c r="B20" s="853"/>
      <c r="C20" s="853"/>
      <c r="D20" s="854"/>
      <c r="E20" s="105" t="s">
        <v>5469</v>
      </c>
      <c r="F20" s="637" t="s">
        <v>5492</v>
      </c>
      <c r="G20" s="637" t="s">
        <v>5494</v>
      </c>
      <c r="H20" s="637" t="s">
        <v>5495</v>
      </c>
      <c r="I20" s="638" t="s">
        <v>5659</v>
      </c>
    </row>
    <row r="21" spans="1:12" s="848" customFormat="1" ht="40.5" customHeight="1">
      <c r="A21" s="847"/>
      <c r="B21" s="847"/>
      <c r="C21" s="847"/>
      <c r="D21" s="847"/>
      <c r="E21" s="847"/>
      <c r="F21" s="847"/>
      <c r="G21" s="847"/>
      <c r="H21" s="847"/>
      <c r="I21" s="847"/>
      <c r="J21" s="847"/>
      <c r="K21" s="847"/>
      <c r="L21" s="847"/>
    </row>
    <row r="22" spans="1:12" s="848" customFormat="1" ht="15" customHeight="1">
      <c r="A22" s="847"/>
      <c r="B22" s="847"/>
      <c r="C22" s="847"/>
      <c r="D22" s="847"/>
      <c r="E22" s="847"/>
      <c r="F22" s="847"/>
      <c r="G22" s="847"/>
      <c r="H22" s="847"/>
      <c r="I22" s="847"/>
      <c r="J22" s="847"/>
      <c r="K22" s="847"/>
      <c r="L22" s="847"/>
    </row>
    <row r="23" spans="1:12" ht="40.5" customHeight="1">
      <c r="E23" s="639" t="s">
        <v>5438</v>
      </c>
      <c r="F23" s="639" t="s">
        <v>5430</v>
      </c>
      <c r="G23" s="639" t="s">
        <v>5375</v>
      </c>
      <c r="H23" s="639" t="s">
        <v>5381</v>
      </c>
      <c r="I23" s="640" t="s">
        <v>5380</v>
      </c>
    </row>
    <row r="24" spans="1:12" ht="72" customHeight="1">
      <c r="B24" s="855" t="s">
        <v>5476</v>
      </c>
      <c r="C24" s="855"/>
      <c r="D24" s="856"/>
      <c r="E24" s="105" t="s">
        <v>5477</v>
      </c>
      <c r="F24" s="637" t="s">
        <v>5481</v>
      </c>
      <c r="G24" s="637" t="s">
        <v>5480</v>
      </c>
      <c r="H24" s="637" t="s">
        <v>5484</v>
      </c>
      <c r="I24" s="638" t="s">
        <v>5482</v>
      </c>
    </row>
    <row r="25" spans="1:12" ht="72" customHeight="1">
      <c r="B25" s="855"/>
      <c r="C25" s="855"/>
      <c r="D25" s="856"/>
      <c r="E25" s="105" t="s">
        <v>5478</v>
      </c>
      <c r="F25" s="363" t="s">
        <v>511</v>
      </c>
      <c r="G25" s="363" t="s">
        <v>5483</v>
      </c>
      <c r="H25" s="363" t="s">
        <v>5471</v>
      </c>
      <c r="I25" s="641">
        <v>24200</v>
      </c>
    </row>
    <row r="26" spans="1:12" s="848" customFormat="1" ht="40.5" customHeight="1">
      <c r="A26" s="847"/>
      <c r="B26" s="847"/>
      <c r="C26" s="847"/>
      <c r="D26" s="847"/>
      <c r="E26" s="847"/>
      <c r="F26" s="847"/>
      <c r="G26" s="847"/>
      <c r="H26" s="847"/>
      <c r="I26" s="847"/>
      <c r="J26" s="847"/>
      <c r="K26" s="847"/>
      <c r="L26" s="847"/>
    </row>
    <row r="27" spans="1:12" s="848" customFormat="1" ht="15.75" customHeight="1">
      <c r="A27" s="847"/>
      <c r="B27" s="847"/>
      <c r="C27" s="847"/>
      <c r="D27" s="847"/>
      <c r="E27" s="847"/>
      <c r="F27" s="847"/>
      <c r="G27" s="847"/>
      <c r="H27" s="847"/>
      <c r="I27" s="847"/>
      <c r="J27" s="847"/>
      <c r="K27" s="847"/>
      <c r="L27" s="847"/>
    </row>
    <row r="28" spans="1:12" ht="40.5" customHeight="1">
      <c r="E28" s="639" t="s">
        <v>5438</v>
      </c>
      <c r="F28" s="639" t="s">
        <v>5430</v>
      </c>
      <c r="G28" s="639" t="s">
        <v>5375</v>
      </c>
      <c r="H28" s="639" t="s">
        <v>5381</v>
      </c>
      <c r="I28" s="640" t="s">
        <v>5380</v>
      </c>
    </row>
    <row r="29" spans="1:12" ht="65.25" customHeight="1">
      <c r="B29" s="849" t="s">
        <v>5485</v>
      </c>
      <c r="C29" s="849"/>
      <c r="D29" s="850"/>
      <c r="E29" s="105" t="s">
        <v>5486</v>
      </c>
      <c r="F29" s="363" t="s">
        <v>511</v>
      </c>
      <c r="G29" s="363" t="s">
        <v>1403</v>
      </c>
      <c r="H29" s="363" t="s">
        <v>5488</v>
      </c>
      <c r="I29" s="641">
        <v>14500</v>
      </c>
    </row>
    <row r="30" spans="1:12" ht="39.6">
      <c r="B30" s="849"/>
      <c r="C30" s="849"/>
      <c r="D30" s="850"/>
      <c r="E30" s="105" t="s">
        <v>5487</v>
      </c>
      <c r="F30" s="363" t="s">
        <v>511</v>
      </c>
      <c r="G30" s="363" t="s">
        <v>5489</v>
      </c>
      <c r="H30" s="363" t="s">
        <v>5490</v>
      </c>
      <c r="I30" s="642" t="s">
        <v>5635</v>
      </c>
    </row>
  </sheetData>
  <mergeCells count="7">
    <mergeCell ref="A26:XFD27"/>
    <mergeCell ref="B29:D30"/>
    <mergeCell ref="B3:D9"/>
    <mergeCell ref="A10:XFD11"/>
    <mergeCell ref="B13:D20"/>
    <mergeCell ref="A21:XFD22"/>
    <mergeCell ref="B24:D2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Z1002"/>
  <sheetViews>
    <sheetView zoomScale="73" zoomScaleNormal="73" workbookViewId="0">
      <pane ySplit="1" topLeftCell="A2" activePane="bottomLeft" state="frozen"/>
      <selection activeCell="B337" sqref="B337"/>
      <selection pane="bottomLeft" activeCell="I260" sqref="I260"/>
    </sheetView>
  </sheetViews>
  <sheetFormatPr defaultColWidth="14.44140625" defaultRowHeight="15" customHeight="1"/>
  <cols>
    <col min="1" max="1" width="4.33203125" customWidth="1"/>
    <col min="2" max="2" width="20.88671875" customWidth="1"/>
    <col min="3" max="3" width="20.109375" customWidth="1"/>
    <col min="4" max="4" width="24.5546875" customWidth="1"/>
    <col min="5" max="5" width="63.5546875" customWidth="1"/>
    <col min="6" max="6" width="19.44140625" hidden="1" customWidth="1"/>
    <col min="7" max="7" width="12.44140625" hidden="1" customWidth="1"/>
    <col min="8" max="9" width="13.44140625" bestFit="1" customWidth="1"/>
    <col min="10" max="10" width="19" customWidth="1"/>
    <col min="11" max="11" width="24.44140625" customWidth="1"/>
    <col min="12" max="12" width="17.44140625" customWidth="1"/>
    <col min="13" max="13" width="8.6640625" customWidth="1"/>
    <col min="14" max="14" width="14.5546875" bestFit="1" customWidth="1"/>
    <col min="15" max="15" width="22.33203125" bestFit="1" customWidth="1"/>
    <col min="16" max="16" width="23.5546875" bestFit="1" customWidth="1"/>
    <col min="17" max="17" width="22.33203125" bestFit="1" customWidth="1"/>
    <col min="18" max="18" width="14" customWidth="1"/>
    <col min="19" max="26" width="8.6640625" customWidth="1"/>
  </cols>
  <sheetData>
    <row r="1" spans="1:26" ht="21.75" customHeight="1">
      <c r="B1" s="42" t="s">
        <v>1189</v>
      </c>
      <c r="C1" s="42" t="s">
        <v>886</v>
      </c>
      <c r="D1" s="42" t="s">
        <v>194</v>
      </c>
      <c r="E1" s="42" t="s">
        <v>195</v>
      </c>
      <c r="F1" s="250" t="s">
        <v>196</v>
      </c>
      <c r="G1" s="250" t="s">
        <v>197</v>
      </c>
      <c r="H1" s="250" t="s">
        <v>198</v>
      </c>
      <c r="I1" s="250" t="s">
        <v>199</v>
      </c>
      <c r="J1" s="42" t="s">
        <v>200</v>
      </c>
      <c r="K1" s="42" t="s">
        <v>201</v>
      </c>
      <c r="L1" s="42" t="s">
        <v>202</v>
      </c>
      <c r="M1" s="42" t="s">
        <v>204</v>
      </c>
      <c r="N1" s="42" t="s">
        <v>205</v>
      </c>
      <c r="O1" s="267" t="s">
        <v>5637</v>
      </c>
      <c r="P1" s="46" t="s">
        <v>207</v>
      </c>
      <c r="Q1" s="46" t="s">
        <v>208</v>
      </c>
      <c r="R1" s="47" t="s">
        <v>209</v>
      </c>
    </row>
    <row r="2" spans="1:26" ht="20.100000000000001" customHeight="1">
      <c r="B2" s="48"/>
      <c r="C2" s="33"/>
      <c r="D2" s="33"/>
      <c r="E2" s="33"/>
      <c r="F2" s="249"/>
      <c r="G2" s="249"/>
      <c r="H2" s="249"/>
      <c r="I2" s="249"/>
      <c r="J2" s="248"/>
      <c r="K2" s="248"/>
      <c r="L2" s="33"/>
      <c r="M2" s="51"/>
      <c r="N2" s="52">
        <f>M2*35</f>
        <v>0</v>
      </c>
      <c r="O2" s="50">
        <f>N2*3</f>
        <v>0</v>
      </c>
      <c r="P2" s="50">
        <f t="shared" ref="P2:P247" si="0">O2*0.6</f>
        <v>0</v>
      </c>
      <c r="Q2" s="50">
        <f t="shared" ref="Q2:Q247" si="1">P2*0.95</f>
        <v>0</v>
      </c>
      <c r="R2" s="50">
        <f t="shared" ref="R2:R247" si="2">Q2*0.85</f>
        <v>0</v>
      </c>
    </row>
    <row r="3" spans="1:26" ht="26.4">
      <c r="A3" s="3"/>
      <c r="B3" s="316" t="s">
        <v>1190</v>
      </c>
      <c r="C3" s="281" t="s">
        <v>1191</v>
      </c>
      <c r="D3" s="51"/>
      <c r="E3" s="51"/>
      <c r="F3" s="280"/>
      <c r="G3" s="280"/>
      <c r="H3" s="280"/>
      <c r="I3" s="280"/>
      <c r="J3" s="283"/>
      <c r="K3" s="283"/>
      <c r="L3" s="51"/>
      <c r="M3" s="51"/>
      <c r="N3" s="52">
        <f t="shared" ref="N3:N66" si="3">M3*35</f>
        <v>0</v>
      </c>
      <c r="O3" s="50">
        <f t="shared" ref="O3:O44" si="4">N3*3</f>
        <v>0</v>
      </c>
      <c r="P3" s="119">
        <f t="shared" si="0"/>
        <v>0</v>
      </c>
      <c r="Q3" s="119">
        <f t="shared" si="1"/>
        <v>0</v>
      </c>
      <c r="R3" s="119">
        <f t="shared" si="2"/>
        <v>0</v>
      </c>
      <c r="S3" s="3"/>
      <c r="T3" s="3"/>
      <c r="U3" s="3"/>
      <c r="V3" s="3"/>
      <c r="W3" s="3"/>
      <c r="X3" s="3"/>
      <c r="Y3" s="3"/>
      <c r="Z3" s="3"/>
    </row>
    <row r="4" spans="1:26" ht="20.100000000000001" customHeight="1">
      <c r="A4" s="13"/>
      <c r="B4" s="63"/>
      <c r="C4" s="317" t="s">
        <v>1192</v>
      </c>
      <c r="D4" s="63"/>
      <c r="E4" s="63"/>
      <c r="F4" s="257"/>
      <c r="G4" s="257"/>
      <c r="H4" s="257"/>
      <c r="I4" s="257"/>
      <c r="J4" s="241"/>
      <c r="K4" s="241"/>
      <c r="L4" s="63"/>
      <c r="M4" s="63"/>
      <c r="N4" s="52">
        <f t="shared" si="3"/>
        <v>0</v>
      </c>
      <c r="O4" s="50">
        <f t="shared" si="4"/>
        <v>0</v>
      </c>
      <c r="P4" s="50">
        <f t="shared" si="0"/>
        <v>0</v>
      </c>
      <c r="Q4" s="50">
        <f t="shared" si="1"/>
        <v>0</v>
      </c>
      <c r="R4" s="50">
        <f t="shared" si="2"/>
        <v>0</v>
      </c>
      <c r="S4" s="13"/>
      <c r="T4" s="13"/>
      <c r="U4" s="13"/>
      <c r="V4" s="13"/>
      <c r="W4" s="13"/>
      <c r="X4" s="13"/>
      <c r="Y4" s="13"/>
      <c r="Z4" s="13"/>
    </row>
    <row r="5" spans="1:26" ht="20.100000000000001" customHeight="1">
      <c r="A5" s="13"/>
      <c r="B5" s="63"/>
      <c r="C5" s="63"/>
      <c r="D5" s="63" t="s">
        <v>1193</v>
      </c>
      <c r="E5" s="63" t="s">
        <v>1194</v>
      </c>
      <c r="F5" s="257">
        <v>17955</v>
      </c>
      <c r="G5" s="257">
        <v>19950</v>
      </c>
      <c r="H5" s="60">
        <f t="shared" ref="H5" si="5">CEILING(P5,100)</f>
        <v>21000</v>
      </c>
      <c r="I5" s="60">
        <f t="shared" ref="I5" si="6">CEILING(O5,100)</f>
        <v>35000</v>
      </c>
      <c r="J5" s="241" t="s">
        <v>1195</v>
      </c>
      <c r="K5" s="258" t="s">
        <v>893</v>
      </c>
      <c r="L5" s="63"/>
      <c r="M5" s="63"/>
      <c r="N5" s="52">
        <f t="shared" si="3"/>
        <v>0</v>
      </c>
      <c r="O5" s="257">
        <v>35000</v>
      </c>
      <c r="P5" s="119">
        <f t="shared" si="0"/>
        <v>21000</v>
      </c>
      <c r="Q5" s="119">
        <f t="shared" si="1"/>
        <v>19950</v>
      </c>
      <c r="R5" s="119">
        <f t="shared" si="2"/>
        <v>16957.5</v>
      </c>
      <c r="S5" s="13"/>
      <c r="T5" s="13"/>
      <c r="U5" s="13"/>
      <c r="V5" s="13"/>
      <c r="W5" s="13"/>
      <c r="X5" s="13"/>
      <c r="Y5" s="13"/>
      <c r="Z5" s="13"/>
    </row>
    <row r="6" spans="1:26" ht="20.100000000000001" customHeight="1">
      <c r="A6" s="13"/>
      <c r="B6" s="63"/>
      <c r="C6" s="63"/>
      <c r="D6" s="63" t="s">
        <v>1196</v>
      </c>
      <c r="E6" s="63" t="s">
        <v>1197</v>
      </c>
      <c r="F6" s="257">
        <v>2565</v>
      </c>
      <c r="G6" s="257">
        <v>2850</v>
      </c>
      <c r="H6" s="60">
        <f t="shared" ref="H6:H16" si="7">CEILING(P6,100)</f>
        <v>3000</v>
      </c>
      <c r="I6" s="60">
        <f t="shared" ref="I6:I16" si="8">CEILING(O6,100)</f>
        <v>5000</v>
      </c>
      <c r="J6" s="241" t="s">
        <v>1195</v>
      </c>
      <c r="K6" s="258" t="s">
        <v>893</v>
      </c>
      <c r="L6" s="63"/>
      <c r="M6" s="63"/>
      <c r="N6" s="52">
        <f t="shared" si="3"/>
        <v>0</v>
      </c>
      <c r="O6" s="257">
        <v>5000</v>
      </c>
      <c r="P6" s="50">
        <f t="shared" si="0"/>
        <v>3000</v>
      </c>
      <c r="Q6" s="50">
        <f t="shared" si="1"/>
        <v>2850</v>
      </c>
      <c r="R6" s="50">
        <f t="shared" si="2"/>
        <v>2422.5</v>
      </c>
      <c r="S6" s="13"/>
      <c r="T6" s="13"/>
      <c r="U6" s="13"/>
      <c r="V6" s="13"/>
      <c r="W6" s="13"/>
      <c r="X6" s="13"/>
      <c r="Y6" s="13"/>
      <c r="Z6" s="13"/>
    </row>
    <row r="7" spans="1:26" ht="20.100000000000001" customHeight="1">
      <c r="A7" s="13"/>
      <c r="B7" s="63"/>
      <c r="C7" s="63"/>
      <c r="D7" s="63"/>
      <c r="E7" s="63"/>
      <c r="F7" s="257"/>
      <c r="G7" s="257"/>
      <c r="H7" s="241"/>
      <c r="I7" s="241"/>
      <c r="J7" s="241"/>
      <c r="K7" s="241"/>
      <c r="L7" s="63"/>
      <c r="M7" s="63"/>
      <c r="N7" s="52">
        <f t="shared" si="3"/>
        <v>0</v>
      </c>
      <c r="O7" s="257"/>
      <c r="P7" s="119">
        <f t="shared" si="0"/>
        <v>0</v>
      </c>
      <c r="Q7" s="119">
        <f t="shared" si="1"/>
        <v>0</v>
      </c>
      <c r="R7" s="119">
        <f t="shared" si="2"/>
        <v>0</v>
      </c>
      <c r="S7" s="13"/>
      <c r="T7" s="13"/>
      <c r="U7" s="13"/>
      <c r="V7" s="13"/>
      <c r="W7" s="13"/>
      <c r="X7" s="13"/>
      <c r="Y7" s="13"/>
      <c r="Z7" s="13"/>
    </row>
    <row r="8" spans="1:26" ht="20.100000000000001" customHeight="1">
      <c r="A8" s="13"/>
      <c r="B8" s="63"/>
      <c r="C8" s="63"/>
      <c r="D8" s="63" t="s">
        <v>1198</v>
      </c>
      <c r="E8" s="63" t="s">
        <v>1199</v>
      </c>
      <c r="F8" s="257">
        <v>1641.6000000000001</v>
      </c>
      <c r="G8" s="257">
        <v>1824</v>
      </c>
      <c r="H8" s="60">
        <f t="shared" si="7"/>
        <v>2000</v>
      </c>
      <c r="I8" s="60">
        <f t="shared" si="8"/>
        <v>3200</v>
      </c>
      <c r="J8" s="241" t="s">
        <v>899</v>
      </c>
      <c r="K8" s="258" t="s">
        <v>900</v>
      </c>
      <c r="L8" s="63"/>
      <c r="M8" s="63"/>
      <c r="N8" s="52">
        <f t="shared" si="3"/>
        <v>0</v>
      </c>
      <c r="O8" s="257">
        <v>3200</v>
      </c>
      <c r="P8" s="50">
        <f t="shared" si="0"/>
        <v>1920</v>
      </c>
      <c r="Q8" s="50">
        <f t="shared" si="1"/>
        <v>1824</v>
      </c>
      <c r="R8" s="50">
        <f t="shared" si="2"/>
        <v>1550.3999999999999</v>
      </c>
      <c r="S8" s="13"/>
      <c r="T8" s="13"/>
      <c r="U8" s="13"/>
      <c r="V8" s="13"/>
      <c r="W8" s="13"/>
      <c r="X8" s="13"/>
      <c r="Y8" s="13"/>
      <c r="Z8" s="13"/>
    </row>
    <row r="9" spans="1:26" ht="20.100000000000001" customHeight="1">
      <c r="A9" s="13"/>
      <c r="B9" s="63"/>
      <c r="C9" s="63"/>
      <c r="D9" s="63" t="s">
        <v>1200</v>
      </c>
      <c r="E9" s="63" t="s">
        <v>1201</v>
      </c>
      <c r="F9" s="257">
        <v>3231.9</v>
      </c>
      <c r="G9" s="257">
        <v>3591</v>
      </c>
      <c r="H9" s="60">
        <f t="shared" si="7"/>
        <v>3800</v>
      </c>
      <c r="I9" s="60">
        <f t="shared" si="8"/>
        <v>6300</v>
      </c>
      <c r="J9" s="241" t="s">
        <v>899</v>
      </c>
      <c r="K9" s="258" t="s">
        <v>900</v>
      </c>
      <c r="L9" s="63"/>
      <c r="M9" s="63"/>
      <c r="N9" s="52">
        <f t="shared" si="3"/>
        <v>0</v>
      </c>
      <c r="O9" s="257">
        <v>6300</v>
      </c>
      <c r="P9" s="119">
        <f t="shared" si="0"/>
        <v>3780</v>
      </c>
      <c r="Q9" s="119">
        <f t="shared" si="1"/>
        <v>3591</v>
      </c>
      <c r="R9" s="119">
        <f t="shared" si="2"/>
        <v>3052.35</v>
      </c>
      <c r="S9" s="13"/>
      <c r="T9" s="13"/>
      <c r="U9" s="13"/>
      <c r="V9" s="13"/>
      <c r="W9" s="13"/>
      <c r="X9" s="13"/>
      <c r="Y9" s="13"/>
      <c r="Z9" s="13"/>
    </row>
    <row r="10" spans="1:26" ht="20.100000000000001" customHeight="1">
      <c r="A10" s="13"/>
      <c r="B10" s="63"/>
      <c r="C10" s="63"/>
      <c r="D10" s="63"/>
      <c r="E10" s="63"/>
      <c r="F10" s="257"/>
      <c r="G10" s="257"/>
      <c r="H10" s="241"/>
      <c r="I10" s="241"/>
      <c r="J10" s="241"/>
      <c r="K10" s="241"/>
      <c r="L10" s="63"/>
      <c r="M10" s="63"/>
      <c r="N10" s="52">
        <f t="shared" si="3"/>
        <v>0</v>
      </c>
      <c r="O10" s="257"/>
      <c r="P10" s="50">
        <f t="shared" si="0"/>
        <v>0</v>
      </c>
      <c r="Q10" s="50">
        <f t="shared" si="1"/>
        <v>0</v>
      </c>
      <c r="R10" s="50">
        <f t="shared" si="2"/>
        <v>0</v>
      </c>
      <c r="S10" s="13"/>
      <c r="T10" s="13"/>
      <c r="U10" s="13"/>
      <c r="V10" s="13"/>
      <c r="W10" s="13"/>
      <c r="X10" s="13"/>
      <c r="Y10" s="13"/>
      <c r="Z10" s="13"/>
    </row>
    <row r="11" spans="1:26" ht="20.100000000000001" customHeight="1">
      <c r="A11" s="13"/>
      <c r="B11" s="63"/>
      <c r="C11" s="317" t="s">
        <v>896</v>
      </c>
      <c r="D11" s="63"/>
      <c r="E11" s="63"/>
      <c r="F11" s="257"/>
      <c r="G11" s="257"/>
      <c r="H11" s="241"/>
      <c r="I11" s="241"/>
      <c r="J11" s="241"/>
      <c r="K11" s="241"/>
      <c r="L11" s="63"/>
      <c r="M11" s="63"/>
      <c r="N11" s="52">
        <f t="shared" si="3"/>
        <v>0</v>
      </c>
      <c r="O11" s="257"/>
      <c r="P11" s="119">
        <f t="shared" si="0"/>
        <v>0</v>
      </c>
      <c r="Q11" s="119">
        <f t="shared" si="1"/>
        <v>0</v>
      </c>
      <c r="R11" s="119">
        <f t="shared" si="2"/>
        <v>0</v>
      </c>
      <c r="S11" s="13"/>
      <c r="T11" s="13"/>
      <c r="U11" s="13"/>
      <c r="V11" s="13"/>
      <c r="W11" s="13"/>
      <c r="X11" s="13"/>
      <c r="Y11" s="13"/>
      <c r="Z11" s="13"/>
    </row>
    <row r="12" spans="1:26" ht="20.100000000000001" customHeight="1">
      <c r="A12" s="13"/>
      <c r="B12" s="63"/>
      <c r="C12" s="63"/>
      <c r="D12" s="63" t="s">
        <v>1202</v>
      </c>
      <c r="E12" s="63" t="s">
        <v>1203</v>
      </c>
      <c r="F12" s="257">
        <v>2975.4</v>
      </c>
      <c r="G12" s="257">
        <v>3306</v>
      </c>
      <c r="H12" s="60">
        <f t="shared" si="7"/>
        <v>3500</v>
      </c>
      <c r="I12" s="60">
        <f t="shared" si="8"/>
        <v>5800</v>
      </c>
      <c r="J12" s="241" t="s">
        <v>1195</v>
      </c>
      <c r="K12" s="258" t="s">
        <v>893</v>
      </c>
      <c r="L12" s="63"/>
      <c r="M12" s="63"/>
      <c r="N12" s="52">
        <f t="shared" si="3"/>
        <v>0</v>
      </c>
      <c r="O12" s="257">
        <v>5800</v>
      </c>
      <c r="P12" s="50">
        <f t="shared" si="0"/>
        <v>3480</v>
      </c>
      <c r="Q12" s="50">
        <f t="shared" si="1"/>
        <v>3306</v>
      </c>
      <c r="R12" s="50">
        <f t="shared" si="2"/>
        <v>2810.1</v>
      </c>
      <c r="S12" s="13"/>
      <c r="T12" s="13"/>
      <c r="U12" s="13"/>
      <c r="V12" s="13"/>
      <c r="W12" s="13"/>
      <c r="X12" s="13"/>
      <c r="Y12" s="13"/>
      <c r="Z12" s="13"/>
    </row>
    <row r="13" spans="1:26" ht="20.100000000000001" customHeight="1">
      <c r="A13" s="13"/>
      <c r="B13" s="63"/>
      <c r="C13" s="63"/>
      <c r="D13" s="63" t="s">
        <v>1204</v>
      </c>
      <c r="E13" s="63" t="s">
        <v>1205</v>
      </c>
      <c r="F13" s="257">
        <v>5643</v>
      </c>
      <c r="G13" s="257">
        <v>6270</v>
      </c>
      <c r="H13" s="60">
        <f t="shared" si="7"/>
        <v>6600</v>
      </c>
      <c r="I13" s="60">
        <f t="shared" si="8"/>
        <v>11000</v>
      </c>
      <c r="J13" s="241" t="s">
        <v>1195</v>
      </c>
      <c r="K13" s="258" t="s">
        <v>893</v>
      </c>
      <c r="L13" s="63"/>
      <c r="M13" s="63"/>
      <c r="N13" s="52">
        <f t="shared" si="3"/>
        <v>0</v>
      </c>
      <c r="O13" s="257">
        <v>11000</v>
      </c>
      <c r="P13" s="119">
        <f t="shared" si="0"/>
        <v>6600</v>
      </c>
      <c r="Q13" s="119">
        <f t="shared" si="1"/>
        <v>6270</v>
      </c>
      <c r="R13" s="119">
        <f t="shared" si="2"/>
        <v>5329.5</v>
      </c>
      <c r="S13" s="13"/>
      <c r="T13" s="13"/>
      <c r="U13" s="13"/>
      <c r="V13" s="13"/>
      <c r="W13" s="13"/>
      <c r="X13" s="13"/>
      <c r="Y13" s="13"/>
      <c r="Z13" s="13"/>
    </row>
    <row r="14" spans="1:26" ht="20.100000000000001" customHeight="1">
      <c r="A14" s="13"/>
      <c r="B14" s="63"/>
      <c r="C14" s="63"/>
      <c r="D14" s="63" t="s">
        <v>1206</v>
      </c>
      <c r="E14" s="63" t="s">
        <v>1207</v>
      </c>
      <c r="F14" s="257">
        <v>4206.6000000000004</v>
      </c>
      <c r="G14" s="257">
        <v>4674</v>
      </c>
      <c r="H14" s="60">
        <f t="shared" si="7"/>
        <v>5000</v>
      </c>
      <c r="I14" s="60">
        <f t="shared" si="8"/>
        <v>8200</v>
      </c>
      <c r="J14" s="241" t="s">
        <v>1195</v>
      </c>
      <c r="K14" s="258" t="s">
        <v>893</v>
      </c>
      <c r="L14" s="63"/>
      <c r="M14" s="63"/>
      <c r="N14" s="52">
        <f t="shared" si="3"/>
        <v>0</v>
      </c>
      <c r="O14" s="257">
        <v>8200</v>
      </c>
      <c r="P14" s="50">
        <f t="shared" si="0"/>
        <v>4920</v>
      </c>
      <c r="Q14" s="50">
        <f t="shared" si="1"/>
        <v>4674</v>
      </c>
      <c r="R14" s="50">
        <f t="shared" si="2"/>
        <v>3972.9</v>
      </c>
      <c r="S14" s="13"/>
      <c r="T14" s="13"/>
      <c r="U14" s="13"/>
      <c r="V14" s="13"/>
      <c r="W14" s="13"/>
      <c r="X14" s="13"/>
      <c r="Y14" s="13"/>
      <c r="Z14" s="13"/>
    </row>
    <row r="15" spans="1:26" ht="20.100000000000001" customHeight="1">
      <c r="A15" s="13"/>
      <c r="B15" s="63"/>
      <c r="C15" s="63"/>
      <c r="D15" s="63" t="s">
        <v>1208</v>
      </c>
      <c r="E15" s="63" t="s">
        <v>1209</v>
      </c>
      <c r="F15" s="257">
        <v>8310.6</v>
      </c>
      <c r="G15" s="257">
        <v>9234</v>
      </c>
      <c r="H15" s="60">
        <f t="shared" si="7"/>
        <v>9800</v>
      </c>
      <c r="I15" s="60">
        <f t="shared" si="8"/>
        <v>16200</v>
      </c>
      <c r="J15" s="241" t="s">
        <v>1195</v>
      </c>
      <c r="K15" s="258" t="s">
        <v>893</v>
      </c>
      <c r="L15" s="63"/>
      <c r="M15" s="63"/>
      <c r="N15" s="52">
        <f t="shared" si="3"/>
        <v>0</v>
      </c>
      <c r="O15" s="257">
        <v>16200</v>
      </c>
      <c r="P15" s="119">
        <f t="shared" si="0"/>
        <v>9720</v>
      </c>
      <c r="Q15" s="119">
        <f t="shared" si="1"/>
        <v>9234</v>
      </c>
      <c r="R15" s="119">
        <f t="shared" si="2"/>
        <v>7848.9</v>
      </c>
      <c r="S15" s="13"/>
      <c r="T15" s="13"/>
      <c r="U15" s="13"/>
      <c r="V15" s="13"/>
      <c r="W15" s="13"/>
      <c r="X15" s="13"/>
      <c r="Y15" s="13"/>
      <c r="Z15" s="13"/>
    </row>
    <row r="16" spans="1:26" ht="20.100000000000001" customHeight="1">
      <c r="A16" s="13"/>
      <c r="B16" s="63"/>
      <c r="C16" s="63"/>
      <c r="D16" s="63" t="s">
        <v>1210</v>
      </c>
      <c r="E16" s="63" t="s">
        <v>1211</v>
      </c>
      <c r="F16" s="257">
        <v>10260</v>
      </c>
      <c r="G16" s="257">
        <v>11400</v>
      </c>
      <c r="H16" s="60">
        <f t="shared" si="7"/>
        <v>12000</v>
      </c>
      <c r="I16" s="60">
        <f t="shared" si="8"/>
        <v>20000</v>
      </c>
      <c r="J16" s="241" t="s">
        <v>1195</v>
      </c>
      <c r="K16" s="258" t="s">
        <v>893</v>
      </c>
      <c r="L16" s="63"/>
      <c r="M16" s="63"/>
      <c r="N16" s="52">
        <f t="shared" si="3"/>
        <v>0</v>
      </c>
      <c r="O16" s="257">
        <v>20000</v>
      </c>
      <c r="P16" s="50">
        <f t="shared" si="0"/>
        <v>12000</v>
      </c>
      <c r="Q16" s="50">
        <f t="shared" si="1"/>
        <v>11400</v>
      </c>
      <c r="R16" s="50">
        <f t="shared" si="2"/>
        <v>9690</v>
      </c>
      <c r="S16" s="13"/>
      <c r="T16" s="13"/>
      <c r="U16" s="13"/>
      <c r="V16" s="13"/>
      <c r="W16" s="13"/>
      <c r="X16" s="13"/>
      <c r="Y16" s="13"/>
      <c r="Z16" s="13"/>
    </row>
    <row r="17" spans="1:26" ht="20.100000000000001" customHeight="1">
      <c r="A17" s="13"/>
      <c r="B17" s="63"/>
      <c r="C17" s="63"/>
      <c r="D17" s="63"/>
      <c r="E17" s="63"/>
      <c r="F17" s="257"/>
      <c r="G17" s="257"/>
      <c r="H17" s="257"/>
      <c r="I17" s="257"/>
      <c r="J17" s="241"/>
      <c r="K17" s="241"/>
      <c r="L17" s="63"/>
      <c r="M17" s="63"/>
      <c r="N17" s="52">
        <f t="shared" si="3"/>
        <v>0</v>
      </c>
      <c r="O17" s="50">
        <f t="shared" si="4"/>
        <v>0</v>
      </c>
      <c r="P17" s="119">
        <f t="shared" si="0"/>
        <v>0</v>
      </c>
      <c r="Q17" s="119">
        <f t="shared" si="1"/>
        <v>0</v>
      </c>
      <c r="R17" s="119">
        <f t="shared" si="2"/>
        <v>0</v>
      </c>
      <c r="S17" s="13"/>
      <c r="T17" s="13"/>
      <c r="U17" s="13"/>
      <c r="V17" s="13"/>
      <c r="W17" s="13"/>
      <c r="X17" s="13"/>
      <c r="Y17" s="13"/>
      <c r="Z17" s="13"/>
    </row>
    <row r="18" spans="1:26" ht="20.100000000000001" customHeight="1">
      <c r="A18" s="13"/>
      <c r="B18" s="63"/>
      <c r="C18" s="63"/>
      <c r="D18" s="63" t="s">
        <v>1212</v>
      </c>
      <c r="E18" s="63" t="s">
        <v>1213</v>
      </c>
      <c r="F18" s="257">
        <v>9028.8000000000011</v>
      </c>
      <c r="G18" s="257">
        <v>10032</v>
      </c>
      <c r="H18" s="60">
        <f t="shared" ref="H18" si="9">CEILING(P18,100)</f>
        <v>11700</v>
      </c>
      <c r="I18" s="60">
        <f t="shared" ref="I18" si="10">CEILING(O18,100)</f>
        <v>19500</v>
      </c>
      <c r="J18" s="241" t="s">
        <v>511</v>
      </c>
      <c r="K18" s="258" t="s">
        <v>1214</v>
      </c>
      <c r="L18" s="63"/>
      <c r="M18" s="63">
        <v>185</v>
      </c>
      <c r="N18" s="52">
        <f t="shared" si="3"/>
        <v>6475</v>
      </c>
      <c r="O18" s="50">
        <f t="shared" si="4"/>
        <v>19425</v>
      </c>
      <c r="P18" s="50">
        <f t="shared" si="0"/>
        <v>11655</v>
      </c>
      <c r="Q18" s="50">
        <f t="shared" si="1"/>
        <v>11072.25</v>
      </c>
      <c r="R18" s="50">
        <f t="shared" si="2"/>
        <v>9411.4125000000004</v>
      </c>
      <c r="S18" s="13"/>
      <c r="T18" s="13"/>
      <c r="U18" s="13"/>
      <c r="V18" s="13"/>
      <c r="W18" s="13"/>
      <c r="X18" s="13"/>
      <c r="Y18" s="13"/>
      <c r="Z18" s="13"/>
    </row>
    <row r="19" spans="1:26" ht="20.100000000000001" customHeight="1">
      <c r="A19" s="13"/>
      <c r="B19" s="63"/>
      <c r="C19" s="63"/>
      <c r="D19" s="63" t="s">
        <v>1215</v>
      </c>
      <c r="E19" s="63" t="s">
        <v>1216</v>
      </c>
      <c r="F19" s="257">
        <v>8002.8</v>
      </c>
      <c r="G19" s="257">
        <v>8892</v>
      </c>
      <c r="H19" s="60">
        <f t="shared" ref="H19:H25" si="11">CEILING(P19,100)</f>
        <v>10500</v>
      </c>
      <c r="I19" s="60">
        <f t="shared" ref="I19:I25" si="12">CEILING(O19,100)</f>
        <v>17500</v>
      </c>
      <c r="J19" s="241" t="s">
        <v>511</v>
      </c>
      <c r="K19" s="258" t="s">
        <v>1214</v>
      </c>
      <c r="L19" s="63"/>
      <c r="M19" s="63">
        <v>166</v>
      </c>
      <c r="N19" s="52">
        <f t="shared" si="3"/>
        <v>5810</v>
      </c>
      <c r="O19" s="50">
        <f t="shared" si="4"/>
        <v>17430</v>
      </c>
      <c r="P19" s="119">
        <f t="shared" si="0"/>
        <v>10458</v>
      </c>
      <c r="Q19" s="119">
        <f t="shared" si="1"/>
        <v>9935.1</v>
      </c>
      <c r="R19" s="119">
        <f t="shared" si="2"/>
        <v>8444.8350000000009</v>
      </c>
      <c r="S19" s="13"/>
      <c r="T19" s="13"/>
      <c r="U19" s="13"/>
      <c r="V19" s="13"/>
      <c r="W19" s="13"/>
      <c r="X19" s="13"/>
      <c r="Y19" s="13"/>
      <c r="Z19" s="13"/>
    </row>
    <row r="20" spans="1:26" ht="20.100000000000001" customHeight="1">
      <c r="A20" s="13"/>
      <c r="B20" s="63"/>
      <c r="C20" s="63"/>
      <c r="D20" s="63" t="s">
        <v>1217</v>
      </c>
      <c r="E20" s="63" t="s">
        <v>1218</v>
      </c>
      <c r="F20" s="257">
        <v>6412.5</v>
      </c>
      <c r="G20" s="257">
        <v>7125</v>
      </c>
      <c r="H20" s="60">
        <f t="shared" si="11"/>
        <v>7900</v>
      </c>
      <c r="I20" s="60">
        <f t="shared" si="12"/>
        <v>13200</v>
      </c>
      <c r="J20" s="241" t="s">
        <v>511</v>
      </c>
      <c r="K20" s="258" t="s">
        <v>1214</v>
      </c>
      <c r="L20" s="63"/>
      <c r="M20" s="63">
        <v>125</v>
      </c>
      <c r="N20" s="52">
        <f t="shared" si="3"/>
        <v>4375</v>
      </c>
      <c r="O20" s="50">
        <f t="shared" si="4"/>
        <v>13125</v>
      </c>
      <c r="P20" s="50">
        <f t="shared" si="0"/>
        <v>7875</v>
      </c>
      <c r="Q20" s="50">
        <f t="shared" si="1"/>
        <v>7481.25</v>
      </c>
      <c r="R20" s="50">
        <f t="shared" si="2"/>
        <v>6359.0625</v>
      </c>
      <c r="S20" s="13"/>
      <c r="T20" s="13"/>
      <c r="U20" s="13"/>
      <c r="V20" s="13"/>
      <c r="W20" s="13"/>
      <c r="X20" s="13"/>
      <c r="Y20" s="13"/>
      <c r="Z20" s="13"/>
    </row>
    <row r="21" spans="1:26" ht="20.100000000000001" customHeight="1">
      <c r="A21" s="13"/>
      <c r="B21" s="63"/>
      <c r="C21" s="63"/>
      <c r="D21" s="63" t="s">
        <v>1219</v>
      </c>
      <c r="E21" s="63" t="s">
        <v>1220</v>
      </c>
      <c r="F21" s="257">
        <v>5335.2</v>
      </c>
      <c r="G21" s="257">
        <v>5928</v>
      </c>
      <c r="H21" s="60">
        <f t="shared" si="11"/>
        <v>6600</v>
      </c>
      <c r="I21" s="60">
        <f t="shared" si="12"/>
        <v>11000</v>
      </c>
      <c r="J21" s="241" t="s">
        <v>511</v>
      </c>
      <c r="K21" s="258" t="s">
        <v>1214</v>
      </c>
      <c r="L21" s="63"/>
      <c r="M21" s="63">
        <v>104</v>
      </c>
      <c r="N21" s="52">
        <f t="shared" si="3"/>
        <v>3640</v>
      </c>
      <c r="O21" s="50">
        <f t="shared" si="4"/>
        <v>10920</v>
      </c>
      <c r="P21" s="119">
        <f t="shared" si="0"/>
        <v>6552</v>
      </c>
      <c r="Q21" s="119">
        <f t="shared" si="1"/>
        <v>6224.4</v>
      </c>
      <c r="R21" s="119">
        <f t="shared" si="2"/>
        <v>5290.74</v>
      </c>
      <c r="S21" s="13"/>
      <c r="T21" s="13"/>
      <c r="U21" s="13"/>
      <c r="V21" s="13"/>
      <c r="W21" s="13"/>
      <c r="X21" s="13"/>
      <c r="Y21" s="13"/>
      <c r="Z21" s="13"/>
    </row>
    <row r="22" spans="1:26" ht="20.100000000000001" customHeight="1">
      <c r="A22" s="13"/>
      <c r="B22" s="63"/>
      <c r="C22" s="63"/>
      <c r="D22" s="63" t="s">
        <v>1221</v>
      </c>
      <c r="E22" s="63" t="s">
        <v>1222</v>
      </c>
      <c r="F22" s="257">
        <v>4206.6000000000004</v>
      </c>
      <c r="G22" s="257">
        <v>4674</v>
      </c>
      <c r="H22" s="60">
        <f t="shared" si="11"/>
        <v>5200</v>
      </c>
      <c r="I22" s="60">
        <f t="shared" si="12"/>
        <v>8700</v>
      </c>
      <c r="J22" s="241" t="s">
        <v>511</v>
      </c>
      <c r="K22" s="258" t="s">
        <v>1214</v>
      </c>
      <c r="L22" s="63"/>
      <c r="M22" s="63">
        <v>82</v>
      </c>
      <c r="N22" s="52">
        <f t="shared" si="3"/>
        <v>2870</v>
      </c>
      <c r="O22" s="50">
        <f t="shared" si="4"/>
        <v>8610</v>
      </c>
      <c r="P22" s="50">
        <f t="shared" si="0"/>
        <v>5166</v>
      </c>
      <c r="Q22" s="50">
        <f t="shared" si="1"/>
        <v>4907.7</v>
      </c>
      <c r="R22" s="50">
        <f t="shared" si="2"/>
        <v>4171.5450000000001</v>
      </c>
      <c r="S22" s="13"/>
      <c r="T22" s="13"/>
      <c r="U22" s="13"/>
      <c r="V22" s="13"/>
      <c r="W22" s="13"/>
      <c r="X22" s="13"/>
      <c r="Y22" s="13"/>
      <c r="Z22" s="13"/>
    </row>
    <row r="23" spans="1:26" ht="20.100000000000001" customHeight="1">
      <c r="A23" s="13"/>
      <c r="B23" s="63"/>
      <c r="C23" s="63"/>
      <c r="D23" s="63" t="s">
        <v>1223</v>
      </c>
      <c r="E23" s="63" t="s">
        <v>1224</v>
      </c>
      <c r="F23" s="257">
        <v>3898.8</v>
      </c>
      <c r="G23" s="257">
        <v>4332</v>
      </c>
      <c r="H23" s="60">
        <f t="shared" si="11"/>
        <v>5500</v>
      </c>
      <c r="I23" s="60">
        <f t="shared" si="12"/>
        <v>9100</v>
      </c>
      <c r="J23" s="241" t="s">
        <v>511</v>
      </c>
      <c r="K23" s="258" t="s">
        <v>1214</v>
      </c>
      <c r="L23" s="63"/>
      <c r="M23" s="63">
        <v>86</v>
      </c>
      <c r="N23" s="52">
        <f t="shared" si="3"/>
        <v>3010</v>
      </c>
      <c r="O23" s="50">
        <f t="shared" si="4"/>
        <v>9030</v>
      </c>
      <c r="P23" s="119">
        <f t="shared" si="0"/>
        <v>5418</v>
      </c>
      <c r="Q23" s="119">
        <f t="shared" si="1"/>
        <v>5147.0999999999995</v>
      </c>
      <c r="R23" s="119">
        <f t="shared" si="2"/>
        <v>4375.0349999999999</v>
      </c>
      <c r="S23" s="13"/>
      <c r="T23" s="13"/>
      <c r="U23" s="13"/>
      <c r="V23" s="13"/>
      <c r="W23" s="13"/>
      <c r="X23" s="13"/>
      <c r="Y23" s="13"/>
      <c r="Z23" s="13"/>
    </row>
    <row r="24" spans="1:26" ht="20.100000000000001" customHeight="1">
      <c r="A24" s="13"/>
      <c r="B24" s="63"/>
      <c r="C24" s="63"/>
      <c r="D24" s="63" t="s">
        <v>1225</v>
      </c>
      <c r="E24" s="63" t="s">
        <v>1226</v>
      </c>
      <c r="F24" s="257">
        <v>2872.8</v>
      </c>
      <c r="G24" s="257">
        <v>3192</v>
      </c>
      <c r="H24" s="60">
        <f t="shared" si="11"/>
        <v>3600</v>
      </c>
      <c r="I24" s="60">
        <f t="shared" si="12"/>
        <v>5900</v>
      </c>
      <c r="J24" s="241" t="s">
        <v>511</v>
      </c>
      <c r="K24" s="258" t="s">
        <v>1214</v>
      </c>
      <c r="L24" s="63"/>
      <c r="M24" s="63">
        <v>56</v>
      </c>
      <c r="N24" s="52">
        <f t="shared" si="3"/>
        <v>1960</v>
      </c>
      <c r="O24" s="50">
        <f t="shared" si="4"/>
        <v>5880</v>
      </c>
      <c r="P24" s="50">
        <f t="shared" si="0"/>
        <v>3528</v>
      </c>
      <c r="Q24" s="50">
        <f t="shared" si="1"/>
        <v>3351.6</v>
      </c>
      <c r="R24" s="50">
        <f t="shared" si="2"/>
        <v>2848.8599999999997</v>
      </c>
      <c r="S24" s="13"/>
      <c r="T24" s="13"/>
      <c r="U24" s="13"/>
      <c r="V24" s="13"/>
      <c r="W24" s="13"/>
      <c r="X24" s="13"/>
      <c r="Y24" s="13"/>
      <c r="Z24" s="13"/>
    </row>
    <row r="25" spans="1:26" ht="20.100000000000001" customHeight="1">
      <c r="A25" s="13"/>
      <c r="B25" s="63"/>
      <c r="C25" s="63"/>
      <c r="D25" s="63" t="s">
        <v>1227</v>
      </c>
      <c r="E25" s="63" t="s">
        <v>1228</v>
      </c>
      <c r="F25" s="257">
        <v>2616.3000000000002</v>
      </c>
      <c r="G25" s="257">
        <v>2907</v>
      </c>
      <c r="H25" s="60">
        <f t="shared" si="11"/>
        <v>3300</v>
      </c>
      <c r="I25" s="60">
        <f t="shared" si="12"/>
        <v>5400</v>
      </c>
      <c r="J25" s="241" t="s">
        <v>511</v>
      </c>
      <c r="K25" s="258" t="s">
        <v>1214</v>
      </c>
      <c r="L25" s="63"/>
      <c r="M25" s="63">
        <v>51</v>
      </c>
      <c r="N25" s="52">
        <f t="shared" si="3"/>
        <v>1785</v>
      </c>
      <c r="O25" s="50">
        <f t="shared" si="4"/>
        <v>5355</v>
      </c>
      <c r="P25" s="119">
        <f t="shared" si="0"/>
        <v>3213</v>
      </c>
      <c r="Q25" s="119">
        <f t="shared" si="1"/>
        <v>3052.35</v>
      </c>
      <c r="R25" s="119">
        <f t="shared" si="2"/>
        <v>2594.4974999999999</v>
      </c>
      <c r="S25" s="13"/>
      <c r="T25" s="13"/>
      <c r="U25" s="13"/>
      <c r="V25" s="13"/>
      <c r="W25" s="13"/>
      <c r="X25" s="13"/>
      <c r="Y25" s="13"/>
      <c r="Z25" s="13"/>
    </row>
    <row r="26" spans="1:26" ht="20.100000000000001" customHeight="1">
      <c r="A26" s="13"/>
      <c r="B26" s="63"/>
      <c r="C26" s="63"/>
      <c r="D26" s="63"/>
      <c r="E26" s="63"/>
      <c r="F26" s="257"/>
      <c r="G26" s="257"/>
      <c r="H26" s="257"/>
      <c r="I26" s="257"/>
      <c r="J26" s="241"/>
      <c r="K26" s="241"/>
      <c r="L26" s="63"/>
      <c r="M26" s="63"/>
      <c r="N26" s="52">
        <f t="shared" si="3"/>
        <v>0</v>
      </c>
      <c r="O26" s="50">
        <f t="shared" si="4"/>
        <v>0</v>
      </c>
      <c r="P26" s="50">
        <f t="shared" si="0"/>
        <v>0</v>
      </c>
      <c r="Q26" s="50">
        <f t="shared" si="1"/>
        <v>0</v>
      </c>
      <c r="R26" s="50">
        <f t="shared" si="2"/>
        <v>0</v>
      </c>
      <c r="S26" s="13"/>
      <c r="T26" s="13"/>
      <c r="U26" s="13"/>
      <c r="V26" s="13"/>
      <c r="W26" s="13"/>
      <c r="X26" s="13"/>
      <c r="Y26" s="13"/>
      <c r="Z26" s="13"/>
    </row>
    <row r="27" spans="1:26" ht="20.100000000000001" customHeight="1">
      <c r="A27" s="13"/>
      <c r="B27" s="63"/>
      <c r="C27" s="63"/>
      <c r="D27" s="63" t="s">
        <v>1229</v>
      </c>
      <c r="E27" s="63" t="s">
        <v>1230</v>
      </c>
      <c r="F27" s="257">
        <v>2693.25</v>
      </c>
      <c r="G27" s="257">
        <v>3325</v>
      </c>
      <c r="H27" s="60">
        <f t="shared" ref="H27" si="13">CEILING(P27,100)</f>
        <v>10700</v>
      </c>
      <c r="I27" s="60">
        <f t="shared" ref="I27" si="14">CEILING(O27,100)</f>
        <v>17700</v>
      </c>
      <c r="J27" s="241" t="s">
        <v>952</v>
      </c>
      <c r="K27" s="258" t="s">
        <v>1214</v>
      </c>
      <c r="L27" s="239"/>
      <c r="M27" s="63"/>
      <c r="N27" s="318">
        <v>5900</v>
      </c>
      <c r="O27" s="50">
        <f t="shared" si="4"/>
        <v>17700</v>
      </c>
      <c r="P27" s="119">
        <f t="shared" si="0"/>
        <v>10620</v>
      </c>
      <c r="Q27" s="119">
        <f t="shared" si="1"/>
        <v>10089</v>
      </c>
      <c r="R27" s="119">
        <f t="shared" si="2"/>
        <v>8575.65</v>
      </c>
      <c r="S27" s="13"/>
      <c r="T27" s="13"/>
      <c r="U27" s="13"/>
      <c r="V27" s="13"/>
      <c r="W27" s="13"/>
      <c r="X27" s="13"/>
      <c r="Y27" s="13"/>
      <c r="Z27" s="13"/>
    </row>
    <row r="28" spans="1:26" ht="20.100000000000001" customHeight="1">
      <c r="A28" s="13"/>
      <c r="B28" s="63"/>
      <c r="C28" s="63"/>
      <c r="D28" s="63" t="s">
        <v>1231</v>
      </c>
      <c r="E28" s="63" t="s">
        <v>1232</v>
      </c>
      <c r="F28" s="257">
        <v>1615.95</v>
      </c>
      <c r="G28" s="257">
        <v>1995</v>
      </c>
      <c r="H28" s="60">
        <f t="shared" ref="H28:H42" si="15">CEILING(P28,100)</f>
        <v>6300</v>
      </c>
      <c r="I28" s="60">
        <f t="shared" ref="I28:I42" si="16">CEILING(O28,100)</f>
        <v>10500</v>
      </c>
      <c r="J28" s="241" t="s">
        <v>952</v>
      </c>
      <c r="K28" s="258" t="s">
        <v>1214</v>
      </c>
      <c r="L28" s="239"/>
      <c r="M28" s="63"/>
      <c r="N28" s="318">
        <v>3500</v>
      </c>
      <c r="O28" s="50">
        <f t="shared" si="4"/>
        <v>10500</v>
      </c>
      <c r="P28" s="50">
        <f t="shared" si="0"/>
        <v>6300</v>
      </c>
      <c r="Q28" s="50">
        <f t="shared" si="1"/>
        <v>5985</v>
      </c>
      <c r="R28" s="50">
        <f t="shared" si="2"/>
        <v>5087.25</v>
      </c>
      <c r="S28" s="13"/>
      <c r="T28" s="13"/>
      <c r="U28" s="13"/>
      <c r="V28" s="13"/>
      <c r="W28" s="13"/>
      <c r="X28" s="13"/>
      <c r="Y28" s="13"/>
      <c r="Z28" s="13"/>
    </row>
    <row r="29" spans="1:26" ht="20.100000000000001" customHeight="1">
      <c r="A29" s="13"/>
      <c r="B29" s="63"/>
      <c r="C29" s="63"/>
      <c r="D29" s="63"/>
      <c r="E29" s="63"/>
      <c r="F29" s="257"/>
      <c r="G29" s="257"/>
      <c r="H29" s="241"/>
      <c r="I29" s="241"/>
      <c r="J29" s="241"/>
      <c r="K29" s="241"/>
      <c r="L29" s="63"/>
      <c r="M29" s="63"/>
      <c r="N29" s="257"/>
      <c r="O29" s="50">
        <f t="shared" si="4"/>
        <v>0</v>
      </c>
      <c r="P29" s="119">
        <f t="shared" si="0"/>
        <v>0</v>
      </c>
      <c r="Q29" s="119">
        <f t="shared" si="1"/>
        <v>0</v>
      </c>
      <c r="R29" s="119">
        <f t="shared" si="2"/>
        <v>0</v>
      </c>
      <c r="S29" s="13"/>
      <c r="T29" s="13"/>
      <c r="U29" s="13"/>
      <c r="V29" s="13"/>
      <c r="W29" s="13"/>
      <c r="X29" s="13"/>
      <c r="Y29" s="13"/>
      <c r="Z29" s="13"/>
    </row>
    <row r="30" spans="1:26" ht="20.100000000000001" customHeight="1">
      <c r="A30" s="13"/>
      <c r="B30" s="63"/>
      <c r="C30" s="317" t="s">
        <v>1233</v>
      </c>
      <c r="D30" s="63"/>
      <c r="E30" s="63"/>
      <c r="F30" s="257"/>
      <c r="G30" s="257"/>
      <c r="H30" s="241"/>
      <c r="I30" s="241"/>
      <c r="J30" s="241"/>
      <c r="K30" s="241"/>
      <c r="L30" s="63"/>
      <c r="M30" s="63"/>
      <c r="N30" s="257"/>
      <c r="O30" s="50">
        <f t="shared" si="4"/>
        <v>0</v>
      </c>
      <c r="P30" s="50">
        <f t="shared" si="0"/>
        <v>0</v>
      </c>
      <c r="Q30" s="50">
        <f t="shared" si="1"/>
        <v>0</v>
      </c>
      <c r="R30" s="50">
        <f t="shared" si="2"/>
        <v>0</v>
      </c>
      <c r="S30" s="13"/>
      <c r="T30" s="13"/>
      <c r="U30" s="13"/>
      <c r="V30" s="13"/>
      <c r="W30" s="13"/>
      <c r="X30" s="13"/>
      <c r="Y30" s="13"/>
      <c r="Z30" s="13"/>
    </row>
    <row r="31" spans="1:26" ht="20.100000000000001" customHeight="1">
      <c r="A31" s="13"/>
      <c r="B31" s="63"/>
      <c r="C31" s="63"/>
      <c r="D31" s="63" t="s">
        <v>1234</v>
      </c>
      <c r="E31" s="63" t="s">
        <v>1235</v>
      </c>
      <c r="F31" s="257">
        <v>3231.9</v>
      </c>
      <c r="G31" s="257">
        <v>3591</v>
      </c>
      <c r="H31" s="60">
        <f t="shared" si="15"/>
        <v>11400</v>
      </c>
      <c r="I31" s="60">
        <f t="shared" si="16"/>
        <v>18900</v>
      </c>
      <c r="J31" s="241" t="s">
        <v>1195</v>
      </c>
      <c r="K31" s="258" t="s">
        <v>893</v>
      </c>
      <c r="L31" s="63"/>
      <c r="M31" s="63"/>
      <c r="N31" s="257">
        <v>6300</v>
      </c>
      <c r="O31" s="50">
        <f t="shared" si="4"/>
        <v>18900</v>
      </c>
      <c r="P31" s="119">
        <f t="shared" si="0"/>
        <v>11340</v>
      </c>
      <c r="Q31" s="119">
        <f t="shared" si="1"/>
        <v>10773</v>
      </c>
      <c r="R31" s="119">
        <f t="shared" si="2"/>
        <v>9157.0499999999993</v>
      </c>
      <c r="S31" s="13"/>
      <c r="T31" s="13"/>
      <c r="U31" s="13"/>
      <c r="V31" s="13"/>
      <c r="W31" s="13"/>
      <c r="X31" s="13"/>
      <c r="Y31" s="13"/>
      <c r="Z31" s="13"/>
    </row>
    <row r="32" spans="1:26" ht="20.100000000000001" customHeight="1">
      <c r="A32" s="13"/>
      <c r="B32" s="63"/>
      <c r="C32" s="63"/>
      <c r="D32" s="63" t="s">
        <v>1236</v>
      </c>
      <c r="E32" s="63" t="s">
        <v>1237</v>
      </c>
      <c r="F32" s="257">
        <v>4617</v>
      </c>
      <c r="G32" s="257">
        <v>5130</v>
      </c>
      <c r="H32" s="60">
        <f t="shared" si="15"/>
        <v>16200</v>
      </c>
      <c r="I32" s="60">
        <f t="shared" si="16"/>
        <v>27000</v>
      </c>
      <c r="J32" s="241" t="s">
        <v>1195</v>
      </c>
      <c r="K32" s="258" t="s">
        <v>893</v>
      </c>
      <c r="L32" s="63"/>
      <c r="M32" s="63"/>
      <c r="N32" s="257">
        <v>9000</v>
      </c>
      <c r="O32" s="50">
        <f t="shared" si="4"/>
        <v>27000</v>
      </c>
      <c r="P32" s="50">
        <f t="shared" si="0"/>
        <v>16200</v>
      </c>
      <c r="Q32" s="50">
        <f t="shared" si="1"/>
        <v>15390</v>
      </c>
      <c r="R32" s="50">
        <f t="shared" si="2"/>
        <v>13081.5</v>
      </c>
      <c r="S32" s="13"/>
      <c r="T32" s="13"/>
      <c r="U32" s="13"/>
      <c r="V32" s="13"/>
      <c r="W32" s="13"/>
      <c r="X32" s="13"/>
      <c r="Y32" s="13"/>
      <c r="Z32" s="13"/>
    </row>
    <row r="33" spans="1:26" ht="20.100000000000001" customHeight="1">
      <c r="A33" s="13"/>
      <c r="B33" s="63"/>
      <c r="C33" s="63"/>
      <c r="D33" s="63"/>
      <c r="E33" s="63"/>
      <c r="F33" s="257"/>
      <c r="G33" s="257"/>
      <c r="H33" s="241"/>
      <c r="I33" s="241"/>
      <c r="J33" s="241"/>
      <c r="K33" s="241"/>
      <c r="L33" s="63"/>
      <c r="M33" s="63"/>
      <c r="N33" s="257"/>
      <c r="O33" s="50">
        <f t="shared" si="4"/>
        <v>0</v>
      </c>
      <c r="P33" s="119">
        <f t="shared" si="0"/>
        <v>0</v>
      </c>
      <c r="Q33" s="119">
        <f t="shared" si="1"/>
        <v>0</v>
      </c>
      <c r="R33" s="119">
        <f t="shared" si="2"/>
        <v>0</v>
      </c>
      <c r="S33" s="13"/>
      <c r="T33" s="13"/>
      <c r="U33" s="13"/>
      <c r="V33" s="13"/>
      <c r="W33" s="13"/>
      <c r="X33" s="13"/>
      <c r="Y33" s="13"/>
      <c r="Z33" s="13"/>
    </row>
    <row r="34" spans="1:26" ht="20.100000000000001" customHeight="1">
      <c r="A34" s="13"/>
      <c r="B34" s="63"/>
      <c r="C34" s="63"/>
      <c r="D34" s="63" t="s">
        <v>1238</v>
      </c>
      <c r="E34" s="63" t="s">
        <v>1239</v>
      </c>
      <c r="F34" s="257">
        <v>3231.9</v>
      </c>
      <c r="G34" s="257">
        <v>3591</v>
      </c>
      <c r="H34" s="60">
        <f t="shared" si="15"/>
        <v>11400</v>
      </c>
      <c r="I34" s="60">
        <f t="shared" si="16"/>
        <v>18900</v>
      </c>
      <c r="J34" s="241" t="s">
        <v>899</v>
      </c>
      <c r="K34" s="258" t="s">
        <v>900</v>
      </c>
      <c r="L34" s="63"/>
      <c r="M34" s="63"/>
      <c r="N34" s="257">
        <v>6300</v>
      </c>
      <c r="O34" s="50">
        <f t="shared" si="4"/>
        <v>18900</v>
      </c>
      <c r="P34" s="50">
        <f t="shared" si="0"/>
        <v>11340</v>
      </c>
      <c r="Q34" s="50">
        <f t="shared" si="1"/>
        <v>10773</v>
      </c>
      <c r="R34" s="50">
        <f t="shared" si="2"/>
        <v>9157.0499999999993</v>
      </c>
      <c r="S34" s="13"/>
      <c r="T34" s="13"/>
      <c r="U34" s="13"/>
      <c r="V34" s="13"/>
      <c r="W34" s="13"/>
      <c r="X34" s="13"/>
      <c r="Y34" s="13"/>
      <c r="Z34" s="13"/>
    </row>
    <row r="35" spans="1:26" ht="20.100000000000001" customHeight="1">
      <c r="A35" s="13"/>
      <c r="B35" s="63"/>
      <c r="C35" s="63"/>
      <c r="D35" s="63" t="s">
        <v>1240</v>
      </c>
      <c r="E35" s="63" t="s">
        <v>1241</v>
      </c>
      <c r="F35" s="257">
        <v>5944.3874999999998</v>
      </c>
      <c r="G35" s="257">
        <v>6604.875</v>
      </c>
      <c r="H35" s="60">
        <f t="shared" si="15"/>
        <v>20900</v>
      </c>
      <c r="I35" s="60">
        <f t="shared" si="16"/>
        <v>34800</v>
      </c>
      <c r="J35" s="241" t="s">
        <v>899</v>
      </c>
      <c r="K35" s="258" t="s">
        <v>900</v>
      </c>
      <c r="L35" s="63"/>
      <c r="M35" s="63"/>
      <c r="N35" s="257">
        <v>11587.5</v>
      </c>
      <c r="O35" s="50">
        <f t="shared" si="4"/>
        <v>34762.5</v>
      </c>
      <c r="P35" s="119">
        <f t="shared" si="0"/>
        <v>20857.5</v>
      </c>
      <c r="Q35" s="119">
        <f t="shared" si="1"/>
        <v>19814.625</v>
      </c>
      <c r="R35" s="119">
        <f t="shared" si="2"/>
        <v>16842.431249999998</v>
      </c>
      <c r="S35" s="13"/>
      <c r="T35" s="13"/>
      <c r="U35" s="13"/>
      <c r="V35" s="13"/>
      <c r="W35" s="13"/>
      <c r="X35" s="13"/>
      <c r="Y35" s="13"/>
      <c r="Z35" s="13"/>
    </row>
    <row r="36" spans="1:26" ht="20.100000000000001" customHeight="1">
      <c r="A36" s="13"/>
      <c r="B36" s="63"/>
      <c r="C36" s="63"/>
      <c r="D36" s="63"/>
      <c r="E36" s="63"/>
      <c r="F36" s="257"/>
      <c r="G36" s="257"/>
      <c r="H36" s="241"/>
      <c r="I36" s="241"/>
      <c r="J36" s="241"/>
      <c r="K36" s="241"/>
      <c r="L36" s="63"/>
      <c r="M36" s="63"/>
      <c r="N36" s="257"/>
      <c r="O36" s="50">
        <f t="shared" si="4"/>
        <v>0</v>
      </c>
      <c r="P36" s="50">
        <f t="shared" si="0"/>
        <v>0</v>
      </c>
      <c r="Q36" s="50">
        <f t="shared" si="1"/>
        <v>0</v>
      </c>
      <c r="R36" s="50">
        <f t="shared" si="2"/>
        <v>0</v>
      </c>
      <c r="S36" s="13"/>
      <c r="T36" s="13"/>
      <c r="U36" s="13"/>
      <c r="V36" s="13"/>
      <c r="W36" s="13"/>
      <c r="X36" s="13"/>
      <c r="Y36" s="13"/>
      <c r="Z36" s="13"/>
    </row>
    <row r="37" spans="1:26" ht="20.100000000000001" customHeight="1">
      <c r="A37" s="13"/>
      <c r="B37" s="63"/>
      <c r="C37" s="63"/>
      <c r="D37" s="63" t="s">
        <v>1242</v>
      </c>
      <c r="E37" s="63" t="s">
        <v>1243</v>
      </c>
      <c r="F37" s="257">
        <v>9234</v>
      </c>
      <c r="G37" s="257">
        <v>10260</v>
      </c>
      <c r="H37" s="60">
        <f t="shared" si="15"/>
        <v>32400</v>
      </c>
      <c r="I37" s="60">
        <f t="shared" si="16"/>
        <v>54000</v>
      </c>
      <c r="J37" s="241" t="s">
        <v>1244</v>
      </c>
      <c r="K37" s="258" t="s">
        <v>1214</v>
      </c>
      <c r="L37" s="63"/>
      <c r="M37" s="63"/>
      <c r="N37" s="257">
        <v>18000</v>
      </c>
      <c r="O37" s="50">
        <f t="shared" si="4"/>
        <v>54000</v>
      </c>
      <c r="P37" s="119">
        <f t="shared" si="0"/>
        <v>32400</v>
      </c>
      <c r="Q37" s="119">
        <f t="shared" si="1"/>
        <v>30780</v>
      </c>
      <c r="R37" s="119">
        <f t="shared" si="2"/>
        <v>26163</v>
      </c>
      <c r="S37" s="13"/>
      <c r="T37" s="13"/>
      <c r="U37" s="13"/>
      <c r="V37" s="13"/>
      <c r="W37" s="13"/>
      <c r="X37" s="13"/>
      <c r="Y37" s="13"/>
      <c r="Z37" s="13"/>
    </row>
    <row r="38" spans="1:26" ht="20.100000000000001" customHeight="1">
      <c r="A38" s="13"/>
      <c r="B38" s="63"/>
      <c r="C38" s="63"/>
      <c r="D38" s="63" t="s">
        <v>1245</v>
      </c>
      <c r="E38" s="63" t="s">
        <v>1246</v>
      </c>
      <c r="F38" s="257">
        <v>11542.5</v>
      </c>
      <c r="G38" s="257">
        <v>12825</v>
      </c>
      <c r="H38" s="60">
        <f t="shared" si="15"/>
        <v>40500</v>
      </c>
      <c r="I38" s="60">
        <f t="shared" si="16"/>
        <v>67500</v>
      </c>
      <c r="J38" s="241" t="s">
        <v>1244</v>
      </c>
      <c r="K38" s="258" t="s">
        <v>1214</v>
      </c>
      <c r="L38" s="63"/>
      <c r="M38" s="63"/>
      <c r="N38" s="257">
        <v>22500</v>
      </c>
      <c r="O38" s="50">
        <f t="shared" si="4"/>
        <v>67500</v>
      </c>
      <c r="P38" s="50">
        <f t="shared" si="0"/>
        <v>40500</v>
      </c>
      <c r="Q38" s="50">
        <f t="shared" si="1"/>
        <v>38475</v>
      </c>
      <c r="R38" s="50">
        <f t="shared" si="2"/>
        <v>32703.75</v>
      </c>
      <c r="S38" s="13"/>
      <c r="T38" s="13"/>
      <c r="U38" s="13"/>
      <c r="V38" s="13"/>
      <c r="W38" s="13"/>
      <c r="X38" s="13"/>
      <c r="Y38" s="13"/>
      <c r="Z38" s="13"/>
    </row>
    <row r="39" spans="1:26" ht="20.100000000000001" customHeight="1">
      <c r="A39" s="13"/>
      <c r="B39" s="63"/>
      <c r="C39" s="63"/>
      <c r="D39" s="63" t="s">
        <v>1247</v>
      </c>
      <c r="E39" s="63" t="s">
        <v>1248</v>
      </c>
      <c r="F39" s="257">
        <v>11542.5</v>
      </c>
      <c r="G39" s="257">
        <v>12825</v>
      </c>
      <c r="H39" s="60">
        <f t="shared" si="15"/>
        <v>40500</v>
      </c>
      <c r="I39" s="60">
        <f t="shared" si="16"/>
        <v>67500</v>
      </c>
      <c r="J39" s="241" t="s">
        <v>1244</v>
      </c>
      <c r="K39" s="258" t="s">
        <v>1214</v>
      </c>
      <c r="L39" s="63"/>
      <c r="M39" s="63"/>
      <c r="N39" s="257">
        <v>22500</v>
      </c>
      <c r="O39" s="50">
        <f t="shared" si="4"/>
        <v>67500</v>
      </c>
      <c r="P39" s="119">
        <f t="shared" si="0"/>
        <v>40500</v>
      </c>
      <c r="Q39" s="119">
        <f t="shared" si="1"/>
        <v>38475</v>
      </c>
      <c r="R39" s="119">
        <f t="shared" si="2"/>
        <v>32703.75</v>
      </c>
      <c r="S39" s="13"/>
      <c r="T39" s="13"/>
      <c r="U39" s="13"/>
      <c r="V39" s="13"/>
      <c r="W39" s="13"/>
      <c r="X39" s="13"/>
      <c r="Y39" s="13"/>
      <c r="Z39" s="13"/>
    </row>
    <row r="40" spans="1:26" ht="20.100000000000001" customHeight="1">
      <c r="A40" s="13"/>
      <c r="B40" s="63"/>
      <c r="C40" s="63"/>
      <c r="D40" s="63" t="s">
        <v>1249</v>
      </c>
      <c r="E40" s="63" t="s">
        <v>1250</v>
      </c>
      <c r="F40" s="257">
        <v>12312</v>
      </c>
      <c r="G40" s="257">
        <v>13680</v>
      </c>
      <c r="H40" s="60">
        <f t="shared" si="15"/>
        <v>43200</v>
      </c>
      <c r="I40" s="60">
        <f t="shared" si="16"/>
        <v>72000</v>
      </c>
      <c r="J40" s="241" t="s">
        <v>1244</v>
      </c>
      <c r="K40" s="258" t="s">
        <v>1214</v>
      </c>
      <c r="L40" s="63"/>
      <c r="M40" s="63"/>
      <c r="N40" s="257">
        <v>24000</v>
      </c>
      <c r="O40" s="50">
        <f t="shared" si="4"/>
        <v>72000</v>
      </c>
      <c r="P40" s="50">
        <f t="shared" si="0"/>
        <v>43200</v>
      </c>
      <c r="Q40" s="50">
        <f t="shared" si="1"/>
        <v>41040</v>
      </c>
      <c r="R40" s="50">
        <f t="shared" si="2"/>
        <v>34884</v>
      </c>
      <c r="S40" s="13"/>
      <c r="T40" s="13"/>
      <c r="U40" s="13"/>
      <c r="V40" s="13"/>
      <c r="W40" s="13"/>
      <c r="X40" s="13"/>
      <c r="Y40" s="13"/>
      <c r="Z40" s="13"/>
    </row>
    <row r="41" spans="1:26" ht="20.100000000000001" customHeight="1">
      <c r="A41" s="13"/>
      <c r="B41" s="63"/>
      <c r="C41" s="63"/>
      <c r="D41" s="63" t="s">
        <v>1251</v>
      </c>
      <c r="E41" s="63" t="s">
        <v>1252</v>
      </c>
      <c r="F41" s="257">
        <v>12568.5</v>
      </c>
      <c r="G41" s="257">
        <v>13965</v>
      </c>
      <c r="H41" s="60">
        <f t="shared" si="15"/>
        <v>44100</v>
      </c>
      <c r="I41" s="60">
        <f t="shared" si="16"/>
        <v>73500</v>
      </c>
      <c r="J41" s="241" t="s">
        <v>1244</v>
      </c>
      <c r="K41" s="258" t="s">
        <v>1214</v>
      </c>
      <c r="L41" s="63"/>
      <c r="M41" s="63"/>
      <c r="N41" s="257">
        <v>24500</v>
      </c>
      <c r="O41" s="50">
        <f t="shared" si="4"/>
        <v>73500</v>
      </c>
      <c r="P41" s="119">
        <f t="shared" si="0"/>
        <v>44100</v>
      </c>
      <c r="Q41" s="119">
        <f t="shared" si="1"/>
        <v>41895</v>
      </c>
      <c r="R41" s="119">
        <f t="shared" si="2"/>
        <v>35610.75</v>
      </c>
      <c r="S41" s="13"/>
      <c r="T41" s="13"/>
      <c r="U41" s="13"/>
      <c r="V41" s="13"/>
      <c r="W41" s="13"/>
      <c r="X41" s="13"/>
      <c r="Y41" s="13"/>
      <c r="Z41" s="13"/>
    </row>
    <row r="42" spans="1:26" ht="20.100000000000001" customHeight="1">
      <c r="A42" s="13"/>
      <c r="B42" s="63"/>
      <c r="C42" s="63"/>
      <c r="D42" s="63" t="s">
        <v>1253</v>
      </c>
      <c r="E42" s="63" t="s">
        <v>1254</v>
      </c>
      <c r="F42" s="257">
        <v>13851</v>
      </c>
      <c r="G42" s="257">
        <v>15390</v>
      </c>
      <c r="H42" s="60">
        <f t="shared" si="15"/>
        <v>48600</v>
      </c>
      <c r="I42" s="60">
        <f t="shared" si="16"/>
        <v>81000</v>
      </c>
      <c r="J42" s="241" t="s">
        <v>1244</v>
      </c>
      <c r="K42" s="258" t="s">
        <v>1214</v>
      </c>
      <c r="L42" s="63"/>
      <c r="M42" s="63"/>
      <c r="N42" s="257">
        <v>27000</v>
      </c>
      <c r="O42" s="50">
        <f t="shared" si="4"/>
        <v>81000</v>
      </c>
      <c r="P42" s="50">
        <f t="shared" si="0"/>
        <v>48600</v>
      </c>
      <c r="Q42" s="50">
        <f t="shared" si="1"/>
        <v>46170</v>
      </c>
      <c r="R42" s="50">
        <f t="shared" si="2"/>
        <v>39244.5</v>
      </c>
      <c r="S42" s="13"/>
      <c r="T42" s="13"/>
      <c r="U42" s="13"/>
      <c r="V42" s="13"/>
      <c r="W42" s="13"/>
      <c r="X42" s="13"/>
      <c r="Y42" s="13"/>
      <c r="Z42" s="13"/>
    </row>
    <row r="43" spans="1:26" ht="20.100000000000001" customHeight="1">
      <c r="A43" s="13"/>
      <c r="B43" s="63"/>
      <c r="C43" s="63"/>
      <c r="D43" s="63"/>
      <c r="E43" s="63"/>
      <c r="F43" s="257"/>
      <c r="G43" s="257"/>
      <c r="H43" s="257"/>
      <c r="I43" s="257"/>
      <c r="J43" s="63"/>
      <c r="K43" s="241"/>
      <c r="L43" s="63"/>
      <c r="M43" s="63"/>
      <c r="N43" s="52">
        <f t="shared" si="3"/>
        <v>0</v>
      </c>
      <c r="O43" s="50">
        <f t="shared" si="4"/>
        <v>0</v>
      </c>
      <c r="P43" s="119">
        <f t="shared" si="0"/>
        <v>0</v>
      </c>
      <c r="Q43" s="119">
        <f t="shared" si="1"/>
        <v>0</v>
      </c>
      <c r="R43" s="119">
        <f t="shared" si="2"/>
        <v>0</v>
      </c>
      <c r="S43" s="13"/>
      <c r="T43" s="13"/>
      <c r="U43" s="13"/>
      <c r="V43" s="13"/>
      <c r="W43" s="13"/>
      <c r="X43" s="13"/>
      <c r="Y43" s="13"/>
      <c r="Z43" s="13"/>
    </row>
    <row r="44" spans="1:26" ht="20.100000000000001" customHeight="1">
      <c r="A44" s="13"/>
      <c r="B44" s="63"/>
      <c r="C44" s="317" t="s">
        <v>953</v>
      </c>
      <c r="D44" s="63"/>
      <c r="E44" s="63"/>
      <c r="F44" s="257"/>
      <c r="G44" s="257"/>
      <c r="H44" s="257"/>
      <c r="I44" s="257"/>
      <c r="J44" s="241"/>
      <c r="K44" s="241"/>
      <c r="L44" s="63"/>
      <c r="M44" s="63"/>
      <c r="N44" s="52">
        <f t="shared" si="3"/>
        <v>0</v>
      </c>
      <c r="O44" s="50">
        <f t="shared" si="4"/>
        <v>0</v>
      </c>
      <c r="P44" s="50">
        <f t="shared" si="0"/>
        <v>0</v>
      </c>
      <c r="Q44" s="50">
        <f t="shared" si="1"/>
        <v>0</v>
      </c>
      <c r="R44" s="50">
        <f t="shared" si="2"/>
        <v>0</v>
      </c>
      <c r="S44" s="13"/>
      <c r="T44" s="13"/>
      <c r="U44" s="13"/>
      <c r="V44" s="13"/>
      <c r="W44" s="13"/>
      <c r="X44" s="13"/>
      <c r="Y44" s="13"/>
      <c r="Z44" s="13"/>
    </row>
    <row r="45" spans="1:26" ht="20.100000000000001" customHeight="1">
      <c r="A45" s="13"/>
      <c r="B45" s="63"/>
      <c r="C45" s="63"/>
      <c r="D45" s="63" t="s">
        <v>1255</v>
      </c>
      <c r="E45" s="63" t="s">
        <v>1256</v>
      </c>
      <c r="F45" s="257">
        <v>12055.5</v>
      </c>
      <c r="G45" s="257">
        <v>13395</v>
      </c>
      <c r="H45" s="60">
        <f t="shared" ref="H45" si="17">CEILING(P45,100)</f>
        <v>14100</v>
      </c>
      <c r="I45" s="60">
        <f t="shared" ref="I45" si="18">CEILING(O45,100)</f>
        <v>23500</v>
      </c>
      <c r="J45" s="241" t="s">
        <v>1244</v>
      </c>
      <c r="K45" s="258" t="s">
        <v>1214</v>
      </c>
      <c r="L45" s="63"/>
      <c r="M45" s="63"/>
      <c r="N45" s="52">
        <f t="shared" si="3"/>
        <v>0</v>
      </c>
      <c r="O45" s="257">
        <v>23500</v>
      </c>
      <c r="P45" s="119">
        <f t="shared" si="0"/>
        <v>14100</v>
      </c>
      <c r="Q45" s="119">
        <f t="shared" si="1"/>
        <v>13395</v>
      </c>
      <c r="R45" s="119">
        <f t="shared" si="2"/>
        <v>11385.75</v>
      </c>
      <c r="S45" s="13"/>
      <c r="T45" s="13"/>
      <c r="U45" s="13"/>
      <c r="V45" s="13"/>
      <c r="W45" s="13"/>
      <c r="X45" s="13"/>
      <c r="Y45" s="13"/>
      <c r="Z45" s="13"/>
    </row>
    <row r="46" spans="1:26" ht="20.100000000000001" customHeight="1">
      <c r="A46" s="13"/>
      <c r="B46" s="63"/>
      <c r="C46" s="63"/>
      <c r="D46" s="63" t="s">
        <v>1257</v>
      </c>
      <c r="E46" s="63" t="s">
        <v>1258</v>
      </c>
      <c r="F46" s="257">
        <v>11542.5</v>
      </c>
      <c r="G46" s="257">
        <v>12825</v>
      </c>
      <c r="H46" s="60">
        <f t="shared" ref="H46:H69" si="19">CEILING(P46,100)</f>
        <v>13500</v>
      </c>
      <c r="I46" s="60">
        <f t="shared" ref="I46:I69" si="20">CEILING(O46,100)</f>
        <v>22500</v>
      </c>
      <c r="J46" s="241" t="s">
        <v>1244</v>
      </c>
      <c r="K46" s="258" t="s">
        <v>1214</v>
      </c>
      <c r="L46" s="63"/>
      <c r="M46" s="63"/>
      <c r="N46" s="52">
        <f t="shared" si="3"/>
        <v>0</v>
      </c>
      <c r="O46" s="257">
        <v>22500</v>
      </c>
      <c r="P46" s="50">
        <f t="shared" si="0"/>
        <v>13500</v>
      </c>
      <c r="Q46" s="50">
        <f t="shared" si="1"/>
        <v>12825</v>
      </c>
      <c r="R46" s="50">
        <f t="shared" si="2"/>
        <v>10901.25</v>
      </c>
      <c r="S46" s="13"/>
      <c r="T46" s="13"/>
      <c r="U46" s="13"/>
      <c r="V46" s="13"/>
      <c r="W46" s="13"/>
      <c r="X46" s="13"/>
      <c r="Y46" s="13"/>
      <c r="Z46" s="13"/>
    </row>
    <row r="47" spans="1:26" ht="20.100000000000001" customHeight="1">
      <c r="A47" s="13"/>
      <c r="B47" s="63"/>
      <c r="C47" s="63"/>
      <c r="D47" s="63" t="s">
        <v>1259</v>
      </c>
      <c r="E47" s="63" t="s">
        <v>1256</v>
      </c>
      <c r="F47" s="257">
        <v>10260</v>
      </c>
      <c r="G47" s="257">
        <v>11400</v>
      </c>
      <c r="H47" s="60">
        <f t="shared" si="19"/>
        <v>12000</v>
      </c>
      <c r="I47" s="60">
        <f t="shared" si="20"/>
        <v>20000</v>
      </c>
      <c r="J47" s="241" t="s">
        <v>1244</v>
      </c>
      <c r="K47" s="258" t="s">
        <v>1214</v>
      </c>
      <c r="L47" s="63"/>
      <c r="M47" s="63"/>
      <c r="N47" s="52">
        <f t="shared" si="3"/>
        <v>0</v>
      </c>
      <c r="O47" s="257">
        <v>20000</v>
      </c>
      <c r="P47" s="119">
        <f t="shared" si="0"/>
        <v>12000</v>
      </c>
      <c r="Q47" s="119">
        <f t="shared" si="1"/>
        <v>11400</v>
      </c>
      <c r="R47" s="119">
        <f t="shared" si="2"/>
        <v>9690</v>
      </c>
      <c r="S47" s="13"/>
      <c r="T47" s="13"/>
      <c r="U47" s="13"/>
      <c r="V47" s="13"/>
      <c r="W47" s="13"/>
      <c r="X47" s="13"/>
      <c r="Y47" s="13"/>
      <c r="Z47" s="13"/>
    </row>
    <row r="48" spans="1:26" ht="20.100000000000001" customHeight="1">
      <c r="A48" s="13"/>
      <c r="B48" s="63"/>
      <c r="C48" s="63"/>
      <c r="D48" s="63" t="s">
        <v>1260</v>
      </c>
      <c r="E48" s="63" t="s">
        <v>1258</v>
      </c>
      <c r="F48" s="257">
        <v>11542.5</v>
      </c>
      <c r="G48" s="257">
        <v>12825</v>
      </c>
      <c r="H48" s="60">
        <f t="shared" si="19"/>
        <v>13500</v>
      </c>
      <c r="I48" s="60">
        <f t="shared" si="20"/>
        <v>22500</v>
      </c>
      <c r="J48" s="241" t="s">
        <v>1244</v>
      </c>
      <c r="K48" s="258" t="s">
        <v>1214</v>
      </c>
      <c r="L48" s="63"/>
      <c r="M48" s="63"/>
      <c r="N48" s="52">
        <f t="shared" si="3"/>
        <v>0</v>
      </c>
      <c r="O48" s="257">
        <v>22500</v>
      </c>
      <c r="P48" s="50">
        <f t="shared" si="0"/>
        <v>13500</v>
      </c>
      <c r="Q48" s="50">
        <f t="shared" si="1"/>
        <v>12825</v>
      </c>
      <c r="R48" s="50">
        <f t="shared" si="2"/>
        <v>10901.25</v>
      </c>
      <c r="S48" s="13"/>
      <c r="T48" s="13"/>
      <c r="U48" s="13"/>
      <c r="V48" s="13"/>
      <c r="W48" s="13"/>
      <c r="X48" s="13"/>
      <c r="Y48" s="13"/>
      <c r="Z48" s="13"/>
    </row>
    <row r="49" spans="1:26" ht="20.100000000000001" customHeight="1">
      <c r="A49" s="13"/>
      <c r="B49" s="63"/>
      <c r="C49" s="63"/>
      <c r="D49" s="63" t="s">
        <v>1261</v>
      </c>
      <c r="E49" s="63" t="s">
        <v>1262</v>
      </c>
      <c r="F49" s="257">
        <v>16672.5</v>
      </c>
      <c r="G49" s="257">
        <v>18525</v>
      </c>
      <c r="H49" s="60">
        <f t="shared" si="19"/>
        <v>19500</v>
      </c>
      <c r="I49" s="60">
        <f t="shared" si="20"/>
        <v>32500</v>
      </c>
      <c r="J49" s="241" t="s">
        <v>1244</v>
      </c>
      <c r="K49" s="258" t="s">
        <v>1214</v>
      </c>
      <c r="L49" s="63"/>
      <c r="M49" s="63"/>
      <c r="N49" s="52">
        <f t="shared" si="3"/>
        <v>0</v>
      </c>
      <c r="O49" s="257">
        <v>32500</v>
      </c>
      <c r="P49" s="119">
        <f t="shared" si="0"/>
        <v>19500</v>
      </c>
      <c r="Q49" s="119">
        <f t="shared" si="1"/>
        <v>18525</v>
      </c>
      <c r="R49" s="119">
        <f t="shared" si="2"/>
        <v>15746.25</v>
      </c>
      <c r="S49" s="13"/>
      <c r="T49" s="13"/>
      <c r="U49" s="13"/>
      <c r="V49" s="13"/>
      <c r="W49" s="13"/>
      <c r="X49" s="13"/>
      <c r="Y49" s="13"/>
      <c r="Z49" s="13"/>
    </row>
    <row r="50" spans="1:26" ht="20.100000000000001" customHeight="1">
      <c r="A50" s="13"/>
      <c r="B50" s="63"/>
      <c r="C50" s="63"/>
      <c r="D50" s="63" t="s">
        <v>1263</v>
      </c>
      <c r="E50" s="63" t="s">
        <v>1264</v>
      </c>
      <c r="F50" s="257">
        <v>11157.75</v>
      </c>
      <c r="G50" s="257">
        <v>12397.5</v>
      </c>
      <c r="H50" s="60">
        <f t="shared" si="19"/>
        <v>13100</v>
      </c>
      <c r="I50" s="60">
        <f t="shared" si="20"/>
        <v>21800</v>
      </c>
      <c r="J50" s="241" t="s">
        <v>1244</v>
      </c>
      <c r="K50" s="258" t="s">
        <v>1214</v>
      </c>
      <c r="L50" s="63"/>
      <c r="M50" s="63"/>
      <c r="N50" s="52">
        <f t="shared" si="3"/>
        <v>0</v>
      </c>
      <c r="O50" s="257">
        <v>21750</v>
      </c>
      <c r="P50" s="50">
        <f t="shared" si="0"/>
        <v>13050</v>
      </c>
      <c r="Q50" s="50">
        <f t="shared" si="1"/>
        <v>12397.5</v>
      </c>
      <c r="R50" s="50">
        <f t="shared" si="2"/>
        <v>10537.875</v>
      </c>
      <c r="S50" s="13"/>
      <c r="T50" s="13"/>
      <c r="U50" s="13"/>
      <c r="V50" s="13"/>
      <c r="W50" s="13"/>
      <c r="X50" s="13"/>
      <c r="Y50" s="13"/>
      <c r="Z50" s="13"/>
    </row>
    <row r="51" spans="1:26" ht="20.100000000000001" customHeight="1">
      <c r="A51" s="13"/>
      <c r="B51" s="63"/>
      <c r="C51" s="63"/>
      <c r="D51" s="63" t="s">
        <v>1265</v>
      </c>
      <c r="E51" s="63" t="s">
        <v>1266</v>
      </c>
      <c r="F51" s="257">
        <v>11542.5</v>
      </c>
      <c r="G51" s="257">
        <v>12825</v>
      </c>
      <c r="H51" s="60">
        <f t="shared" si="19"/>
        <v>13500</v>
      </c>
      <c r="I51" s="60">
        <f t="shared" si="20"/>
        <v>22500</v>
      </c>
      <c r="J51" s="241" t="s">
        <v>1244</v>
      </c>
      <c r="K51" s="258" t="s">
        <v>1214</v>
      </c>
      <c r="L51" s="63"/>
      <c r="M51" s="63"/>
      <c r="N51" s="52">
        <f t="shared" si="3"/>
        <v>0</v>
      </c>
      <c r="O51" s="257">
        <v>22500</v>
      </c>
      <c r="P51" s="119">
        <f t="shared" si="0"/>
        <v>13500</v>
      </c>
      <c r="Q51" s="119">
        <f t="shared" si="1"/>
        <v>12825</v>
      </c>
      <c r="R51" s="119">
        <f t="shared" si="2"/>
        <v>10901.25</v>
      </c>
      <c r="S51" s="13"/>
      <c r="T51" s="13"/>
      <c r="U51" s="13"/>
      <c r="V51" s="13"/>
      <c r="W51" s="13"/>
      <c r="X51" s="13"/>
      <c r="Y51" s="13"/>
      <c r="Z51" s="13"/>
    </row>
    <row r="52" spans="1:26" ht="20.100000000000001" customHeight="1">
      <c r="A52" s="13"/>
      <c r="B52" s="63"/>
      <c r="C52" s="63"/>
      <c r="D52" s="63" t="s">
        <v>1267</v>
      </c>
      <c r="E52" s="63" t="s">
        <v>1268</v>
      </c>
      <c r="F52" s="257">
        <v>15390</v>
      </c>
      <c r="G52" s="257">
        <v>17100</v>
      </c>
      <c r="H52" s="60">
        <f t="shared" si="19"/>
        <v>18000</v>
      </c>
      <c r="I52" s="60">
        <f t="shared" si="20"/>
        <v>30000</v>
      </c>
      <c r="J52" s="241" t="s">
        <v>1244</v>
      </c>
      <c r="K52" s="258" t="s">
        <v>1214</v>
      </c>
      <c r="L52" s="63"/>
      <c r="M52" s="63"/>
      <c r="N52" s="52">
        <f t="shared" si="3"/>
        <v>0</v>
      </c>
      <c r="O52" s="257">
        <v>30000</v>
      </c>
      <c r="P52" s="50">
        <f t="shared" si="0"/>
        <v>18000</v>
      </c>
      <c r="Q52" s="50">
        <f t="shared" si="1"/>
        <v>17100</v>
      </c>
      <c r="R52" s="50">
        <f t="shared" si="2"/>
        <v>14535</v>
      </c>
      <c r="S52" s="13"/>
      <c r="T52" s="13"/>
      <c r="U52" s="13"/>
      <c r="V52" s="13"/>
      <c r="W52" s="13"/>
      <c r="X52" s="13"/>
      <c r="Y52" s="13"/>
      <c r="Z52" s="13"/>
    </row>
    <row r="53" spans="1:26" ht="20.100000000000001" customHeight="1">
      <c r="A53" s="13"/>
      <c r="B53" s="63"/>
      <c r="C53" s="63"/>
      <c r="D53" s="63" t="s">
        <v>1269</v>
      </c>
      <c r="E53" s="63" t="s">
        <v>1268</v>
      </c>
      <c r="F53" s="257">
        <v>17313.75</v>
      </c>
      <c r="G53" s="257">
        <v>19237.5</v>
      </c>
      <c r="H53" s="60">
        <f t="shared" si="19"/>
        <v>20300</v>
      </c>
      <c r="I53" s="60">
        <f t="shared" si="20"/>
        <v>33800</v>
      </c>
      <c r="J53" s="241" t="s">
        <v>1244</v>
      </c>
      <c r="K53" s="258" t="s">
        <v>1214</v>
      </c>
      <c r="L53" s="63"/>
      <c r="M53" s="63"/>
      <c r="N53" s="52">
        <f t="shared" si="3"/>
        <v>0</v>
      </c>
      <c r="O53" s="257">
        <v>33750</v>
      </c>
      <c r="P53" s="119">
        <f t="shared" si="0"/>
        <v>20250</v>
      </c>
      <c r="Q53" s="119">
        <f t="shared" si="1"/>
        <v>19237.5</v>
      </c>
      <c r="R53" s="119">
        <f t="shared" si="2"/>
        <v>16351.875</v>
      </c>
      <c r="S53" s="13"/>
      <c r="T53" s="13"/>
      <c r="U53" s="13"/>
      <c r="V53" s="13"/>
      <c r="W53" s="13"/>
      <c r="X53" s="13"/>
      <c r="Y53" s="13"/>
      <c r="Z53" s="13"/>
    </row>
    <row r="54" spans="1:26" ht="20.100000000000001" customHeight="1">
      <c r="A54" s="13"/>
      <c r="B54" s="63"/>
      <c r="C54" s="63"/>
      <c r="D54" s="63"/>
      <c r="E54" s="63"/>
      <c r="F54" s="257"/>
      <c r="G54" s="257"/>
      <c r="H54" s="241"/>
      <c r="I54" s="241"/>
      <c r="J54" s="241"/>
      <c r="K54" s="241"/>
      <c r="L54" s="63"/>
      <c r="M54" s="63"/>
      <c r="N54" s="52">
        <f t="shared" si="3"/>
        <v>0</v>
      </c>
      <c r="O54" s="257"/>
      <c r="P54" s="50">
        <f t="shared" si="0"/>
        <v>0</v>
      </c>
      <c r="Q54" s="50">
        <f t="shared" si="1"/>
        <v>0</v>
      </c>
      <c r="R54" s="50">
        <f t="shared" si="2"/>
        <v>0</v>
      </c>
      <c r="S54" s="13"/>
      <c r="T54" s="13"/>
      <c r="U54" s="13"/>
      <c r="V54" s="13"/>
      <c r="W54" s="13"/>
      <c r="X54" s="13"/>
      <c r="Y54" s="13"/>
      <c r="Z54" s="13"/>
    </row>
    <row r="55" spans="1:26" ht="20.100000000000001" customHeight="1">
      <c r="A55" s="13"/>
      <c r="B55" s="63"/>
      <c r="C55" s="63"/>
      <c r="D55" s="63" t="s">
        <v>1270</v>
      </c>
      <c r="E55" s="63" t="s">
        <v>1271</v>
      </c>
      <c r="F55" s="257">
        <v>5130</v>
      </c>
      <c r="G55" s="257">
        <v>5700</v>
      </c>
      <c r="H55" s="60">
        <f t="shared" si="19"/>
        <v>6000</v>
      </c>
      <c r="I55" s="60">
        <f t="shared" si="20"/>
        <v>10000</v>
      </c>
      <c r="J55" s="241" t="s">
        <v>1195</v>
      </c>
      <c r="K55" s="258" t="s">
        <v>893</v>
      </c>
      <c r="L55" s="63"/>
      <c r="M55" s="63"/>
      <c r="N55" s="52">
        <f t="shared" si="3"/>
        <v>0</v>
      </c>
      <c r="O55" s="257">
        <v>10000</v>
      </c>
      <c r="P55" s="119">
        <f t="shared" si="0"/>
        <v>6000</v>
      </c>
      <c r="Q55" s="119">
        <f t="shared" si="1"/>
        <v>5700</v>
      </c>
      <c r="R55" s="119">
        <f t="shared" si="2"/>
        <v>4845</v>
      </c>
      <c r="S55" s="13"/>
      <c r="T55" s="13"/>
      <c r="U55" s="13"/>
      <c r="V55" s="13"/>
      <c r="W55" s="13"/>
      <c r="X55" s="13"/>
      <c r="Y55" s="13"/>
      <c r="Z55" s="13"/>
    </row>
    <row r="56" spans="1:26" ht="20.100000000000001" customHeight="1">
      <c r="A56" s="13"/>
      <c r="B56" s="63"/>
      <c r="C56" s="63"/>
      <c r="D56" s="63" t="s">
        <v>1272</v>
      </c>
      <c r="E56" s="63" t="s">
        <v>1273</v>
      </c>
      <c r="F56" s="257">
        <v>6771.6</v>
      </c>
      <c r="G56" s="257">
        <v>7524</v>
      </c>
      <c r="H56" s="60">
        <f t="shared" si="19"/>
        <v>8000</v>
      </c>
      <c r="I56" s="60">
        <f t="shared" si="20"/>
        <v>13200</v>
      </c>
      <c r="J56" s="241" t="s">
        <v>1195</v>
      </c>
      <c r="K56" s="258" t="s">
        <v>893</v>
      </c>
      <c r="L56" s="63"/>
      <c r="M56" s="63"/>
      <c r="N56" s="52">
        <f t="shared" si="3"/>
        <v>0</v>
      </c>
      <c r="O56" s="257">
        <v>13200</v>
      </c>
      <c r="P56" s="50">
        <f t="shared" si="0"/>
        <v>7920</v>
      </c>
      <c r="Q56" s="50">
        <f t="shared" si="1"/>
        <v>7524</v>
      </c>
      <c r="R56" s="50">
        <f t="shared" si="2"/>
        <v>6395.4</v>
      </c>
      <c r="S56" s="13"/>
      <c r="T56" s="13"/>
      <c r="U56" s="13"/>
      <c r="V56" s="13"/>
      <c r="W56" s="13"/>
      <c r="X56" s="13"/>
      <c r="Y56" s="13"/>
      <c r="Z56" s="13"/>
    </row>
    <row r="57" spans="1:26" ht="20.100000000000001" customHeight="1">
      <c r="A57" s="13"/>
      <c r="B57" s="63"/>
      <c r="C57" s="63"/>
      <c r="D57" s="63" t="s">
        <v>1274</v>
      </c>
      <c r="E57" s="63" t="s">
        <v>1275</v>
      </c>
      <c r="F57" s="257">
        <v>5899.5</v>
      </c>
      <c r="G57" s="257">
        <v>6555</v>
      </c>
      <c r="H57" s="60">
        <f t="shared" si="19"/>
        <v>6900</v>
      </c>
      <c r="I57" s="60">
        <f t="shared" si="20"/>
        <v>11500</v>
      </c>
      <c r="J57" s="241" t="s">
        <v>1195</v>
      </c>
      <c r="K57" s="258" t="s">
        <v>893</v>
      </c>
      <c r="L57" s="63"/>
      <c r="M57" s="63"/>
      <c r="N57" s="52">
        <f t="shared" si="3"/>
        <v>0</v>
      </c>
      <c r="O57" s="257">
        <v>11500</v>
      </c>
      <c r="P57" s="119">
        <f t="shared" si="0"/>
        <v>6900</v>
      </c>
      <c r="Q57" s="119">
        <f t="shared" si="1"/>
        <v>6555</v>
      </c>
      <c r="R57" s="119">
        <f t="shared" si="2"/>
        <v>5571.75</v>
      </c>
      <c r="S57" s="13"/>
      <c r="T57" s="13"/>
      <c r="U57" s="13"/>
      <c r="V57" s="13"/>
      <c r="W57" s="13"/>
      <c r="X57" s="13"/>
      <c r="Y57" s="13"/>
      <c r="Z57" s="13"/>
    </row>
    <row r="58" spans="1:26" ht="20.100000000000001" customHeight="1">
      <c r="A58" s="13"/>
      <c r="B58" s="63"/>
      <c r="C58" s="63"/>
      <c r="D58" s="63" t="s">
        <v>1276</v>
      </c>
      <c r="E58" s="63" t="s">
        <v>1277</v>
      </c>
      <c r="F58" s="257">
        <v>9490.5</v>
      </c>
      <c r="G58" s="257">
        <v>10545</v>
      </c>
      <c r="H58" s="60">
        <f t="shared" si="19"/>
        <v>11100</v>
      </c>
      <c r="I58" s="60">
        <f t="shared" si="20"/>
        <v>18500</v>
      </c>
      <c r="J58" s="241" t="s">
        <v>1195</v>
      </c>
      <c r="K58" s="258" t="s">
        <v>893</v>
      </c>
      <c r="L58" s="63"/>
      <c r="M58" s="63"/>
      <c r="N58" s="52">
        <f t="shared" si="3"/>
        <v>0</v>
      </c>
      <c r="O58" s="257">
        <v>18500</v>
      </c>
      <c r="P58" s="50">
        <f t="shared" si="0"/>
        <v>11100</v>
      </c>
      <c r="Q58" s="50">
        <f t="shared" si="1"/>
        <v>10545</v>
      </c>
      <c r="R58" s="50">
        <f t="shared" si="2"/>
        <v>8963.25</v>
      </c>
      <c r="S58" s="13"/>
      <c r="T58" s="13"/>
      <c r="U58" s="13"/>
      <c r="V58" s="13"/>
      <c r="W58" s="13"/>
      <c r="X58" s="13"/>
      <c r="Y58" s="13"/>
      <c r="Z58" s="13"/>
    </row>
    <row r="59" spans="1:26" ht="20.100000000000001" customHeight="1">
      <c r="A59" s="13"/>
      <c r="B59" s="63"/>
      <c r="C59" s="63"/>
      <c r="D59" s="63" t="s">
        <v>1278</v>
      </c>
      <c r="E59" s="63" t="s">
        <v>1279</v>
      </c>
      <c r="F59" s="257">
        <v>6771.6</v>
      </c>
      <c r="G59" s="257">
        <v>7524</v>
      </c>
      <c r="H59" s="60">
        <f t="shared" si="19"/>
        <v>8000</v>
      </c>
      <c r="I59" s="60">
        <f t="shared" si="20"/>
        <v>13200</v>
      </c>
      <c r="J59" s="241" t="s">
        <v>1195</v>
      </c>
      <c r="K59" s="258" t="s">
        <v>893</v>
      </c>
      <c r="L59" s="63"/>
      <c r="M59" s="63"/>
      <c r="N59" s="52">
        <f t="shared" si="3"/>
        <v>0</v>
      </c>
      <c r="O59" s="257">
        <v>13200</v>
      </c>
      <c r="P59" s="119">
        <f t="shared" si="0"/>
        <v>7920</v>
      </c>
      <c r="Q59" s="119">
        <f t="shared" si="1"/>
        <v>7524</v>
      </c>
      <c r="R59" s="119">
        <f t="shared" si="2"/>
        <v>6395.4</v>
      </c>
      <c r="S59" s="13"/>
      <c r="T59" s="13"/>
      <c r="U59" s="13"/>
      <c r="V59" s="13"/>
      <c r="W59" s="13"/>
      <c r="X59" s="13"/>
      <c r="Y59" s="13"/>
      <c r="Z59" s="13"/>
    </row>
    <row r="60" spans="1:26" ht="20.100000000000001" customHeight="1">
      <c r="A60" s="13"/>
      <c r="B60" s="63"/>
      <c r="C60" s="63"/>
      <c r="D60" s="63" t="s">
        <v>1280</v>
      </c>
      <c r="E60" s="63" t="s">
        <v>1281</v>
      </c>
      <c r="F60" s="257">
        <v>10003.5</v>
      </c>
      <c r="G60" s="257">
        <v>11115</v>
      </c>
      <c r="H60" s="60">
        <f t="shared" si="19"/>
        <v>11700</v>
      </c>
      <c r="I60" s="60">
        <f t="shared" si="20"/>
        <v>19500</v>
      </c>
      <c r="J60" s="241" t="s">
        <v>1195</v>
      </c>
      <c r="K60" s="258" t="s">
        <v>893</v>
      </c>
      <c r="L60" s="63"/>
      <c r="M60" s="63"/>
      <c r="N60" s="52">
        <f t="shared" si="3"/>
        <v>0</v>
      </c>
      <c r="O60" s="257">
        <v>19500</v>
      </c>
      <c r="P60" s="50">
        <f t="shared" si="0"/>
        <v>11700</v>
      </c>
      <c r="Q60" s="50">
        <f t="shared" si="1"/>
        <v>11115</v>
      </c>
      <c r="R60" s="50">
        <f t="shared" si="2"/>
        <v>9447.75</v>
      </c>
      <c r="S60" s="13"/>
      <c r="T60" s="13"/>
      <c r="U60" s="13"/>
      <c r="V60" s="13"/>
      <c r="W60" s="13"/>
      <c r="X60" s="13"/>
      <c r="Y60" s="13"/>
      <c r="Z60" s="13"/>
    </row>
    <row r="61" spans="1:26" ht="20.100000000000001" customHeight="1">
      <c r="A61" s="13"/>
      <c r="B61" s="63"/>
      <c r="C61" s="63"/>
      <c r="D61" s="63" t="s">
        <v>1282</v>
      </c>
      <c r="E61" s="63" t="s">
        <v>1283</v>
      </c>
      <c r="F61" s="257">
        <v>10773</v>
      </c>
      <c r="G61" s="257">
        <v>11970</v>
      </c>
      <c r="H61" s="60">
        <f t="shared" si="19"/>
        <v>12600</v>
      </c>
      <c r="I61" s="60">
        <f t="shared" si="20"/>
        <v>21000</v>
      </c>
      <c r="J61" s="241" t="s">
        <v>1195</v>
      </c>
      <c r="K61" s="258" t="s">
        <v>893</v>
      </c>
      <c r="L61" s="63"/>
      <c r="M61" s="63"/>
      <c r="N61" s="52">
        <f t="shared" si="3"/>
        <v>0</v>
      </c>
      <c r="O61" s="257">
        <v>21000</v>
      </c>
      <c r="P61" s="119">
        <f t="shared" si="0"/>
        <v>12600</v>
      </c>
      <c r="Q61" s="119">
        <f t="shared" si="1"/>
        <v>11970</v>
      </c>
      <c r="R61" s="119">
        <f t="shared" si="2"/>
        <v>10174.5</v>
      </c>
      <c r="S61" s="13"/>
      <c r="T61" s="13"/>
      <c r="U61" s="13"/>
      <c r="V61" s="13"/>
      <c r="W61" s="13"/>
      <c r="X61" s="13"/>
      <c r="Y61" s="13"/>
      <c r="Z61" s="13"/>
    </row>
    <row r="62" spans="1:26" ht="20.100000000000001" customHeight="1">
      <c r="A62" s="13"/>
      <c r="B62" s="63"/>
      <c r="C62" s="63"/>
      <c r="D62" s="63" t="s">
        <v>1284</v>
      </c>
      <c r="E62" s="63" t="s">
        <v>1285</v>
      </c>
      <c r="F62" s="257">
        <v>13748.4</v>
      </c>
      <c r="G62" s="257">
        <v>15276</v>
      </c>
      <c r="H62" s="60">
        <f t="shared" si="19"/>
        <v>16100</v>
      </c>
      <c r="I62" s="60">
        <f t="shared" si="20"/>
        <v>26800</v>
      </c>
      <c r="J62" s="241" t="s">
        <v>1195</v>
      </c>
      <c r="K62" s="258" t="s">
        <v>893</v>
      </c>
      <c r="L62" s="63"/>
      <c r="M62" s="63"/>
      <c r="N62" s="52">
        <f t="shared" si="3"/>
        <v>0</v>
      </c>
      <c r="O62" s="257">
        <v>26800</v>
      </c>
      <c r="P62" s="50">
        <f t="shared" si="0"/>
        <v>16080</v>
      </c>
      <c r="Q62" s="50">
        <f t="shared" si="1"/>
        <v>15276</v>
      </c>
      <c r="R62" s="50">
        <f t="shared" si="2"/>
        <v>12984.6</v>
      </c>
      <c r="S62" s="13"/>
      <c r="T62" s="13"/>
      <c r="U62" s="13"/>
      <c r="V62" s="13"/>
      <c r="W62" s="13"/>
      <c r="X62" s="13"/>
      <c r="Y62" s="13"/>
      <c r="Z62" s="13"/>
    </row>
    <row r="63" spans="1:26" ht="20.100000000000001" customHeight="1">
      <c r="A63" s="13"/>
      <c r="B63" s="63"/>
      <c r="C63" s="63"/>
      <c r="D63" s="63" t="s">
        <v>1286</v>
      </c>
      <c r="E63" s="63" t="s">
        <v>1287</v>
      </c>
      <c r="F63" s="257">
        <v>14261.4</v>
      </c>
      <c r="G63" s="257">
        <v>15846</v>
      </c>
      <c r="H63" s="60">
        <f t="shared" si="19"/>
        <v>16700</v>
      </c>
      <c r="I63" s="60">
        <f t="shared" si="20"/>
        <v>27800</v>
      </c>
      <c r="J63" s="241" t="s">
        <v>1195</v>
      </c>
      <c r="K63" s="258" t="s">
        <v>893</v>
      </c>
      <c r="L63" s="63"/>
      <c r="M63" s="63"/>
      <c r="N63" s="52">
        <f t="shared" si="3"/>
        <v>0</v>
      </c>
      <c r="O63" s="257">
        <v>27800</v>
      </c>
      <c r="P63" s="119">
        <f t="shared" si="0"/>
        <v>16680</v>
      </c>
      <c r="Q63" s="119">
        <f t="shared" si="1"/>
        <v>15846</v>
      </c>
      <c r="R63" s="119">
        <f t="shared" si="2"/>
        <v>13469.1</v>
      </c>
      <c r="S63" s="13"/>
      <c r="T63" s="13"/>
      <c r="U63" s="13"/>
      <c r="V63" s="13"/>
      <c r="W63" s="13"/>
      <c r="X63" s="13"/>
      <c r="Y63" s="13"/>
      <c r="Z63" s="13"/>
    </row>
    <row r="64" spans="1:26" ht="20.100000000000001" customHeight="1">
      <c r="A64" s="13"/>
      <c r="B64" s="63"/>
      <c r="C64" s="63"/>
      <c r="D64" s="63" t="s">
        <v>1288</v>
      </c>
      <c r="E64" s="63" t="s">
        <v>1289</v>
      </c>
      <c r="F64" s="257">
        <v>11029.5</v>
      </c>
      <c r="G64" s="257">
        <v>12255</v>
      </c>
      <c r="H64" s="60">
        <f t="shared" si="19"/>
        <v>12900</v>
      </c>
      <c r="I64" s="60">
        <f t="shared" si="20"/>
        <v>21500</v>
      </c>
      <c r="J64" s="241" t="s">
        <v>1195</v>
      </c>
      <c r="K64" s="258" t="s">
        <v>893</v>
      </c>
      <c r="L64" s="63"/>
      <c r="M64" s="63"/>
      <c r="N64" s="52">
        <f t="shared" si="3"/>
        <v>0</v>
      </c>
      <c r="O64" s="257">
        <v>21500</v>
      </c>
      <c r="P64" s="50">
        <f t="shared" si="0"/>
        <v>12900</v>
      </c>
      <c r="Q64" s="50">
        <f t="shared" si="1"/>
        <v>12255</v>
      </c>
      <c r="R64" s="50">
        <f t="shared" si="2"/>
        <v>10416.75</v>
      </c>
      <c r="S64" s="13"/>
      <c r="T64" s="13"/>
      <c r="U64" s="13"/>
      <c r="V64" s="13"/>
      <c r="W64" s="13"/>
      <c r="X64" s="13"/>
      <c r="Y64" s="13"/>
      <c r="Z64" s="13"/>
    </row>
    <row r="65" spans="1:26" ht="20.100000000000001" customHeight="1">
      <c r="A65" s="13"/>
      <c r="B65" s="63"/>
      <c r="C65" s="63"/>
      <c r="D65" s="63"/>
      <c r="E65" s="63"/>
      <c r="F65" s="257"/>
      <c r="G65" s="257"/>
      <c r="H65" s="241"/>
      <c r="I65" s="241"/>
      <c r="J65" s="241"/>
      <c r="K65" s="241"/>
      <c r="L65" s="63"/>
      <c r="M65" s="63"/>
      <c r="N65" s="52">
        <f t="shared" si="3"/>
        <v>0</v>
      </c>
      <c r="O65" s="257"/>
      <c r="P65" s="119">
        <f t="shared" si="0"/>
        <v>0</v>
      </c>
      <c r="Q65" s="119">
        <f t="shared" si="1"/>
        <v>0</v>
      </c>
      <c r="R65" s="119">
        <f t="shared" si="2"/>
        <v>0</v>
      </c>
      <c r="S65" s="13"/>
      <c r="T65" s="13"/>
      <c r="U65" s="13"/>
      <c r="V65" s="13"/>
      <c r="W65" s="13"/>
      <c r="X65" s="13"/>
      <c r="Y65" s="13"/>
      <c r="Z65" s="13"/>
    </row>
    <row r="66" spans="1:26" ht="20.100000000000001" customHeight="1">
      <c r="A66" s="13"/>
      <c r="B66" s="63"/>
      <c r="C66" s="63"/>
      <c r="D66" s="63" t="s">
        <v>1290</v>
      </c>
      <c r="E66" s="63" t="s">
        <v>1291</v>
      </c>
      <c r="F66" s="257">
        <v>3283.2000000000003</v>
      </c>
      <c r="G66" s="257">
        <v>3648</v>
      </c>
      <c r="H66" s="60">
        <f t="shared" si="19"/>
        <v>3900</v>
      </c>
      <c r="I66" s="60">
        <f t="shared" si="20"/>
        <v>6400</v>
      </c>
      <c r="J66" s="241" t="s">
        <v>899</v>
      </c>
      <c r="K66" s="258" t="s">
        <v>900</v>
      </c>
      <c r="L66" s="63"/>
      <c r="M66" s="63"/>
      <c r="N66" s="52">
        <f t="shared" si="3"/>
        <v>0</v>
      </c>
      <c r="O66" s="257">
        <v>6400</v>
      </c>
      <c r="P66" s="50">
        <f t="shared" si="0"/>
        <v>3840</v>
      </c>
      <c r="Q66" s="50">
        <f t="shared" si="1"/>
        <v>3648</v>
      </c>
      <c r="R66" s="50">
        <f t="shared" si="2"/>
        <v>3100.7999999999997</v>
      </c>
      <c r="S66" s="13"/>
      <c r="T66" s="13"/>
      <c r="U66" s="13"/>
      <c r="V66" s="13"/>
      <c r="W66" s="13"/>
      <c r="X66" s="13"/>
      <c r="Y66" s="13"/>
      <c r="Z66" s="13"/>
    </row>
    <row r="67" spans="1:26" ht="20.100000000000001" customHeight="1">
      <c r="A67" s="13"/>
      <c r="B67" s="63"/>
      <c r="C67" s="63"/>
      <c r="D67" s="63" t="s">
        <v>1292</v>
      </c>
      <c r="E67" s="63" t="s">
        <v>1293</v>
      </c>
      <c r="F67" s="257">
        <v>3982.1624999999999</v>
      </c>
      <c r="G67" s="257">
        <v>4424.625</v>
      </c>
      <c r="H67" s="60">
        <f t="shared" si="19"/>
        <v>4700</v>
      </c>
      <c r="I67" s="60">
        <f t="shared" si="20"/>
        <v>7800</v>
      </c>
      <c r="J67" s="241" t="s">
        <v>899</v>
      </c>
      <c r="K67" s="258" t="s">
        <v>900</v>
      </c>
      <c r="L67" s="63"/>
      <c r="M67" s="63"/>
      <c r="N67" s="52">
        <f t="shared" ref="N67:N132" si="21">M67*35</f>
        <v>0</v>
      </c>
      <c r="O67" s="257">
        <v>7762.5</v>
      </c>
      <c r="P67" s="119">
        <f t="shared" si="0"/>
        <v>4657.5</v>
      </c>
      <c r="Q67" s="119">
        <f t="shared" si="1"/>
        <v>4424.625</v>
      </c>
      <c r="R67" s="119">
        <f t="shared" si="2"/>
        <v>3760.9312500000001</v>
      </c>
      <c r="S67" s="13"/>
      <c r="T67" s="13"/>
      <c r="U67" s="13"/>
      <c r="V67" s="13"/>
      <c r="W67" s="13"/>
      <c r="X67" s="13"/>
      <c r="Y67" s="13"/>
      <c r="Z67" s="13"/>
    </row>
    <row r="68" spans="1:26" ht="20.100000000000001" customHeight="1">
      <c r="A68" s="13"/>
      <c r="B68" s="63"/>
      <c r="C68" s="63"/>
      <c r="D68" s="63" t="s">
        <v>1294</v>
      </c>
      <c r="E68" s="63" t="s">
        <v>1295</v>
      </c>
      <c r="F68" s="257">
        <v>4488.75</v>
      </c>
      <c r="G68" s="257">
        <v>4987.5</v>
      </c>
      <c r="H68" s="60">
        <f t="shared" si="19"/>
        <v>5300</v>
      </c>
      <c r="I68" s="60">
        <f t="shared" si="20"/>
        <v>8800</v>
      </c>
      <c r="J68" s="241" t="s">
        <v>899</v>
      </c>
      <c r="K68" s="258" t="s">
        <v>900</v>
      </c>
      <c r="L68" s="63"/>
      <c r="M68" s="63"/>
      <c r="N68" s="52">
        <f t="shared" si="21"/>
        <v>0</v>
      </c>
      <c r="O68" s="257">
        <v>8750</v>
      </c>
      <c r="P68" s="50">
        <f t="shared" si="0"/>
        <v>5250</v>
      </c>
      <c r="Q68" s="50">
        <f t="shared" si="1"/>
        <v>4987.5</v>
      </c>
      <c r="R68" s="50">
        <f t="shared" si="2"/>
        <v>4239.375</v>
      </c>
      <c r="S68" s="13"/>
      <c r="T68" s="13"/>
      <c r="U68" s="13"/>
      <c r="V68" s="13"/>
      <c r="W68" s="13"/>
      <c r="X68" s="13"/>
      <c r="Y68" s="13"/>
      <c r="Z68" s="13"/>
    </row>
    <row r="69" spans="1:26" ht="20.100000000000001" customHeight="1">
      <c r="A69" s="13"/>
      <c r="B69" s="63"/>
      <c r="C69" s="63"/>
      <c r="D69" s="63" t="s">
        <v>1296</v>
      </c>
      <c r="E69" s="63" t="s">
        <v>1297</v>
      </c>
      <c r="F69" s="257">
        <v>5130</v>
      </c>
      <c r="G69" s="257">
        <v>5700</v>
      </c>
      <c r="H69" s="60">
        <f t="shared" si="19"/>
        <v>6000</v>
      </c>
      <c r="I69" s="60">
        <f t="shared" si="20"/>
        <v>10000</v>
      </c>
      <c r="J69" s="241" t="s">
        <v>899</v>
      </c>
      <c r="K69" s="258" t="s">
        <v>900</v>
      </c>
      <c r="L69" s="63"/>
      <c r="M69" s="63"/>
      <c r="N69" s="52">
        <f t="shared" si="21"/>
        <v>0</v>
      </c>
      <c r="O69" s="257">
        <v>10000</v>
      </c>
      <c r="P69" s="119">
        <f t="shared" si="0"/>
        <v>6000</v>
      </c>
      <c r="Q69" s="119">
        <f t="shared" si="1"/>
        <v>5700</v>
      </c>
      <c r="R69" s="119">
        <f t="shared" si="2"/>
        <v>4845</v>
      </c>
      <c r="S69" s="13"/>
      <c r="T69" s="13"/>
      <c r="U69" s="13"/>
      <c r="V69" s="13"/>
      <c r="W69" s="13"/>
      <c r="X69" s="13"/>
      <c r="Y69" s="13"/>
      <c r="Z69" s="13"/>
    </row>
    <row r="70" spans="1:26" ht="20.100000000000001" customHeight="1">
      <c r="A70" s="13"/>
      <c r="B70" s="63"/>
      <c r="C70" s="63"/>
      <c r="D70" s="63"/>
      <c r="E70" s="63"/>
      <c r="F70" s="257"/>
      <c r="G70" s="257"/>
      <c r="H70" s="257"/>
      <c r="I70" s="257"/>
      <c r="J70" s="241"/>
      <c r="K70" s="241"/>
      <c r="L70" s="63"/>
      <c r="M70" s="63"/>
      <c r="N70" s="52">
        <f t="shared" si="21"/>
        <v>0</v>
      </c>
      <c r="O70" s="50">
        <f t="shared" ref="O70:O132" si="22">N70*3</f>
        <v>0</v>
      </c>
      <c r="P70" s="50">
        <f t="shared" si="0"/>
        <v>0</v>
      </c>
      <c r="Q70" s="50">
        <f t="shared" si="1"/>
        <v>0</v>
      </c>
      <c r="R70" s="50">
        <f t="shared" si="2"/>
        <v>0</v>
      </c>
      <c r="S70" s="13"/>
      <c r="T70" s="13"/>
      <c r="U70" s="13"/>
      <c r="V70" s="13"/>
      <c r="W70" s="13"/>
      <c r="X70" s="13"/>
      <c r="Y70" s="13"/>
      <c r="Z70" s="13"/>
    </row>
    <row r="71" spans="1:26" ht="20.100000000000001" customHeight="1">
      <c r="A71" s="13"/>
      <c r="B71" s="63"/>
      <c r="C71" s="63"/>
      <c r="D71" s="63" t="s">
        <v>1298</v>
      </c>
      <c r="E71" s="63" t="s">
        <v>1299</v>
      </c>
      <c r="F71" s="257">
        <v>10003.5</v>
      </c>
      <c r="G71" s="257">
        <v>11115</v>
      </c>
      <c r="H71" s="60">
        <f t="shared" ref="H71" si="23">CEILING(P71,100)</f>
        <v>12300</v>
      </c>
      <c r="I71" s="60">
        <f t="shared" ref="I71" si="24">CEILING(O71,100)</f>
        <v>20500</v>
      </c>
      <c r="J71" s="241" t="s">
        <v>511</v>
      </c>
      <c r="K71" s="258" t="s">
        <v>1214</v>
      </c>
      <c r="L71" s="63"/>
      <c r="M71" s="63">
        <v>195</v>
      </c>
      <c r="N71" s="52">
        <f t="shared" si="21"/>
        <v>6825</v>
      </c>
      <c r="O71" s="50">
        <f t="shared" si="22"/>
        <v>20475</v>
      </c>
      <c r="P71" s="119">
        <f t="shared" si="0"/>
        <v>12285</v>
      </c>
      <c r="Q71" s="119">
        <f t="shared" si="1"/>
        <v>11670.75</v>
      </c>
      <c r="R71" s="119">
        <f t="shared" si="2"/>
        <v>9920.1374999999989</v>
      </c>
      <c r="S71" s="13"/>
      <c r="T71" s="13"/>
      <c r="U71" s="13"/>
      <c r="V71" s="13"/>
      <c r="W71" s="13"/>
      <c r="X71" s="13"/>
      <c r="Y71" s="13"/>
      <c r="Z71" s="13"/>
    </row>
    <row r="72" spans="1:26" ht="20.100000000000001" customHeight="1">
      <c r="A72" s="13"/>
      <c r="B72" s="63"/>
      <c r="C72" s="63"/>
      <c r="D72" s="63" t="s">
        <v>1300</v>
      </c>
      <c r="E72" s="63" t="s">
        <v>1301</v>
      </c>
      <c r="F72" s="257">
        <v>9490.5</v>
      </c>
      <c r="G72" s="257">
        <v>10545</v>
      </c>
      <c r="H72" s="60">
        <f t="shared" ref="H72:H75" si="25">CEILING(P72,100)</f>
        <v>11500</v>
      </c>
      <c r="I72" s="60">
        <f t="shared" ref="I72:I75" si="26">CEILING(O72,100)</f>
        <v>19100</v>
      </c>
      <c r="J72" s="241" t="s">
        <v>511</v>
      </c>
      <c r="K72" s="258" t="s">
        <v>1214</v>
      </c>
      <c r="L72" s="63"/>
      <c r="M72" s="63">
        <v>181</v>
      </c>
      <c r="N72" s="52">
        <f t="shared" si="21"/>
        <v>6335</v>
      </c>
      <c r="O72" s="50">
        <f t="shared" si="22"/>
        <v>19005</v>
      </c>
      <c r="P72" s="50">
        <f t="shared" si="0"/>
        <v>11403</v>
      </c>
      <c r="Q72" s="50">
        <f t="shared" si="1"/>
        <v>10832.85</v>
      </c>
      <c r="R72" s="50">
        <f t="shared" si="2"/>
        <v>9207.9225000000006</v>
      </c>
      <c r="S72" s="13"/>
      <c r="T72" s="13"/>
      <c r="U72" s="13"/>
      <c r="V72" s="13"/>
      <c r="W72" s="13"/>
      <c r="X72" s="13"/>
      <c r="Y72" s="13"/>
      <c r="Z72" s="13"/>
    </row>
    <row r="73" spans="1:26" ht="20.100000000000001" customHeight="1">
      <c r="A73" s="13"/>
      <c r="B73" s="63"/>
      <c r="C73" s="63"/>
      <c r="D73" s="63" t="s">
        <v>1302</v>
      </c>
      <c r="E73" s="63" t="s">
        <v>1303</v>
      </c>
      <c r="F73" s="257">
        <v>8926.2000000000007</v>
      </c>
      <c r="G73" s="257">
        <v>9918</v>
      </c>
      <c r="H73" s="60">
        <f t="shared" si="25"/>
        <v>10800</v>
      </c>
      <c r="I73" s="60">
        <f t="shared" si="26"/>
        <v>17900</v>
      </c>
      <c r="J73" s="241" t="s">
        <v>511</v>
      </c>
      <c r="K73" s="258" t="s">
        <v>1214</v>
      </c>
      <c r="L73" s="63"/>
      <c r="M73" s="63">
        <v>170</v>
      </c>
      <c r="N73" s="52">
        <f t="shared" si="21"/>
        <v>5950</v>
      </c>
      <c r="O73" s="50">
        <f t="shared" si="22"/>
        <v>17850</v>
      </c>
      <c r="P73" s="119">
        <f t="shared" si="0"/>
        <v>10710</v>
      </c>
      <c r="Q73" s="119">
        <f t="shared" si="1"/>
        <v>10174.5</v>
      </c>
      <c r="R73" s="119">
        <f t="shared" si="2"/>
        <v>8648.3249999999989</v>
      </c>
      <c r="S73" s="13"/>
      <c r="T73" s="13"/>
      <c r="U73" s="13"/>
      <c r="V73" s="13"/>
      <c r="W73" s="13"/>
      <c r="X73" s="13"/>
      <c r="Y73" s="13"/>
      <c r="Z73" s="13"/>
    </row>
    <row r="74" spans="1:26" ht="20.100000000000001" customHeight="1">
      <c r="A74" s="13"/>
      <c r="B74" s="63"/>
      <c r="C74" s="63"/>
      <c r="D74" s="63" t="s">
        <v>1304</v>
      </c>
      <c r="E74" s="63" t="s">
        <v>1305</v>
      </c>
      <c r="F74" s="257">
        <v>8515.8000000000011</v>
      </c>
      <c r="G74" s="257">
        <v>9462</v>
      </c>
      <c r="H74" s="60">
        <f t="shared" si="25"/>
        <v>10500</v>
      </c>
      <c r="I74" s="60">
        <f t="shared" si="26"/>
        <v>17500</v>
      </c>
      <c r="J74" s="241" t="s">
        <v>511</v>
      </c>
      <c r="K74" s="258" t="s">
        <v>1214</v>
      </c>
      <c r="L74" s="63"/>
      <c r="M74" s="63">
        <v>166</v>
      </c>
      <c r="N74" s="52">
        <f t="shared" si="21"/>
        <v>5810</v>
      </c>
      <c r="O74" s="50">
        <f t="shared" si="22"/>
        <v>17430</v>
      </c>
      <c r="P74" s="50">
        <f t="shared" si="0"/>
        <v>10458</v>
      </c>
      <c r="Q74" s="50">
        <f t="shared" si="1"/>
        <v>9935.1</v>
      </c>
      <c r="R74" s="50">
        <f t="shared" si="2"/>
        <v>8444.8350000000009</v>
      </c>
      <c r="S74" s="13"/>
      <c r="T74" s="13"/>
      <c r="U74" s="13"/>
      <c r="V74" s="13"/>
      <c r="W74" s="13"/>
      <c r="X74" s="13"/>
      <c r="Y74" s="13"/>
      <c r="Z74" s="13"/>
    </row>
    <row r="75" spans="1:26" ht="20.100000000000001" customHeight="1">
      <c r="A75" s="13"/>
      <c r="B75" s="63"/>
      <c r="C75" s="63"/>
      <c r="D75" s="63" t="s">
        <v>1306</v>
      </c>
      <c r="E75" s="63" t="s">
        <v>1307</v>
      </c>
      <c r="F75" s="257">
        <v>10106.1</v>
      </c>
      <c r="G75" s="257">
        <v>11229</v>
      </c>
      <c r="H75" s="60">
        <f t="shared" si="25"/>
        <v>12900</v>
      </c>
      <c r="I75" s="60">
        <f t="shared" si="26"/>
        <v>21500</v>
      </c>
      <c r="J75" s="241" t="s">
        <v>511</v>
      </c>
      <c r="K75" s="258" t="s">
        <v>1214</v>
      </c>
      <c r="L75" s="63"/>
      <c r="M75" s="63">
        <v>204</v>
      </c>
      <c r="N75" s="52">
        <f t="shared" si="21"/>
        <v>7140</v>
      </c>
      <c r="O75" s="50">
        <f t="shared" si="22"/>
        <v>21420</v>
      </c>
      <c r="P75" s="119">
        <f t="shared" si="0"/>
        <v>12852</v>
      </c>
      <c r="Q75" s="119">
        <f t="shared" si="1"/>
        <v>12209.4</v>
      </c>
      <c r="R75" s="119">
        <f t="shared" si="2"/>
        <v>10377.99</v>
      </c>
      <c r="S75" s="13"/>
      <c r="T75" s="13"/>
      <c r="U75" s="13"/>
      <c r="V75" s="13"/>
      <c r="W75" s="13"/>
      <c r="X75" s="13"/>
      <c r="Y75" s="13"/>
      <c r="Z75" s="13"/>
    </row>
    <row r="76" spans="1:26" ht="20.100000000000001" customHeight="1">
      <c r="A76" s="13"/>
      <c r="B76" s="63"/>
      <c r="C76" s="63"/>
      <c r="D76" s="63" t="s">
        <v>1308</v>
      </c>
      <c r="E76" s="63" t="s">
        <v>1309</v>
      </c>
      <c r="F76" s="257">
        <v>11080.800000000001</v>
      </c>
      <c r="G76" s="257">
        <v>12312</v>
      </c>
      <c r="H76" s="60">
        <f>CEILING(P76,100)</f>
        <v>14200</v>
      </c>
      <c r="I76" s="60">
        <f>CEILING(O76,100)</f>
        <v>23600</v>
      </c>
      <c r="J76" s="241" t="s">
        <v>511</v>
      </c>
      <c r="K76" s="258" t="s">
        <v>1214</v>
      </c>
      <c r="L76" s="63"/>
      <c r="M76" s="63">
        <v>224</v>
      </c>
      <c r="N76" s="52">
        <f t="shared" si="21"/>
        <v>7840</v>
      </c>
      <c r="O76" s="50">
        <f t="shared" si="22"/>
        <v>23520</v>
      </c>
      <c r="P76" s="50">
        <f t="shared" si="0"/>
        <v>14112</v>
      </c>
      <c r="Q76" s="50">
        <f t="shared" si="1"/>
        <v>13406.4</v>
      </c>
      <c r="R76" s="50">
        <f t="shared" si="2"/>
        <v>11395.439999999999</v>
      </c>
      <c r="S76" s="13"/>
      <c r="T76" s="13"/>
      <c r="U76" s="13"/>
      <c r="V76" s="13"/>
      <c r="W76" s="13"/>
      <c r="X76" s="13"/>
      <c r="Y76" s="13"/>
      <c r="Z76" s="13"/>
    </row>
    <row r="77" spans="1:26" ht="20.100000000000001" customHeight="1">
      <c r="A77" s="13"/>
      <c r="B77" s="63"/>
      <c r="C77" s="63"/>
      <c r="D77" s="63"/>
      <c r="E77" s="63"/>
      <c r="F77" s="257"/>
      <c r="G77" s="257"/>
      <c r="H77" s="257"/>
      <c r="I77" s="257"/>
      <c r="J77" s="241"/>
      <c r="K77" s="258"/>
      <c r="L77" s="63"/>
      <c r="M77" s="63"/>
      <c r="N77" s="52">
        <f t="shared" si="21"/>
        <v>0</v>
      </c>
      <c r="O77" s="50">
        <f t="shared" si="22"/>
        <v>0</v>
      </c>
      <c r="P77" s="119">
        <f t="shared" si="0"/>
        <v>0</v>
      </c>
      <c r="Q77" s="119">
        <f t="shared" si="1"/>
        <v>0</v>
      </c>
      <c r="R77" s="119">
        <f t="shared" si="2"/>
        <v>0</v>
      </c>
      <c r="S77" s="13"/>
      <c r="T77" s="13"/>
      <c r="U77" s="13"/>
      <c r="V77" s="13"/>
      <c r="W77" s="13"/>
      <c r="X77" s="13"/>
      <c r="Y77" s="13"/>
      <c r="Z77" s="13"/>
    </row>
    <row r="78" spans="1:26" ht="20.100000000000001" customHeight="1">
      <c r="A78" s="13"/>
      <c r="B78" s="63"/>
      <c r="C78" s="181" t="s">
        <v>1062</v>
      </c>
      <c r="D78" s="63"/>
      <c r="E78" s="63"/>
      <c r="F78" s="257"/>
      <c r="G78" s="257"/>
      <c r="H78" s="257"/>
      <c r="I78" s="257"/>
      <c r="J78" s="241"/>
      <c r="K78" s="258"/>
      <c r="L78" s="63"/>
      <c r="M78" s="63"/>
      <c r="N78" s="52">
        <f t="shared" si="21"/>
        <v>0</v>
      </c>
      <c r="O78" s="50">
        <f t="shared" si="22"/>
        <v>0</v>
      </c>
      <c r="P78" s="50">
        <f t="shared" si="0"/>
        <v>0</v>
      </c>
      <c r="Q78" s="50">
        <f t="shared" si="1"/>
        <v>0</v>
      </c>
      <c r="R78" s="50">
        <f t="shared" si="2"/>
        <v>0</v>
      </c>
      <c r="S78" s="13"/>
      <c r="T78" s="13"/>
      <c r="U78" s="13"/>
      <c r="V78" s="13"/>
      <c r="W78" s="13"/>
      <c r="X78" s="13"/>
      <c r="Y78" s="13"/>
      <c r="Z78" s="13"/>
    </row>
    <row r="79" spans="1:26" ht="20.100000000000001" customHeight="1">
      <c r="A79" s="13"/>
      <c r="B79" s="63"/>
      <c r="C79" s="317" t="s">
        <v>896</v>
      </c>
      <c r="D79" s="63"/>
      <c r="E79" s="63"/>
      <c r="F79" s="257"/>
      <c r="G79" s="257"/>
      <c r="H79" s="257"/>
      <c r="I79" s="257"/>
      <c r="J79" s="241"/>
      <c r="K79" s="241"/>
      <c r="L79" s="63"/>
      <c r="M79" s="63"/>
      <c r="N79" s="52">
        <f t="shared" si="21"/>
        <v>0</v>
      </c>
      <c r="O79" s="50">
        <f t="shared" si="22"/>
        <v>0</v>
      </c>
      <c r="P79" s="119">
        <f t="shared" si="0"/>
        <v>0</v>
      </c>
      <c r="Q79" s="119">
        <f t="shared" si="1"/>
        <v>0</v>
      </c>
      <c r="R79" s="119">
        <f t="shared" si="2"/>
        <v>0</v>
      </c>
      <c r="S79" s="13"/>
      <c r="T79" s="13"/>
      <c r="U79" s="13"/>
      <c r="V79" s="13"/>
      <c r="W79" s="13"/>
      <c r="X79" s="13"/>
      <c r="Y79" s="13"/>
      <c r="Z79" s="13"/>
    </row>
    <row r="80" spans="1:26" ht="20.100000000000001" customHeight="1">
      <c r="A80" s="13"/>
      <c r="B80" s="63"/>
      <c r="C80" s="63"/>
      <c r="D80" s="63" t="s">
        <v>1310</v>
      </c>
      <c r="E80" s="63" t="s">
        <v>1311</v>
      </c>
      <c r="F80" s="257">
        <v>8310.6</v>
      </c>
      <c r="G80" s="257">
        <v>9234</v>
      </c>
      <c r="H80" s="60">
        <f>CEILING(P80,100)</f>
        <v>9800</v>
      </c>
      <c r="I80" s="60">
        <f>CEILING(O80,100)</f>
        <v>16200</v>
      </c>
      <c r="J80" s="241" t="s">
        <v>1195</v>
      </c>
      <c r="K80" s="258" t="s">
        <v>893</v>
      </c>
      <c r="L80" s="63"/>
      <c r="M80" s="63"/>
      <c r="N80" s="52">
        <f t="shared" si="21"/>
        <v>0</v>
      </c>
      <c r="O80" s="257">
        <v>16200</v>
      </c>
      <c r="P80" s="50">
        <f t="shared" si="0"/>
        <v>9720</v>
      </c>
      <c r="Q80" s="50">
        <f t="shared" si="1"/>
        <v>9234</v>
      </c>
      <c r="R80" s="50">
        <f t="shared" si="2"/>
        <v>7848.9</v>
      </c>
      <c r="S80" s="13"/>
      <c r="T80" s="13"/>
      <c r="U80" s="13"/>
      <c r="V80" s="13"/>
      <c r="W80" s="13"/>
      <c r="X80" s="13"/>
      <c r="Y80" s="13"/>
      <c r="Z80" s="13"/>
    </row>
    <row r="81" spans="1:26" ht="20.100000000000001" customHeight="1">
      <c r="A81" s="13"/>
      <c r="B81" s="63"/>
      <c r="C81" s="63"/>
      <c r="D81" s="63" t="s">
        <v>1312</v>
      </c>
      <c r="E81" s="63" t="s">
        <v>1313</v>
      </c>
      <c r="F81" s="257">
        <v>11799</v>
      </c>
      <c r="G81" s="257">
        <v>13110</v>
      </c>
      <c r="H81" s="60">
        <f t="shared" ref="H81:H102" si="27">CEILING(P81,100)</f>
        <v>13800</v>
      </c>
      <c r="I81" s="60">
        <f t="shared" ref="I81:I102" si="28">CEILING(O81,100)</f>
        <v>23000</v>
      </c>
      <c r="J81" s="241" t="s">
        <v>1195</v>
      </c>
      <c r="K81" s="258" t="s">
        <v>893</v>
      </c>
      <c r="L81" s="63"/>
      <c r="M81" s="63"/>
      <c r="N81" s="52">
        <f t="shared" si="21"/>
        <v>0</v>
      </c>
      <c r="O81" s="257">
        <v>23000</v>
      </c>
      <c r="P81" s="119">
        <f t="shared" si="0"/>
        <v>13800</v>
      </c>
      <c r="Q81" s="119">
        <f t="shared" si="1"/>
        <v>13110</v>
      </c>
      <c r="R81" s="119">
        <f t="shared" si="2"/>
        <v>11143.5</v>
      </c>
      <c r="S81" s="13"/>
      <c r="T81" s="13"/>
      <c r="U81" s="13"/>
      <c r="V81" s="13"/>
      <c r="W81" s="13"/>
      <c r="X81" s="13"/>
      <c r="Y81" s="13"/>
      <c r="Z81" s="13"/>
    </row>
    <row r="82" spans="1:26" ht="20.100000000000001" customHeight="1">
      <c r="A82" s="13"/>
      <c r="B82" s="63"/>
      <c r="C82" s="63"/>
      <c r="D82" s="63" t="s">
        <v>1314</v>
      </c>
      <c r="E82" s="63" t="s">
        <v>1315</v>
      </c>
      <c r="F82" s="257">
        <v>12568.5</v>
      </c>
      <c r="G82" s="257">
        <v>13965</v>
      </c>
      <c r="H82" s="60">
        <f t="shared" si="27"/>
        <v>14700</v>
      </c>
      <c r="I82" s="60">
        <f t="shared" si="28"/>
        <v>24500</v>
      </c>
      <c r="J82" s="241" t="s">
        <v>1195</v>
      </c>
      <c r="K82" s="258" t="s">
        <v>893</v>
      </c>
      <c r="L82" s="63"/>
      <c r="M82" s="63"/>
      <c r="N82" s="52">
        <f t="shared" si="21"/>
        <v>0</v>
      </c>
      <c r="O82" s="257">
        <v>24500</v>
      </c>
      <c r="P82" s="50">
        <f t="shared" si="0"/>
        <v>14700</v>
      </c>
      <c r="Q82" s="50">
        <f t="shared" si="1"/>
        <v>13965</v>
      </c>
      <c r="R82" s="50">
        <f t="shared" si="2"/>
        <v>11870.25</v>
      </c>
      <c r="S82" s="13"/>
      <c r="T82" s="13"/>
      <c r="U82" s="13"/>
      <c r="V82" s="13"/>
      <c r="W82" s="13"/>
      <c r="X82" s="13"/>
      <c r="Y82" s="13"/>
      <c r="Z82" s="13"/>
    </row>
    <row r="83" spans="1:26" ht="20.100000000000001" customHeight="1">
      <c r="A83" s="13"/>
      <c r="B83" s="63"/>
      <c r="C83" s="63"/>
      <c r="D83" s="63"/>
      <c r="E83" s="63"/>
      <c r="F83" s="257"/>
      <c r="G83" s="257"/>
      <c r="H83" s="241"/>
      <c r="I83" s="241"/>
      <c r="J83" s="241"/>
      <c r="K83" s="241"/>
      <c r="L83" s="63"/>
      <c r="M83" s="63"/>
      <c r="N83" s="52">
        <f t="shared" si="21"/>
        <v>0</v>
      </c>
      <c r="O83" s="257"/>
      <c r="P83" s="119">
        <f t="shared" si="0"/>
        <v>0</v>
      </c>
      <c r="Q83" s="119">
        <f t="shared" si="1"/>
        <v>0</v>
      </c>
      <c r="R83" s="119">
        <f t="shared" si="2"/>
        <v>0</v>
      </c>
      <c r="S83" s="13"/>
      <c r="T83" s="13"/>
      <c r="U83" s="13"/>
      <c r="V83" s="13"/>
      <c r="W83" s="13"/>
      <c r="X83" s="13"/>
      <c r="Y83" s="13"/>
      <c r="Z83" s="13"/>
    </row>
    <row r="84" spans="1:26" ht="20.100000000000001" customHeight="1">
      <c r="A84" s="13"/>
      <c r="B84" s="63"/>
      <c r="C84" s="63"/>
      <c r="D84" s="63" t="s">
        <v>1316</v>
      </c>
      <c r="E84" s="63" t="s">
        <v>1317</v>
      </c>
      <c r="F84" s="257">
        <v>4617</v>
      </c>
      <c r="G84" s="257">
        <v>5130</v>
      </c>
      <c r="H84" s="60">
        <f t="shared" si="27"/>
        <v>5400</v>
      </c>
      <c r="I84" s="60">
        <f t="shared" si="28"/>
        <v>9000</v>
      </c>
      <c r="J84" s="241" t="s">
        <v>899</v>
      </c>
      <c r="K84" s="258" t="s">
        <v>900</v>
      </c>
      <c r="L84" s="63"/>
      <c r="M84" s="63"/>
      <c r="N84" s="52">
        <f t="shared" si="21"/>
        <v>0</v>
      </c>
      <c r="O84" s="257">
        <v>9000</v>
      </c>
      <c r="P84" s="50">
        <f t="shared" si="0"/>
        <v>5400</v>
      </c>
      <c r="Q84" s="50">
        <f t="shared" si="1"/>
        <v>5130</v>
      </c>
      <c r="R84" s="50">
        <f t="shared" si="2"/>
        <v>4360.5</v>
      </c>
      <c r="S84" s="13"/>
      <c r="T84" s="13"/>
      <c r="U84" s="13"/>
      <c r="V84" s="13"/>
      <c r="W84" s="13"/>
      <c r="X84" s="13"/>
      <c r="Y84" s="13"/>
      <c r="Z84" s="13"/>
    </row>
    <row r="85" spans="1:26" ht="20.100000000000001" customHeight="1">
      <c r="A85" s="13"/>
      <c r="B85" s="63"/>
      <c r="C85" s="317"/>
      <c r="D85" s="63" t="s">
        <v>1318</v>
      </c>
      <c r="E85" s="63" t="s">
        <v>1319</v>
      </c>
      <c r="F85" s="257">
        <v>6348.375</v>
      </c>
      <c r="G85" s="257">
        <v>7053.75</v>
      </c>
      <c r="H85" s="60">
        <f t="shared" si="27"/>
        <v>7500</v>
      </c>
      <c r="I85" s="60">
        <f t="shared" si="28"/>
        <v>12400</v>
      </c>
      <c r="J85" s="241" t="s">
        <v>899</v>
      </c>
      <c r="K85" s="258" t="s">
        <v>900</v>
      </c>
      <c r="L85" s="63"/>
      <c r="M85" s="63"/>
      <c r="N85" s="52">
        <f t="shared" si="21"/>
        <v>0</v>
      </c>
      <c r="O85" s="257">
        <v>12375</v>
      </c>
      <c r="P85" s="119">
        <f t="shared" si="0"/>
        <v>7425</v>
      </c>
      <c r="Q85" s="119">
        <f t="shared" si="1"/>
        <v>7053.75</v>
      </c>
      <c r="R85" s="119">
        <f t="shared" si="2"/>
        <v>5995.6875</v>
      </c>
      <c r="S85" s="13"/>
      <c r="T85" s="13"/>
      <c r="U85" s="13"/>
      <c r="V85" s="13"/>
      <c r="W85" s="13"/>
      <c r="X85" s="13"/>
      <c r="Y85" s="13"/>
      <c r="Z85" s="13"/>
    </row>
    <row r="86" spans="1:26" ht="20.100000000000001" customHeight="1">
      <c r="A86" s="13"/>
      <c r="B86" s="63"/>
      <c r="C86" s="63"/>
      <c r="D86" s="63"/>
      <c r="E86" s="63"/>
      <c r="F86" s="257"/>
      <c r="G86" s="257"/>
      <c r="H86" s="241"/>
      <c r="I86" s="241"/>
      <c r="J86" s="241"/>
      <c r="K86" s="241"/>
      <c r="L86" s="63"/>
      <c r="M86" s="63"/>
      <c r="N86" s="52">
        <f t="shared" si="21"/>
        <v>0</v>
      </c>
      <c r="O86" s="257"/>
      <c r="P86" s="50">
        <f t="shared" si="0"/>
        <v>0</v>
      </c>
      <c r="Q86" s="50">
        <f t="shared" si="1"/>
        <v>0</v>
      </c>
      <c r="R86" s="50">
        <f t="shared" si="2"/>
        <v>0</v>
      </c>
      <c r="S86" s="13"/>
      <c r="T86" s="13"/>
      <c r="U86" s="13"/>
      <c r="V86" s="13"/>
      <c r="W86" s="13"/>
      <c r="X86" s="13"/>
      <c r="Y86" s="13"/>
      <c r="Z86" s="13"/>
    </row>
    <row r="87" spans="1:26" ht="20.100000000000001" customHeight="1">
      <c r="A87" s="13"/>
      <c r="B87" s="63"/>
      <c r="C87" s="317" t="s">
        <v>953</v>
      </c>
      <c r="D87" s="63"/>
      <c r="E87" s="63"/>
      <c r="F87" s="257"/>
      <c r="G87" s="257"/>
      <c r="H87" s="241"/>
      <c r="I87" s="241"/>
      <c r="J87" s="241"/>
      <c r="K87" s="241"/>
      <c r="L87" s="63"/>
      <c r="M87" s="63"/>
      <c r="N87" s="52">
        <f t="shared" si="21"/>
        <v>0</v>
      </c>
      <c r="O87" s="257"/>
      <c r="P87" s="119">
        <f t="shared" si="0"/>
        <v>0</v>
      </c>
      <c r="Q87" s="119">
        <f t="shared" si="1"/>
        <v>0</v>
      </c>
      <c r="R87" s="119">
        <f t="shared" si="2"/>
        <v>0</v>
      </c>
      <c r="S87" s="13"/>
      <c r="T87" s="13"/>
      <c r="U87" s="13"/>
      <c r="V87" s="13"/>
      <c r="W87" s="13"/>
      <c r="X87" s="13"/>
      <c r="Y87" s="13"/>
      <c r="Z87" s="13"/>
    </row>
    <row r="88" spans="1:26" ht="20.100000000000001" customHeight="1">
      <c r="A88" s="13"/>
      <c r="B88" s="63"/>
      <c r="C88" s="63"/>
      <c r="D88" s="63" t="s">
        <v>1320</v>
      </c>
      <c r="E88" s="63" t="s">
        <v>1321</v>
      </c>
      <c r="F88" s="257">
        <v>9131.4</v>
      </c>
      <c r="G88" s="257">
        <v>10146</v>
      </c>
      <c r="H88" s="60">
        <f t="shared" si="27"/>
        <v>10700</v>
      </c>
      <c r="I88" s="60">
        <f t="shared" si="28"/>
        <v>17800</v>
      </c>
      <c r="J88" s="241" t="s">
        <v>1195</v>
      </c>
      <c r="K88" s="258" t="s">
        <v>893</v>
      </c>
      <c r="L88" s="63"/>
      <c r="M88" s="63"/>
      <c r="N88" s="52">
        <f t="shared" si="21"/>
        <v>0</v>
      </c>
      <c r="O88" s="257">
        <v>17800</v>
      </c>
      <c r="P88" s="50">
        <f t="shared" si="0"/>
        <v>10680</v>
      </c>
      <c r="Q88" s="50">
        <f t="shared" si="1"/>
        <v>10146</v>
      </c>
      <c r="R88" s="50">
        <f t="shared" si="2"/>
        <v>8624.1</v>
      </c>
      <c r="S88" s="13"/>
      <c r="T88" s="13"/>
      <c r="U88" s="13"/>
      <c r="V88" s="13"/>
      <c r="W88" s="13"/>
      <c r="X88" s="13"/>
      <c r="Y88" s="13"/>
      <c r="Z88" s="13"/>
    </row>
    <row r="89" spans="1:26" ht="20.100000000000001" customHeight="1">
      <c r="A89" s="13"/>
      <c r="B89" s="63"/>
      <c r="C89" s="63"/>
      <c r="D89" s="63" t="s">
        <v>1322</v>
      </c>
      <c r="E89" s="63" t="s">
        <v>1323</v>
      </c>
      <c r="F89" s="257">
        <v>15133.5</v>
      </c>
      <c r="G89" s="257">
        <v>16815</v>
      </c>
      <c r="H89" s="60">
        <f t="shared" si="27"/>
        <v>17700</v>
      </c>
      <c r="I89" s="60">
        <f t="shared" si="28"/>
        <v>29500</v>
      </c>
      <c r="J89" s="241" t="s">
        <v>1195</v>
      </c>
      <c r="K89" s="258" t="s">
        <v>893</v>
      </c>
      <c r="L89" s="63"/>
      <c r="M89" s="63"/>
      <c r="N89" s="52">
        <f t="shared" si="21"/>
        <v>0</v>
      </c>
      <c r="O89" s="257">
        <v>29500</v>
      </c>
      <c r="P89" s="119">
        <f t="shared" si="0"/>
        <v>17700</v>
      </c>
      <c r="Q89" s="119">
        <f t="shared" si="1"/>
        <v>16815</v>
      </c>
      <c r="R89" s="119">
        <f t="shared" si="2"/>
        <v>14292.75</v>
      </c>
      <c r="S89" s="13"/>
      <c r="T89" s="13"/>
      <c r="U89" s="13"/>
      <c r="V89" s="13"/>
      <c r="W89" s="13"/>
      <c r="X89" s="13"/>
      <c r="Y89" s="13"/>
      <c r="Z89" s="13"/>
    </row>
    <row r="90" spans="1:26" ht="20.100000000000001" customHeight="1">
      <c r="A90" s="13"/>
      <c r="B90" s="63"/>
      <c r="C90" s="63"/>
      <c r="D90" s="63" t="s">
        <v>1324</v>
      </c>
      <c r="E90" s="63" t="s">
        <v>1325</v>
      </c>
      <c r="F90" s="257">
        <v>12825</v>
      </c>
      <c r="G90" s="257">
        <v>14250</v>
      </c>
      <c r="H90" s="60">
        <f t="shared" si="27"/>
        <v>15000</v>
      </c>
      <c r="I90" s="60">
        <f t="shared" si="28"/>
        <v>25000</v>
      </c>
      <c r="J90" s="241" t="s">
        <v>1195</v>
      </c>
      <c r="K90" s="258" t="s">
        <v>893</v>
      </c>
      <c r="L90" s="63"/>
      <c r="M90" s="63"/>
      <c r="N90" s="52">
        <f t="shared" si="21"/>
        <v>0</v>
      </c>
      <c r="O90" s="257">
        <v>25000</v>
      </c>
      <c r="P90" s="50">
        <f t="shared" si="0"/>
        <v>15000</v>
      </c>
      <c r="Q90" s="50">
        <f t="shared" si="1"/>
        <v>14250</v>
      </c>
      <c r="R90" s="50">
        <f t="shared" si="2"/>
        <v>12112.5</v>
      </c>
      <c r="S90" s="13"/>
      <c r="T90" s="13"/>
      <c r="U90" s="13"/>
      <c r="V90" s="13"/>
      <c r="W90" s="13"/>
      <c r="X90" s="13"/>
      <c r="Y90" s="13"/>
      <c r="Z90" s="13"/>
    </row>
    <row r="91" spans="1:26" ht="20.100000000000001" customHeight="1">
      <c r="A91" s="13"/>
      <c r="B91" s="63"/>
      <c r="C91" s="63"/>
      <c r="D91" s="63" t="s">
        <v>1326</v>
      </c>
      <c r="E91" s="63" t="s">
        <v>1327</v>
      </c>
      <c r="F91" s="257">
        <v>20776.5</v>
      </c>
      <c r="G91" s="257">
        <v>23085</v>
      </c>
      <c r="H91" s="60">
        <f t="shared" si="27"/>
        <v>24300</v>
      </c>
      <c r="I91" s="60">
        <f t="shared" si="28"/>
        <v>40500</v>
      </c>
      <c r="J91" s="241" t="s">
        <v>1195</v>
      </c>
      <c r="K91" s="258" t="s">
        <v>893</v>
      </c>
      <c r="L91" s="63"/>
      <c r="M91" s="63"/>
      <c r="N91" s="52">
        <f t="shared" si="21"/>
        <v>0</v>
      </c>
      <c r="O91" s="257">
        <v>40500</v>
      </c>
      <c r="P91" s="119">
        <f t="shared" si="0"/>
        <v>24300</v>
      </c>
      <c r="Q91" s="119">
        <f t="shared" si="1"/>
        <v>23085</v>
      </c>
      <c r="R91" s="119">
        <f t="shared" si="2"/>
        <v>19622.25</v>
      </c>
      <c r="S91" s="13"/>
      <c r="T91" s="13"/>
      <c r="U91" s="13"/>
      <c r="V91" s="13"/>
      <c r="W91" s="13"/>
      <c r="X91" s="13"/>
      <c r="Y91" s="13"/>
      <c r="Z91" s="13"/>
    </row>
    <row r="92" spans="1:26" ht="20.100000000000001" customHeight="1">
      <c r="A92" s="13"/>
      <c r="B92" s="63"/>
      <c r="C92" s="63"/>
      <c r="D92" s="63"/>
      <c r="E92" s="63"/>
      <c r="F92" s="257"/>
      <c r="G92" s="257"/>
      <c r="H92" s="241"/>
      <c r="I92" s="241"/>
      <c r="J92" s="241"/>
      <c r="K92" s="241"/>
      <c r="L92" s="63"/>
      <c r="M92" s="63"/>
      <c r="N92" s="52">
        <f t="shared" si="21"/>
        <v>0</v>
      </c>
      <c r="O92" s="257"/>
      <c r="P92" s="50">
        <f t="shared" si="0"/>
        <v>0</v>
      </c>
      <c r="Q92" s="50">
        <f t="shared" si="1"/>
        <v>0</v>
      </c>
      <c r="R92" s="50">
        <f t="shared" si="2"/>
        <v>0</v>
      </c>
      <c r="S92" s="13"/>
      <c r="T92" s="13"/>
      <c r="U92" s="13"/>
      <c r="V92" s="13"/>
      <c r="W92" s="13"/>
      <c r="X92" s="13"/>
      <c r="Y92" s="13"/>
      <c r="Z92" s="13"/>
    </row>
    <row r="93" spans="1:26" ht="20.100000000000001" customHeight="1">
      <c r="A93" s="13"/>
      <c r="B93" s="63"/>
      <c r="C93" s="63"/>
      <c r="D93" s="63" t="s">
        <v>1328</v>
      </c>
      <c r="E93" s="63" t="s">
        <v>1329</v>
      </c>
      <c r="F93" s="257">
        <v>6117.5250000000005</v>
      </c>
      <c r="G93" s="257">
        <v>6797.25</v>
      </c>
      <c r="H93" s="60">
        <f t="shared" si="27"/>
        <v>7200</v>
      </c>
      <c r="I93" s="60">
        <f t="shared" si="28"/>
        <v>12000</v>
      </c>
      <c r="J93" s="241" t="s">
        <v>899</v>
      </c>
      <c r="K93" s="258" t="s">
        <v>900</v>
      </c>
      <c r="L93" s="63"/>
      <c r="M93" s="63"/>
      <c r="N93" s="52">
        <f t="shared" si="21"/>
        <v>0</v>
      </c>
      <c r="O93" s="257">
        <v>11925</v>
      </c>
      <c r="P93" s="119">
        <f t="shared" si="0"/>
        <v>7155</v>
      </c>
      <c r="Q93" s="119">
        <f t="shared" si="1"/>
        <v>6797.25</v>
      </c>
      <c r="R93" s="119">
        <f t="shared" si="2"/>
        <v>5777.6624999999995</v>
      </c>
      <c r="S93" s="13"/>
      <c r="T93" s="13"/>
      <c r="U93" s="13"/>
      <c r="V93" s="13"/>
      <c r="W93" s="13"/>
      <c r="X93" s="13"/>
      <c r="Y93" s="13"/>
      <c r="Z93" s="13"/>
    </row>
    <row r="94" spans="1:26" ht="20.100000000000001" customHeight="1">
      <c r="A94" s="13"/>
      <c r="B94" s="63"/>
      <c r="C94" s="63"/>
      <c r="D94" s="63" t="s">
        <v>1330</v>
      </c>
      <c r="E94" s="63" t="s">
        <v>1331</v>
      </c>
      <c r="F94" s="257">
        <v>8656.875</v>
      </c>
      <c r="G94" s="257">
        <v>9618.75</v>
      </c>
      <c r="H94" s="60">
        <f t="shared" si="27"/>
        <v>10200</v>
      </c>
      <c r="I94" s="60">
        <f t="shared" si="28"/>
        <v>16900</v>
      </c>
      <c r="J94" s="241" t="s">
        <v>899</v>
      </c>
      <c r="K94" s="258" t="s">
        <v>900</v>
      </c>
      <c r="L94" s="63"/>
      <c r="M94" s="63"/>
      <c r="N94" s="52">
        <f t="shared" si="21"/>
        <v>0</v>
      </c>
      <c r="O94" s="257">
        <v>16875</v>
      </c>
      <c r="P94" s="50">
        <f t="shared" si="0"/>
        <v>10125</v>
      </c>
      <c r="Q94" s="50">
        <f t="shared" si="1"/>
        <v>9618.75</v>
      </c>
      <c r="R94" s="50">
        <f t="shared" si="2"/>
        <v>8175.9375</v>
      </c>
      <c r="S94" s="13"/>
      <c r="T94" s="13"/>
      <c r="U94" s="13"/>
      <c r="V94" s="13"/>
      <c r="W94" s="13"/>
      <c r="X94" s="13"/>
      <c r="Y94" s="13"/>
      <c r="Z94" s="13"/>
    </row>
    <row r="95" spans="1:26" ht="20.100000000000001" customHeight="1">
      <c r="A95" s="13"/>
      <c r="B95" s="63"/>
      <c r="C95" s="63"/>
      <c r="D95" s="63" t="s">
        <v>1332</v>
      </c>
      <c r="E95" s="63" t="s">
        <v>1333</v>
      </c>
      <c r="F95" s="257">
        <v>10260</v>
      </c>
      <c r="G95" s="257">
        <v>11400</v>
      </c>
      <c r="H95" s="60">
        <f t="shared" si="27"/>
        <v>12000</v>
      </c>
      <c r="I95" s="60">
        <f t="shared" si="28"/>
        <v>20000</v>
      </c>
      <c r="J95" s="241" t="s">
        <v>899</v>
      </c>
      <c r="K95" s="258" t="s">
        <v>900</v>
      </c>
      <c r="L95" s="63"/>
      <c r="M95" s="63"/>
      <c r="N95" s="52">
        <f t="shared" si="21"/>
        <v>0</v>
      </c>
      <c r="O95" s="257">
        <v>20000</v>
      </c>
      <c r="P95" s="119">
        <f t="shared" si="0"/>
        <v>12000</v>
      </c>
      <c r="Q95" s="119">
        <f t="shared" si="1"/>
        <v>11400</v>
      </c>
      <c r="R95" s="119">
        <f t="shared" si="2"/>
        <v>9690</v>
      </c>
      <c r="S95" s="13"/>
      <c r="T95" s="13"/>
      <c r="U95" s="13"/>
      <c r="V95" s="13"/>
      <c r="W95" s="13"/>
      <c r="X95" s="13"/>
      <c r="Y95" s="13"/>
      <c r="Z95" s="13"/>
    </row>
    <row r="96" spans="1:26" ht="20.100000000000001" customHeight="1">
      <c r="A96" s="13"/>
      <c r="B96" s="63"/>
      <c r="C96" s="63"/>
      <c r="D96" s="63"/>
      <c r="E96" s="63"/>
      <c r="F96" s="257"/>
      <c r="G96" s="257"/>
      <c r="H96" s="241"/>
      <c r="I96" s="241"/>
      <c r="J96" s="241"/>
      <c r="K96" s="241"/>
      <c r="L96" s="63"/>
      <c r="M96" s="63"/>
      <c r="N96" s="52">
        <f t="shared" si="21"/>
        <v>0</v>
      </c>
      <c r="O96" s="257"/>
      <c r="P96" s="50">
        <f t="shared" si="0"/>
        <v>0</v>
      </c>
      <c r="Q96" s="50">
        <f t="shared" si="1"/>
        <v>0</v>
      </c>
      <c r="R96" s="50">
        <f t="shared" si="2"/>
        <v>0</v>
      </c>
      <c r="S96" s="13"/>
      <c r="T96" s="13"/>
      <c r="U96" s="13"/>
      <c r="V96" s="13"/>
      <c r="W96" s="13"/>
      <c r="X96" s="13"/>
      <c r="Y96" s="13"/>
      <c r="Z96" s="13"/>
    </row>
    <row r="97" spans="1:26" ht="20.100000000000001" customHeight="1">
      <c r="A97" s="13"/>
      <c r="B97" s="63"/>
      <c r="C97" s="317"/>
      <c r="D97" s="717" t="s">
        <v>6424</v>
      </c>
      <c r="E97" s="717" t="s">
        <v>6425</v>
      </c>
      <c r="F97" s="257">
        <v>4578.5250000000005</v>
      </c>
      <c r="G97" s="257">
        <v>5652.5</v>
      </c>
      <c r="H97" s="60">
        <f t="shared" ref="H97" si="29">CEILING(P97,100)</f>
        <v>5400</v>
      </c>
      <c r="I97" s="60">
        <f t="shared" ref="I97" si="30">CEILING(O97,100)</f>
        <v>9000</v>
      </c>
      <c r="J97" s="241" t="s">
        <v>952</v>
      </c>
      <c r="K97" s="258" t="s">
        <v>1214</v>
      </c>
      <c r="L97" s="239"/>
      <c r="M97" s="63"/>
      <c r="N97" s="52">
        <f t="shared" ref="N97" si="31">M97*35</f>
        <v>0</v>
      </c>
      <c r="O97" s="318">
        <v>9000</v>
      </c>
      <c r="P97" s="119">
        <f t="shared" ref="P97" si="32">O97*0.6</f>
        <v>5400</v>
      </c>
      <c r="Q97" s="119">
        <f>P97*0.95</f>
        <v>5130</v>
      </c>
      <c r="R97" s="119">
        <f t="shared" ref="R97" si="33">Q97*0.85</f>
        <v>4360.5</v>
      </c>
      <c r="S97" s="13"/>
      <c r="T97" s="13"/>
      <c r="U97" s="13"/>
      <c r="V97" s="13"/>
      <c r="W97" s="13"/>
      <c r="X97" s="13"/>
      <c r="Y97" s="13"/>
      <c r="Z97" s="13"/>
    </row>
    <row r="98" spans="1:26" ht="20.100000000000001" customHeight="1">
      <c r="A98" s="13"/>
      <c r="B98" s="63"/>
      <c r="C98" s="317"/>
      <c r="D98" s="63" t="s">
        <v>5061</v>
      </c>
      <c r="E98" s="63" t="s">
        <v>1334</v>
      </c>
      <c r="F98" s="257">
        <v>4578.5250000000005</v>
      </c>
      <c r="G98" s="257">
        <v>5652.5</v>
      </c>
      <c r="H98" s="60">
        <f t="shared" si="27"/>
        <v>6000</v>
      </c>
      <c r="I98" s="60">
        <f t="shared" si="28"/>
        <v>10000</v>
      </c>
      <c r="J98" s="241" t="s">
        <v>952</v>
      </c>
      <c r="K98" s="258" t="s">
        <v>1214</v>
      </c>
      <c r="L98" s="239"/>
      <c r="M98" s="63"/>
      <c r="N98" s="52">
        <f t="shared" si="21"/>
        <v>0</v>
      </c>
      <c r="O98" s="318">
        <v>10000</v>
      </c>
      <c r="P98" s="119">
        <f t="shared" si="0"/>
        <v>6000</v>
      </c>
      <c r="Q98" s="119">
        <f t="shared" si="1"/>
        <v>5700</v>
      </c>
      <c r="R98" s="119">
        <f t="shared" si="2"/>
        <v>4845</v>
      </c>
      <c r="S98" s="13"/>
      <c r="T98" s="13"/>
      <c r="U98" s="13"/>
      <c r="V98" s="13"/>
      <c r="W98" s="13"/>
      <c r="X98" s="13"/>
      <c r="Y98" s="13"/>
      <c r="Z98" s="13"/>
    </row>
    <row r="99" spans="1:26" ht="20.100000000000001" customHeight="1">
      <c r="A99" s="13"/>
      <c r="B99" s="63"/>
      <c r="C99" s="63"/>
      <c r="D99" s="718" t="s">
        <v>6426</v>
      </c>
      <c r="E99" s="719" t="s">
        <v>6427</v>
      </c>
      <c r="F99" s="257">
        <v>6463.8</v>
      </c>
      <c r="G99" s="257">
        <v>7980</v>
      </c>
      <c r="H99" s="60">
        <f t="shared" ref="H99" si="34">CEILING(P99,100)</f>
        <v>7800</v>
      </c>
      <c r="I99" s="60">
        <f t="shared" ref="I99" si="35">CEILING(O99,100)</f>
        <v>13000</v>
      </c>
      <c r="J99" s="241" t="s">
        <v>952</v>
      </c>
      <c r="K99" s="258" t="s">
        <v>1214</v>
      </c>
      <c r="L99" s="239"/>
      <c r="M99" s="63"/>
      <c r="N99" s="52">
        <f t="shared" ref="N99" si="36">M99*35</f>
        <v>0</v>
      </c>
      <c r="O99" s="318">
        <v>13000</v>
      </c>
      <c r="P99" s="50">
        <f t="shared" ref="P99" si="37">O99*0.6</f>
        <v>7800</v>
      </c>
      <c r="Q99" s="50">
        <f t="shared" ref="Q99" si="38">P99*0.95</f>
        <v>7410</v>
      </c>
      <c r="R99" s="50">
        <f t="shared" ref="R99" si="39">Q99*0.85</f>
        <v>6298.5</v>
      </c>
      <c r="S99" s="13"/>
      <c r="T99" s="13"/>
      <c r="U99" s="13"/>
      <c r="V99" s="13"/>
      <c r="W99" s="13"/>
      <c r="X99" s="13"/>
      <c r="Y99" s="13"/>
      <c r="Z99" s="13"/>
    </row>
    <row r="100" spans="1:26" ht="20.100000000000001" customHeight="1">
      <c r="A100" s="13"/>
      <c r="B100" s="63"/>
      <c r="C100" s="63"/>
      <c r="D100" s="63" t="s">
        <v>1335</v>
      </c>
      <c r="E100" s="63" t="s">
        <v>1336</v>
      </c>
      <c r="F100" s="257">
        <v>6463.8</v>
      </c>
      <c r="G100" s="257">
        <v>7980</v>
      </c>
      <c r="H100" s="60">
        <f t="shared" si="27"/>
        <v>8400</v>
      </c>
      <c r="I100" s="60">
        <f t="shared" si="28"/>
        <v>14000</v>
      </c>
      <c r="J100" s="241" t="s">
        <v>952</v>
      </c>
      <c r="K100" s="258" t="s">
        <v>1214</v>
      </c>
      <c r="L100" s="239"/>
      <c r="M100" s="63"/>
      <c r="N100" s="52">
        <f t="shared" si="21"/>
        <v>0</v>
      </c>
      <c r="O100" s="318">
        <v>14000</v>
      </c>
      <c r="P100" s="50">
        <f t="shared" si="0"/>
        <v>8400</v>
      </c>
      <c r="Q100" s="50">
        <f t="shared" si="1"/>
        <v>7980</v>
      </c>
      <c r="R100" s="50">
        <f t="shared" si="2"/>
        <v>6783</v>
      </c>
      <c r="S100" s="13"/>
      <c r="T100" s="13"/>
      <c r="U100" s="13"/>
      <c r="V100" s="13"/>
      <c r="W100" s="13"/>
      <c r="X100" s="13"/>
      <c r="Y100" s="13"/>
      <c r="Z100" s="13"/>
    </row>
    <row r="101" spans="1:26" ht="20.100000000000001" customHeight="1">
      <c r="A101" s="13"/>
      <c r="B101" s="63"/>
      <c r="C101" s="63"/>
      <c r="D101" s="63" t="s">
        <v>1337</v>
      </c>
      <c r="E101" s="63" t="s">
        <v>1338</v>
      </c>
      <c r="F101" s="257">
        <v>8079.75</v>
      </c>
      <c r="G101" s="257">
        <v>9975</v>
      </c>
      <c r="H101" s="60">
        <f t="shared" si="27"/>
        <v>10700</v>
      </c>
      <c r="I101" s="60">
        <f t="shared" si="28"/>
        <v>17800</v>
      </c>
      <c r="J101" s="241" t="s">
        <v>952</v>
      </c>
      <c r="K101" s="258" t="s">
        <v>1214</v>
      </c>
      <c r="L101" s="239"/>
      <c r="M101" s="63"/>
      <c r="N101" s="52">
        <f t="shared" si="21"/>
        <v>0</v>
      </c>
      <c r="O101" s="318">
        <v>17800</v>
      </c>
      <c r="P101" s="119">
        <f t="shared" si="0"/>
        <v>10680</v>
      </c>
      <c r="Q101" s="119">
        <f t="shared" si="1"/>
        <v>10146</v>
      </c>
      <c r="R101" s="119">
        <f t="shared" si="2"/>
        <v>8624.1</v>
      </c>
      <c r="S101" s="13"/>
      <c r="T101" s="13"/>
      <c r="U101" s="13"/>
      <c r="V101" s="13"/>
      <c r="W101" s="13"/>
      <c r="X101" s="13"/>
      <c r="Y101" s="13"/>
      <c r="Z101" s="13"/>
    </row>
    <row r="102" spans="1:26" ht="20.100000000000001" customHeight="1">
      <c r="A102" s="13"/>
      <c r="B102" s="63"/>
      <c r="C102" s="63"/>
      <c r="D102" s="63" t="s">
        <v>1339</v>
      </c>
      <c r="E102" s="63" t="s">
        <v>1340</v>
      </c>
      <c r="F102" s="257">
        <v>9695.7000000000007</v>
      </c>
      <c r="G102" s="257">
        <v>11970</v>
      </c>
      <c r="H102" s="60">
        <f t="shared" si="27"/>
        <v>12600</v>
      </c>
      <c r="I102" s="60">
        <f t="shared" si="28"/>
        <v>21000</v>
      </c>
      <c r="J102" s="241" t="s">
        <v>952</v>
      </c>
      <c r="K102" s="258" t="s">
        <v>1214</v>
      </c>
      <c r="L102" s="239"/>
      <c r="M102" s="63"/>
      <c r="N102" s="52">
        <f t="shared" si="21"/>
        <v>0</v>
      </c>
      <c r="O102" s="318">
        <v>21000</v>
      </c>
      <c r="P102" s="50">
        <f t="shared" si="0"/>
        <v>12600</v>
      </c>
      <c r="Q102" s="50">
        <f t="shared" si="1"/>
        <v>11970</v>
      </c>
      <c r="R102" s="50">
        <f t="shared" si="2"/>
        <v>10174.5</v>
      </c>
      <c r="S102" s="13"/>
      <c r="T102" s="13"/>
      <c r="U102" s="13"/>
      <c r="V102" s="13"/>
      <c r="W102" s="13"/>
      <c r="X102" s="13"/>
      <c r="Y102" s="13"/>
      <c r="Z102" s="13"/>
    </row>
    <row r="103" spans="1:26" ht="20.100000000000001" customHeight="1">
      <c r="A103" s="13"/>
      <c r="B103" s="63"/>
      <c r="C103" s="63"/>
      <c r="D103" s="63"/>
      <c r="E103" s="63"/>
      <c r="F103" s="257"/>
      <c r="G103" s="257"/>
      <c r="H103" s="257"/>
      <c r="I103" s="257"/>
      <c r="J103" s="241"/>
      <c r="K103" s="241"/>
      <c r="L103" s="63"/>
      <c r="M103" s="63"/>
      <c r="N103" s="52">
        <f t="shared" si="21"/>
        <v>0</v>
      </c>
      <c r="O103" s="50">
        <f t="shared" si="22"/>
        <v>0</v>
      </c>
      <c r="P103" s="119">
        <f t="shared" si="0"/>
        <v>0</v>
      </c>
      <c r="Q103" s="119">
        <f t="shared" si="1"/>
        <v>0</v>
      </c>
      <c r="R103" s="119">
        <f t="shared" si="2"/>
        <v>0</v>
      </c>
      <c r="S103" s="13"/>
      <c r="T103" s="13"/>
      <c r="U103" s="13"/>
      <c r="V103" s="13"/>
      <c r="W103" s="13"/>
      <c r="X103" s="13"/>
      <c r="Y103" s="13"/>
      <c r="Z103" s="13"/>
    </row>
    <row r="104" spans="1:26" ht="20.100000000000001" customHeight="1">
      <c r="A104" s="13"/>
      <c r="B104" s="63"/>
      <c r="C104" s="63"/>
      <c r="D104" s="63" t="s">
        <v>1341</v>
      </c>
      <c r="E104" s="63" t="s">
        <v>1342</v>
      </c>
      <c r="F104" s="257">
        <v>17647.2</v>
      </c>
      <c r="G104" s="257">
        <v>19608</v>
      </c>
      <c r="H104" s="60">
        <f>CEILING(P104,100)</f>
        <v>23000</v>
      </c>
      <c r="I104" s="60">
        <f>CEILING(O104,100)</f>
        <v>38400</v>
      </c>
      <c r="J104" s="241" t="s">
        <v>511</v>
      </c>
      <c r="K104" s="258" t="s">
        <v>1214</v>
      </c>
      <c r="L104" s="63"/>
      <c r="M104" s="63">
        <v>365</v>
      </c>
      <c r="N104" s="52">
        <f t="shared" si="21"/>
        <v>12775</v>
      </c>
      <c r="O104" s="50">
        <f>N104*3</f>
        <v>38325</v>
      </c>
      <c r="P104" s="50">
        <f t="shared" si="0"/>
        <v>22995</v>
      </c>
      <c r="Q104" s="50">
        <f t="shared" si="1"/>
        <v>21845.25</v>
      </c>
      <c r="R104" s="50">
        <f t="shared" si="2"/>
        <v>18568.462499999998</v>
      </c>
      <c r="S104" s="13"/>
      <c r="T104" s="13"/>
      <c r="U104" s="13"/>
      <c r="V104" s="13"/>
      <c r="W104" s="13"/>
      <c r="X104" s="13"/>
      <c r="Y104" s="13"/>
      <c r="Z104" s="13"/>
    </row>
    <row r="105" spans="1:26" ht="20.100000000000001" customHeight="1">
      <c r="A105" s="13"/>
      <c r="B105" s="63"/>
      <c r="C105" s="181"/>
      <c r="D105" s="63" t="s">
        <v>1343</v>
      </c>
      <c r="E105" s="63" t="s">
        <v>1344</v>
      </c>
      <c r="F105" s="257">
        <v>11747.7</v>
      </c>
      <c r="G105" s="257">
        <v>13053</v>
      </c>
      <c r="H105" s="60">
        <f t="shared" ref="H105:H110" si="40">CEILING(P105,100)</f>
        <v>14500</v>
      </c>
      <c r="I105" s="60">
        <f t="shared" ref="I105:I110" si="41">CEILING(O105,100)</f>
        <v>24100</v>
      </c>
      <c r="J105" s="241" t="s">
        <v>511</v>
      </c>
      <c r="K105" s="258" t="s">
        <v>1214</v>
      </c>
      <c r="L105" s="63"/>
      <c r="M105" s="63">
        <v>229</v>
      </c>
      <c r="N105" s="52">
        <f t="shared" si="21"/>
        <v>8015</v>
      </c>
      <c r="O105" s="50">
        <f t="shared" si="22"/>
        <v>24045</v>
      </c>
      <c r="P105" s="119">
        <f t="shared" si="0"/>
        <v>14427</v>
      </c>
      <c r="Q105" s="119">
        <f t="shared" si="1"/>
        <v>13705.65</v>
      </c>
      <c r="R105" s="119">
        <f t="shared" si="2"/>
        <v>11649.8025</v>
      </c>
      <c r="S105" s="13"/>
      <c r="T105" s="13"/>
      <c r="U105" s="13"/>
      <c r="V105" s="13"/>
      <c r="W105" s="13"/>
      <c r="X105" s="13"/>
      <c r="Y105" s="13"/>
      <c r="Z105" s="13"/>
    </row>
    <row r="106" spans="1:26" ht="20.100000000000001" customHeight="1">
      <c r="A106" s="13"/>
      <c r="B106" s="63"/>
      <c r="C106" s="317"/>
      <c r="D106" s="63" t="s">
        <v>1345</v>
      </c>
      <c r="E106" s="63" t="s">
        <v>1346</v>
      </c>
      <c r="F106" s="257">
        <v>9593.1</v>
      </c>
      <c r="G106" s="257">
        <v>10659</v>
      </c>
      <c r="H106" s="60">
        <f t="shared" si="40"/>
        <v>12300</v>
      </c>
      <c r="I106" s="60">
        <f t="shared" si="41"/>
        <v>20500</v>
      </c>
      <c r="J106" s="241" t="s">
        <v>511</v>
      </c>
      <c r="K106" s="258" t="s">
        <v>1214</v>
      </c>
      <c r="L106" s="63"/>
      <c r="M106" s="63">
        <v>195</v>
      </c>
      <c r="N106" s="52">
        <f t="shared" si="21"/>
        <v>6825</v>
      </c>
      <c r="O106" s="50">
        <f t="shared" si="22"/>
        <v>20475</v>
      </c>
      <c r="P106" s="50">
        <f t="shared" si="0"/>
        <v>12285</v>
      </c>
      <c r="Q106" s="50">
        <f t="shared" si="1"/>
        <v>11670.75</v>
      </c>
      <c r="R106" s="50">
        <f t="shared" si="2"/>
        <v>9920.1374999999989</v>
      </c>
      <c r="S106" s="13"/>
      <c r="T106" s="13"/>
      <c r="U106" s="13"/>
      <c r="V106" s="13"/>
      <c r="W106" s="13"/>
      <c r="X106" s="13"/>
      <c r="Y106" s="13"/>
      <c r="Z106" s="13"/>
    </row>
    <row r="107" spans="1:26" ht="20.100000000000001" customHeight="1">
      <c r="A107" s="13"/>
      <c r="B107" s="63"/>
      <c r="C107" s="63"/>
      <c r="D107" s="63" t="s">
        <v>1347</v>
      </c>
      <c r="E107" s="63" t="s">
        <v>1348</v>
      </c>
      <c r="F107" s="257">
        <v>12312</v>
      </c>
      <c r="G107" s="257">
        <v>13680</v>
      </c>
      <c r="H107" s="60">
        <f t="shared" si="40"/>
        <v>15600</v>
      </c>
      <c r="I107" s="60">
        <f t="shared" si="41"/>
        <v>26000</v>
      </c>
      <c r="J107" s="241" t="s">
        <v>511</v>
      </c>
      <c r="K107" s="258" t="s">
        <v>1214</v>
      </c>
      <c r="L107" s="63"/>
      <c r="M107" s="63">
        <v>247</v>
      </c>
      <c r="N107" s="52">
        <f t="shared" si="21"/>
        <v>8645</v>
      </c>
      <c r="O107" s="50">
        <f t="shared" si="22"/>
        <v>25935</v>
      </c>
      <c r="P107" s="119">
        <f t="shared" si="0"/>
        <v>15561</v>
      </c>
      <c r="Q107" s="119">
        <f t="shared" si="1"/>
        <v>14782.949999999999</v>
      </c>
      <c r="R107" s="119">
        <f t="shared" si="2"/>
        <v>12565.507499999998</v>
      </c>
      <c r="S107" s="13"/>
      <c r="T107" s="13"/>
      <c r="U107" s="13"/>
      <c r="V107" s="13"/>
      <c r="W107" s="13"/>
      <c r="X107" s="13"/>
      <c r="Y107" s="13"/>
      <c r="Z107" s="13"/>
    </row>
    <row r="108" spans="1:26" ht="20.100000000000001" customHeight="1">
      <c r="A108" s="13"/>
      <c r="B108" s="63"/>
      <c r="C108" s="63"/>
      <c r="D108" s="63" t="s">
        <v>1349</v>
      </c>
      <c r="E108" s="63" t="s">
        <v>1350</v>
      </c>
      <c r="F108" s="257">
        <v>8413.2000000000007</v>
      </c>
      <c r="G108" s="257">
        <v>9348</v>
      </c>
      <c r="H108" s="60">
        <f t="shared" si="40"/>
        <v>10600</v>
      </c>
      <c r="I108" s="60">
        <f t="shared" si="41"/>
        <v>17700</v>
      </c>
      <c r="J108" s="241" t="s">
        <v>511</v>
      </c>
      <c r="K108" s="258" t="s">
        <v>1214</v>
      </c>
      <c r="L108" s="63"/>
      <c r="M108" s="63">
        <v>168</v>
      </c>
      <c r="N108" s="52">
        <f t="shared" si="21"/>
        <v>5880</v>
      </c>
      <c r="O108" s="50">
        <f t="shared" si="22"/>
        <v>17640</v>
      </c>
      <c r="P108" s="50">
        <f t="shared" si="0"/>
        <v>10584</v>
      </c>
      <c r="Q108" s="50">
        <f t="shared" si="1"/>
        <v>10054.799999999999</v>
      </c>
      <c r="R108" s="50">
        <f t="shared" si="2"/>
        <v>8546.58</v>
      </c>
      <c r="S108" s="13"/>
      <c r="T108" s="13"/>
      <c r="U108" s="13"/>
      <c r="V108" s="13"/>
      <c r="W108" s="13"/>
      <c r="X108" s="13"/>
      <c r="Y108" s="13"/>
      <c r="Z108" s="13"/>
    </row>
    <row r="109" spans="1:26" ht="20.100000000000001" customHeight="1">
      <c r="A109" s="13"/>
      <c r="B109" s="63"/>
      <c r="C109" s="63"/>
      <c r="D109" s="63" t="s">
        <v>1351</v>
      </c>
      <c r="E109" s="63" t="s">
        <v>1352</v>
      </c>
      <c r="F109" s="257">
        <v>11183.4</v>
      </c>
      <c r="G109" s="257">
        <v>12426</v>
      </c>
      <c r="H109" s="60">
        <f t="shared" si="40"/>
        <v>10600</v>
      </c>
      <c r="I109" s="60">
        <f t="shared" si="41"/>
        <v>17600</v>
      </c>
      <c r="J109" s="241" t="s">
        <v>511</v>
      </c>
      <c r="K109" s="258" t="s">
        <v>1214</v>
      </c>
      <c r="L109" s="63"/>
      <c r="M109" s="63">
        <v>167</v>
      </c>
      <c r="N109" s="52">
        <f t="shared" si="21"/>
        <v>5845</v>
      </c>
      <c r="O109" s="50">
        <f t="shared" si="22"/>
        <v>17535</v>
      </c>
      <c r="P109" s="119">
        <f t="shared" si="0"/>
        <v>10521</v>
      </c>
      <c r="Q109" s="119">
        <f t="shared" si="1"/>
        <v>9994.9499999999989</v>
      </c>
      <c r="R109" s="119">
        <f t="shared" si="2"/>
        <v>8495.7074999999986</v>
      </c>
      <c r="S109" s="13"/>
      <c r="T109" s="13"/>
      <c r="U109" s="13"/>
      <c r="V109" s="13"/>
      <c r="W109" s="13"/>
      <c r="X109" s="13"/>
      <c r="Y109" s="13"/>
      <c r="Z109" s="13"/>
    </row>
    <row r="110" spans="1:26" ht="20.100000000000001" customHeight="1">
      <c r="A110" s="13"/>
      <c r="B110" s="63"/>
      <c r="C110" s="63"/>
      <c r="D110" s="63" t="s">
        <v>1353</v>
      </c>
      <c r="E110" s="307" t="s">
        <v>1354</v>
      </c>
      <c r="F110" s="257">
        <v>5489.1</v>
      </c>
      <c r="G110" s="257">
        <v>6099</v>
      </c>
      <c r="H110" s="60">
        <f t="shared" si="40"/>
        <v>7200</v>
      </c>
      <c r="I110" s="60">
        <f t="shared" si="41"/>
        <v>11900</v>
      </c>
      <c r="J110" s="241" t="s">
        <v>511</v>
      </c>
      <c r="K110" s="258" t="s">
        <v>1214</v>
      </c>
      <c r="L110" s="63"/>
      <c r="M110" s="63">
        <v>113</v>
      </c>
      <c r="N110" s="52">
        <f t="shared" si="21"/>
        <v>3955</v>
      </c>
      <c r="O110" s="50">
        <f t="shared" si="22"/>
        <v>11865</v>
      </c>
      <c r="P110" s="50">
        <f t="shared" si="0"/>
        <v>7119</v>
      </c>
      <c r="Q110" s="50">
        <f t="shared" si="1"/>
        <v>6763.0499999999993</v>
      </c>
      <c r="R110" s="50">
        <f t="shared" si="2"/>
        <v>5748.5924999999988</v>
      </c>
      <c r="S110" s="13"/>
      <c r="T110" s="13"/>
      <c r="U110" s="13"/>
      <c r="V110" s="13"/>
      <c r="W110" s="13"/>
      <c r="X110" s="13"/>
      <c r="Y110" s="13"/>
      <c r="Z110" s="13"/>
    </row>
    <row r="111" spans="1:26" ht="20.100000000000001" customHeight="1">
      <c r="A111" s="13"/>
      <c r="B111" s="63"/>
      <c r="C111" s="63"/>
      <c r="D111" s="63"/>
      <c r="E111" s="63"/>
      <c r="F111" s="257"/>
      <c r="G111" s="257"/>
      <c r="H111" s="257"/>
      <c r="I111" s="257"/>
      <c r="J111" s="241"/>
      <c r="K111" s="241"/>
      <c r="L111" s="63"/>
      <c r="M111" s="63"/>
      <c r="N111" s="52">
        <f t="shared" si="21"/>
        <v>0</v>
      </c>
      <c r="O111" s="50">
        <f t="shared" si="22"/>
        <v>0</v>
      </c>
      <c r="P111" s="119">
        <f t="shared" si="0"/>
        <v>0</v>
      </c>
      <c r="Q111" s="119">
        <f t="shared" si="1"/>
        <v>0</v>
      </c>
      <c r="R111" s="119">
        <f t="shared" si="2"/>
        <v>0</v>
      </c>
      <c r="S111" s="13"/>
      <c r="T111" s="13"/>
      <c r="U111" s="13"/>
      <c r="V111" s="13"/>
      <c r="W111" s="13"/>
      <c r="X111" s="13"/>
      <c r="Y111" s="13"/>
      <c r="Z111" s="13"/>
    </row>
    <row r="112" spans="1:26" ht="20.100000000000001" customHeight="1">
      <c r="A112" s="13"/>
      <c r="B112" s="63"/>
      <c r="C112" s="317" t="s">
        <v>1355</v>
      </c>
      <c r="D112" s="63"/>
      <c r="E112" s="63"/>
      <c r="F112" s="257"/>
      <c r="G112" s="257"/>
      <c r="H112" s="257"/>
      <c r="I112" s="257"/>
      <c r="J112" s="241"/>
      <c r="K112" s="241"/>
      <c r="L112" s="63"/>
      <c r="M112" s="63"/>
      <c r="N112" s="52">
        <f t="shared" si="21"/>
        <v>0</v>
      </c>
      <c r="O112" s="50">
        <f t="shared" si="22"/>
        <v>0</v>
      </c>
      <c r="P112" s="50">
        <f t="shared" si="0"/>
        <v>0</v>
      </c>
      <c r="Q112" s="50">
        <f t="shared" si="1"/>
        <v>0</v>
      </c>
      <c r="R112" s="50">
        <f t="shared" si="2"/>
        <v>0</v>
      </c>
      <c r="S112" s="13"/>
      <c r="T112" s="13"/>
      <c r="U112" s="13"/>
      <c r="V112" s="13"/>
      <c r="W112" s="13"/>
      <c r="X112" s="13"/>
      <c r="Y112" s="13"/>
      <c r="Z112" s="13"/>
    </row>
    <row r="113" spans="1:26" ht="20.100000000000001" customHeight="1">
      <c r="A113" s="13"/>
      <c r="B113" s="63"/>
      <c r="C113" s="63"/>
      <c r="D113" s="63" t="s">
        <v>1356</v>
      </c>
      <c r="E113" s="63" t="s">
        <v>1357</v>
      </c>
      <c r="F113" s="257">
        <v>30138.75</v>
      </c>
      <c r="G113" s="257">
        <v>33487.5</v>
      </c>
      <c r="H113" s="60">
        <f>CEILING(P113,100)</f>
        <v>35300</v>
      </c>
      <c r="I113" s="60">
        <f>CEILING(O113,100)</f>
        <v>58800</v>
      </c>
      <c r="J113" s="241" t="s">
        <v>1244</v>
      </c>
      <c r="K113" s="258" t="s">
        <v>1214</v>
      </c>
      <c r="L113" s="63"/>
      <c r="M113" s="63"/>
      <c r="N113" s="52">
        <f t="shared" si="21"/>
        <v>0</v>
      </c>
      <c r="O113" s="257">
        <v>58750</v>
      </c>
      <c r="P113" s="119">
        <f t="shared" si="0"/>
        <v>35250</v>
      </c>
      <c r="Q113" s="119">
        <f t="shared" si="1"/>
        <v>33487.5</v>
      </c>
      <c r="R113" s="119">
        <f t="shared" si="2"/>
        <v>28464.375</v>
      </c>
      <c r="S113" s="13"/>
      <c r="T113" s="13"/>
      <c r="U113" s="13"/>
      <c r="V113" s="13"/>
      <c r="W113" s="13"/>
      <c r="X113" s="13"/>
      <c r="Y113" s="13"/>
      <c r="Z113" s="13"/>
    </row>
    <row r="114" spans="1:26" ht="20.100000000000001" customHeight="1">
      <c r="A114" s="13"/>
      <c r="B114" s="63"/>
      <c r="C114" s="63"/>
      <c r="D114" s="63" t="s">
        <v>1358</v>
      </c>
      <c r="E114" s="63" t="s">
        <v>1359</v>
      </c>
      <c r="F114" s="257">
        <v>34242.75</v>
      </c>
      <c r="G114" s="257">
        <v>38047.5</v>
      </c>
      <c r="H114" s="60">
        <f t="shared" ref="H114:H122" si="42">CEILING(P114,100)</f>
        <v>40100</v>
      </c>
      <c r="I114" s="60">
        <f t="shared" ref="I114:I122" si="43">CEILING(O114,100)</f>
        <v>66800</v>
      </c>
      <c r="J114" s="241" t="s">
        <v>1244</v>
      </c>
      <c r="K114" s="258" t="s">
        <v>1214</v>
      </c>
      <c r="L114" s="63"/>
      <c r="M114" s="63"/>
      <c r="N114" s="52">
        <f t="shared" si="21"/>
        <v>0</v>
      </c>
      <c r="O114" s="257">
        <v>66750</v>
      </c>
      <c r="P114" s="50">
        <f t="shared" si="0"/>
        <v>40050</v>
      </c>
      <c r="Q114" s="50">
        <f t="shared" si="1"/>
        <v>38047.5</v>
      </c>
      <c r="R114" s="50">
        <f t="shared" si="2"/>
        <v>32340.375</v>
      </c>
      <c r="S114" s="13"/>
      <c r="T114" s="13"/>
      <c r="U114" s="13"/>
      <c r="V114" s="13"/>
      <c r="W114" s="13"/>
      <c r="X114" s="13"/>
      <c r="Y114" s="13"/>
      <c r="Z114" s="13"/>
    </row>
    <row r="115" spans="1:26" ht="20.100000000000001" customHeight="1">
      <c r="A115" s="13"/>
      <c r="B115" s="63"/>
      <c r="C115" s="63"/>
      <c r="D115" s="63" t="s">
        <v>1360</v>
      </c>
      <c r="E115" s="63" t="s">
        <v>1361</v>
      </c>
      <c r="F115" s="257">
        <v>30138.75</v>
      </c>
      <c r="G115" s="257">
        <v>33487.5</v>
      </c>
      <c r="H115" s="60">
        <f t="shared" si="42"/>
        <v>35300</v>
      </c>
      <c r="I115" s="60">
        <f t="shared" si="43"/>
        <v>58800</v>
      </c>
      <c r="J115" s="241" t="s">
        <v>1244</v>
      </c>
      <c r="K115" s="258" t="s">
        <v>1214</v>
      </c>
      <c r="L115" s="63"/>
      <c r="M115" s="63"/>
      <c r="N115" s="52">
        <f t="shared" si="21"/>
        <v>0</v>
      </c>
      <c r="O115" s="257">
        <v>58750</v>
      </c>
      <c r="P115" s="119">
        <f t="shared" si="0"/>
        <v>35250</v>
      </c>
      <c r="Q115" s="119">
        <f t="shared" si="1"/>
        <v>33487.5</v>
      </c>
      <c r="R115" s="119">
        <f t="shared" si="2"/>
        <v>28464.375</v>
      </c>
      <c r="S115" s="13"/>
      <c r="T115" s="13"/>
      <c r="U115" s="13"/>
      <c r="V115" s="13"/>
      <c r="W115" s="13"/>
      <c r="X115" s="13"/>
      <c r="Y115" s="13"/>
      <c r="Z115" s="13"/>
    </row>
    <row r="116" spans="1:26" ht="20.100000000000001" customHeight="1">
      <c r="A116" s="13"/>
      <c r="B116" s="63"/>
      <c r="C116" s="63"/>
      <c r="D116" s="63" t="s">
        <v>1362</v>
      </c>
      <c r="E116" s="63" t="s">
        <v>1363</v>
      </c>
      <c r="F116" s="257">
        <v>33345</v>
      </c>
      <c r="G116" s="257">
        <v>37050</v>
      </c>
      <c r="H116" s="60">
        <f t="shared" si="42"/>
        <v>39000</v>
      </c>
      <c r="I116" s="60">
        <f t="shared" si="43"/>
        <v>65000</v>
      </c>
      <c r="J116" s="241" t="s">
        <v>1244</v>
      </c>
      <c r="K116" s="258" t="s">
        <v>1214</v>
      </c>
      <c r="L116" s="63"/>
      <c r="M116" s="63"/>
      <c r="N116" s="52">
        <f t="shared" si="21"/>
        <v>0</v>
      </c>
      <c r="O116" s="257">
        <v>65000</v>
      </c>
      <c r="P116" s="50">
        <f t="shared" si="0"/>
        <v>39000</v>
      </c>
      <c r="Q116" s="50">
        <f t="shared" si="1"/>
        <v>37050</v>
      </c>
      <c r="R116" s="50">
        <f t="shared" si="2"/>
        <v>31492.5</v>
      </c>
      <c r="S116" s="13"/>
      <c r="T116" s="13"/>
      <c r="U116" s="13"/>
      <c r="V116" s="13"/>
      <c r="W116" s="13"/>
      <c r="X116" s="13"/>
      <c r="Y116" s="13"/>
      <c r="Z116" s="13"/>
    </row>
    <row r="117" spans="1:26" ht="20.100000000000001" customHeight="1">
      <c r="A117" s="13"/>
      <c r="B117" s="63"/>
      <c r="C117" s="63"/>
      <c r="D117" s="63" t="s">
        <v>1364</v>
      </c>
      <c r="E117" s="63" t="s">
        <v>1365</v>
      </c>
      <c r="F117" s="257">
        <v>22315.5</v>
      </c>
      <c r="G117" s="257">
        <v>24795</v>
      </c>
      <c r="H117" s="60">
        <f t="shared" si="42"/>
        <v>26100</v>
      </c>
      <c r="I117" s="60">
        <f t="shared" si="43"/>
        <v>43500</v>
      </c>
      <c r="J117" s="241" t="s">
        <v>1244</v>
      </c>
      <c r="K117" s="258" t="s">
        <v>1214</v>
      </c>
      <c r="L117" s="63"/>
      <c r="M117" s="63"/>
      <c r="N117" s="52">
        <f t="shared" si="21"/>
        <v>0</v>
      </c>
      <c r="O117" s="257">
        <v>43500</v>
      </c>
      <c r="P117" s="119">
        <f t="shared" si="0"/>
        <v>26100</v>
      </c>
      <c r="Q117" s="119">
        <f t="shared" si="1"/>
        <v>24795</v>
      </c>
      <c r="R117" s="119">
        <f t="shared" si="2"/>
        <v>21075.75</v>
      </c>
      <c r="S117" s="13"/>
      <c r="T117" s="13"/>
      <c r="U117" s="13"/>
      <c r="V117" s="13"/>
      <c r="W117" s="13"/>
      <c r="X117" s="13"/>
      <c r="Y117" s="13"/>
      <c r="Z117" s="13"/>
    </row>
    <row r="118" spans="1:26" ht="20.100000000000001" customHeight="1">
      <c r="A118" s="13"/>
      <c r="B118" s="63"/>
      <c r="C118" s="63"/>
      <c r="D118" s="63" t="s">
        <v>1366</v>
      </c>
      <c r="E118" s="63" t="s">
        <v>1367</v>
      </c>
      <c r="F118" s="257">
        <v>19237.5</v>
      </c>
      <c r="G118" s="257">
        <v>21375</v>
      </c>
      <c r="H118" s="60">
        <f t="shared" si="42"/>
        <v>22500</v>
      </c>
      <c r="I118" s="60">
        <f t="shared" si="43"/>
        <v>37500</v>
      </c>
      <c r="J118" s="241" t="s">
        <v>1244</v>
      </c>
      <c r="K118" s="258" t="s">
        <v>1214</v>
      </c>
      <c r="L118" s="63"/>
      <c r="M118" s="63"/>
      <c r="N118" s="52">
        <f t="shared" si="21"/>
        <v>0</v>
      </c>
      <c r="O118" s="257">
        <v>37500</v>
      </c>
      <c r="P118" s="50">
        <f t="shared" si="0"/>
        <v>22500</v>
      </c>
      <c r="Q118" s="50">
        <f t="shared" si="1"/>
        <v>21375</v>
      </c>
      <c r="R118" s="50">
        <f t="shared" si="2"/>
        <v>18168.75</v>
      </c>
      <c r="S118" s="13"/>
      <c r="T118" s="13"/>
      <c r="U118" s="13"/>
      <c r="V118" s="13"/>
      <c r="W118" s="13"/>
      <c r="X118" s="13"/>
      <c r="Y118" s="13"/>
      <c r="Z118" s="13"/>
    </row>
    <row r="119" spans="1:26" ht="20.100000000000001" customHeight="1">
      <c r="A119" s="13"/>
      <c r="B119" s="63"/>
      <c r="C119" s="63"/>
      <c r="D119" s="63" t="s">
        <v>1368</v>
      </c>
      <c r="E119" s="63" t="s">
        <v>1369</v>
      </c>
      <c r="F119" s="257">
        <v>38475</v>
      </c>
      <c r="G119" s="257">
        <v>42750</v>
      </c>
      <c r="H119" s="60">
        <f t="shared" si="42"/>
        <v>45000</v>
      </c>
      <c r="I119" s="60">
        <f t="shared" si="43"/>
        <v>75000</v>
      </c>
      <c r="J119" s="241" t="s">
        <v>1244</v>
      </c>
      <c r="K119" s="258" t="s">
        <v>1214</v>
      </c>
      <c r="L119" s="63"/>
      <c r="M119" s="63"/>
      <c r="N119" s="52">
        <f t="shared" si="21"/>
        <v>0</v>
      </c>
      <c r="O119" s="257">
        <v>75000</v>
      </c>
      <c r="P119" s="119">
        <f t="shared" si="0"/>
        <v>45000</v>
      </c>
      <c r="Q119" s="119">
        <f t="shared" si="1"/>
        <v>42750</v>
      </c>
      <c r="R119" s="119">
        <f t="shared" si="2"/>
        <v>36337.5</v>
      </c>
      <c r="S119" s="13"/>
      <c r="T119" s="13"/>
      <c r="U119" s="13"/>
      <c r="V119" s="13"/>
      <c r="W119" s="13"/>
      <c r="X119" s="13"/>
      <c r="Y119" s="13"/>
      <c r="Z119" s="13"/>
    </row>
    <row r="120" spans="1:26" ht="20.100000000000001" customHeight="1">
      <c r="A120" s="13"/>
      <c r="B120" s="63"/>
      <c r="C120" s="63"/>
      <c r="D120" s="63" t="s">
        <v>1370</v>
      </c>
      <c r="E120" s="63" t="s">
        <v>1371</v>
      </c>
      <c r="F120" s="257">
        <v>34627.5</v>
      </c>
      <c r="G120" s="257">
        <v>38475</v>
      </c>
      <c r="H120" s="60">
        <f t="shared" si="42"/>
        <v>40500</v>
      </c>
      <c r="I120" s="60">
        <f t="shared" si="43"/>
        <v>67500</v>
      </c>
      <c r="J120" s="241" t="s">
        <v>1244</v>
      </c>
      <c r="K120" s="258" t="s">
        <v>1214</v>
      </c>
      <c r="L120" s="63"/>
      <c r="M120" s="63"/>
      <c r="N120" s="52">
        <f t="shared" si="21"/>
        <v>0</v>
      </c>
      <c r="O120" s="257">
        <v>67500</v>
      </c>
      <c r="P120" s="50">
        <f t="shared" si="0"/>
        <v>40500</v>
      </c>
      <c r="Q120" s="50">
        <f t="shared" si="1"/>
        <v>38475</v>
      </c>
      <c r="R120" s="50">
        <f t="shared" si="2"/>
        <v>32703.75</v>
      </c>
      <c r="S120" s="13"/>
      <c r="T120" s="13"/>
      <c r="U120" s="13"/>
      <c r="V120" s="13"/>
      <c r="W120" s="13"/>
      <c r="X120" s="13"/>
      <c r="Y120" s="13"/>
      <c r="Z120" s="13"/>
    </row>
    <row r="121" spans="1:26" ht="20.100000000000001" customHeight="1">
      <c r="A121" s="13"/>
      <c r="B121" s="63"/>
      <c r="C121" s="63"/>
      <c r="D121" s="63" t="s">
        <v>1372</v>
      </c>
      <c r="E121" s="63" t="s">
        <v>1371</v>
      </c>
      <c r="F121" s="257">
        <v>38475</v>
      </c>
      <c r="G121" s="257">
        <v>42750</v>
      </c>
      <c r="H121" s="60">
        <f t="shared" si="42"/>
        <v>45000</v>
      </c>
      <c r="I121" s="60">
        <f t="shared" si="43"/>
        <v>75000</v>
      </c>
      <c r="J121" s="241" t="s">
        <v>1244</v>
      </c>
      <c r="K121" s="258" t="s">
        <v>1214</v>
      </c>
      <c r="L121" s="63"/>
      <c r="M121" s="63"/>
      <c r="N121" s="52">
        <f t="shared" si="21"/>
        <v>0</v>
      </c>
      <c r="O121" s="257">
        <v>75000</v>
      </c>
      <c r="P121" s="119">
        <f t="shared" si="0"/>
        <v>45000</v>
      </c>
      <c r="Q121" s="119">
        <f t="shared" si="1"/>
        <v>42750</v>
      </c>
      <c r="R121" s="119">
        <f t="shared" si="2"/>
        <v>36337.5</v>
      </c>
      <c r="S121" s="13"/>
      <c r="T121" s="13"/>
      <c r="U121" s="13"/>
      <c r="V121" s="13"/>
      <c r="W121" s="13"/>
      <c r="X121" s="13"/>
      <c r="Y121" s="13"/>
      <c r="Z121" s="13"/>
    </row>
    <row r="122" spans="1:26" ht="20.100000000000001" customHeight="1">
      <c r="A122" s="13"/>
      <c r="B122" s="63"/>
      <c r="C122" s="63"/>
      <c r="D122" s="63" t="s">
        <v>1373</v>
      </c>
      <c r="E122" s="63" t="s">
        <v>1374</v>
      </c>
      <c r="F122" s="257">
        <v>34627.5</v>
      </c>
      <c r="G122" s="257">
        <v>38475</v>
      </c>
      <c r="H122" s="60">
        <f t="shared" si="42"/>
        <v>40500</v>
      </c>
      <c r="I122" s="60">
        <f t="shared" si="43"/>
        <v>67500</v>
      </c>
      <c r="J122" s="241" t="s">
        <v>1244</v>
      </c>
      <c r="K122" s="258" t="s">
        <v>1214</v>
      </c>
      <c r="L122" s="63"/>
      <c r="M122" s="63"/>
      <c r="N122" s="52">
        <f t="shared" si="21"/>
        <v>0</v>
      </c>
      <c r="O122" s="257">
        <v>67500</v>
      </c>
      <c r="P122" s="50">
        <f t="shared" si="0"/>
        <v>40500</v>
      </c>
      <c r="Q122" s="50">
        <f t="shared" si="1"/>
        <v>38475</v>
      </c>
      <c r="R122" s="50">
        <f t="shared" si="2"/>
        <v>32703.75</v>
      </c>
      <c r="S122" s="13"/>
      <c r="T122" s="13"/>
      <c r="U122" s="13"/>
      <c r="V122" s="13"/>
      <c r="W122" s="13"/>
      <c r="X122" s="13"/>
      <c r="Y122" s="13"/>
      <c r="Z122" s="13"/>
    </row>
    <row r="123" spans="1:26" ht="20.100000000000001" customHeight="1">
      <c r="A123" s="13"/>
      <c r="B123" s="63"/>
      <c r="C123" s="63"/>
      <c r="D123" s="63"/>
      <c r="E123" s="63"/>
      <c r="F123" s="257"/>
      <c r="G123" s="257"/>
      <c r="H123" s="257"/>
      <c r="I123" s="257"/>
      <c r="J123" s="241"/>
      <c r="K123" s="241"/>
      <c r="L123" s="63"/>
      <c r="M123" s="63"/>
      <c r="N123" s="52">
        <f t="shared" si="21"/>
        <v>0</v>
      </c>
      <c r="O123" s="50">
        <f t="shared" si="22"/>
        <v>0</v>
      </c>
      <c r="P123" s="119">
        <f t="shared" si="0"/>
        <v>0</v>
      </c>
      <c r="Q123" s="119">
        <f t="shared" si="1"/>
        <v>0</v>
      </c>
      <c r="R123" s="119">
        <f t="shared" si="2"/>
        <v>0</v>
      </c>
      <c r="S123" s="13"/>
      <c r="T123" s="13"/>
      <c r="U123" s="13"/>
      <c r="V123" s="13"/>
      <c r="W123" s="13"/>
      <c r="X123" s="13"/>
      <c r="Y123" s="13"/>
      <c r="Z123" s="13"/>
    </row>
    <row r="124" spans="1:26" ht="20.100000000000001" customHeight="1">
      <c r="A124" s="13"/>
      <c r="B124" s="63"/>
      <c r="C124" s="181" t="s">
        <v>1148</v>
      </c>
      <c r="D124" s="63"/>
      <c r="E124" s="63"/>
      <c r="F124" s="257"/>
      <c r="G124" s="257"/>
      <c r="H124" s="257"/>
      <c r="I124" s="257"/>
      <c r="J124" s="241"/>
      <c r="K124" s="241"/>
      <c r="L124" s="63"/>
      <c r="M124" s="63"/>
      <c r="N124" s="52">
        <f t="shared" si="21"/>
        <v>0</v>
      </c>
      <c r="O124" s="50">
        <f t="shared" si="22"/>
        <v>0</v>
      </c>
      <c r="P124" s="50">
        <f t="shared" si="0"/>
        <v>0</v>
      </c>
      <c r="Q124" s="50">
        <f t="shared" si="1"/>
        <v>0</v>
      </c>
      <c r="R124" s="50">
        <f t="shared" si="2"/>
        <v>0</v>
      </c>
      <c r="S124" s="13"/>
      <c r="T124" s="13"/>
      <c r="U124" s="13"/>
      <c r="V124" s="13"/>
      <c r="W124" s="13"/>
      <c r="X124" s="13"/>
      <c r="Y124" s="13"/>
      <c r="Z124" s="13"/>
    </row>
    <row r="125" spans="1:26" ht="20.100000000000001" customHeight="1">
      <c r="A125" s="13"/>
      <c r="B125" s="63"/>
      <c r="C125" s="317" t="s">
        <v>896</v>
      </c>
      <c r="D125" s="63" t="s">
        <v>1375</v>
      </c>
      <c r="E125" s="63" t="s">
        <v>1376</v>
      </c>
      <c r="F125" s="257">
        <v>30010.5</v>
      </c>
      <c r="G125" s="257">
        <v>33345</v>
      </c>
      <c r="H125" s="60">
        <f>CEILING(P125,100)</f>
        <v>35100</v>
      </c>
      <c r="I125" s="60">
        <f t="shared" ref="I125" si="44">CEILING(O125,100)</f>
        <v>58500</v>
      </c>
      <c r="J125" s="241" t="s">
        <v>899</v>
      </c>
      <c r="K125" s="258" t="s">
        <v>900</v>
      </c>
      <c r="L125" s="63"/>
      <c r="M125" s="63"/>
      <c r="N125" s="52">
        <f t="shared" si="21"/>
        <v>0</v>
      </c>
      <c r="O125" s="257">
        <v>58500</v>
      </c>
      <c r="P125" s="119">
        <f t="shared" si="0"/>
        <v>35100</v>
      </c>
      <c r="Q125" s="119">
        <f t="shared" si="1"/>
        <v>33345</v>
      </c>
      <c r="R125" s="119">
        <f t="shared" si="2"/>
        <v>28343.25</v>
      </c>
      <c r="S125" s="13"/>
      <c r="T125" s="13"/>
      <c r="U125" s="13"/>
      <c r="V125" s="13"/>
      <c r="W125" s="13"/>
      <c r="X125" s="13"/>
      <c r="Y125" s="13"/>
      <c r="Z125" s="13"/>
    </row>
    <row r="126" spans="1:26" ht="20.100000000000001" customHeight="1">
      <c r="A126" s="13"/>
      <c r="B126" s="63"/>
      <c r="C126" s="63"/>
      <c r="D126" s="63"/>
      <c r="E126" s="63"/>
      <c r="F126" s="257"/>
      <c r="G126" s="257"/>
      <c r="H126" s="257"/>
      <c r="I126" s="257"/>
      <c r="J126" s="241"/>
      <c r="K126" s="258"/>
      <c r="L126" s="63"/>
      <c r="M126" s="63"/>
      <c r="N126" s="52">
        <f t="shared" si="21"/>
        <v>0</v>
      </c>
      <c r="O126" s="50">
        <f t="shared" si="22"/>
        <v>0</v>
      </c>
      <c r="P126" s="50">
        <f t="shared" si="0"/>
        <v>0</v>
      </c>
      <c r="Q126" s="50">
        <f t="shared" si="1"/>
        <v>0</v>
      </c>
      <c r="R126" s="50">
        <f t="shared" si="2"/>
        <v>0</v>
      </c>
      <c r="S126" s="13"/>
      <c r="T126" s="13"/>
      <c r="U126" s="13"/>
      <c r="V126" s="13"/>
      <c r="W126" s="13"/>
      <c r="X126" s="13"/>
      <c r="Y126" s="13"/>
      <c r="Z126" s="13"/>
    </row>
    <row r="127" spans="1:26" ht="20.100000000000001" customHeight="1">
      <c r="A127" s="13"/>
      <c r="B127" s="63"/>
      <c r="C127" s="63"/>
      <c r="D127" s="63" t="s">
        <v>1377</v>
      </c>
      <c r="E127" s="63" t="s">
        <v>1378</v>
      </c>
      <c r="F127" s="257">
        <v>22931.100000000002</v>
      </c>
      <c r="G127" s="257">
        <v>25479</v>
      </c>
      <c r="H127" s="60">
        <f>CEILING(P127,100)</f>
        <v>26300</v>
      </c>
      <c r="I127" s="60">
        <f t="shared" ref="I127" si="45">CEILING(O127,100)</f>
        <v>43700</v>
      </c>
      <c r="J127" s="241" t="s">
        <v>511</v>
      </c>
      <c r="K127" s="258" t="s">
        <v>1214</v>
      </c>
      <c r="L127" s="63"/>
      <c r="M127" s="63">
        <v>416</v>
      </c>
      <c r="N127" s="52">
        <f t="shared" si="21"/>
        <v>14560</v>
      </c>
      <c r="O127" s="50">
        <f t="shared" si="22"/>
        <v>43680</v>
      </c>
      <c r="P127" s="119">
        <f t="shared" si="0"/>
        <v>26208</v>
      </c>
      <c r="Q127" s="119">
        <f t="shared" si="1"/>
        <v>24897.599999999999</v>
      </c>
      <c r="R127" s="119">
        <f t="shared" si="2"/>
        <v>21162.959999999999</v>
      </c>
      <c r="S127" s="13"/>
      <c r="T127" s="13"/>
      <c r="U127" s="13"/>
      <c r="V127" s="13"/>
      <c r="W127" s="13"/>
      <c r="X127" s="13"/>
      <c r="Y127" s="13"/>
      <c r="Z127" s="13"/>
    </row>
    <row r="128" spans="1:26" ht="20.100000000000001" customHeight="1">
      <c r="A128" s="13"/>
      <c r="B128" s="63"/>
      <c r="C128" s="63"/>
      <c r="D128" s="63" t="s">
        <v>1379</v>
      </c>
      <c r="E128" s="63" t="s">
        <v>1380</v>
      </c>
      <c r="F128" s="257">
        <v>19801.8</v>
      </c>
      <c r="G128" s="257">
        <v>22002</v>
      </c>
      <c r="H128" s="60">
        <f t="shared" ref="H128:H131" si="46">CEILING(P128,100)</f>
        <v>24400</v>
      </c>
      <c r="I128" s="60">
        <f t="shared" ref="I128:I131" si="47">CEILING(O128,100)</f>
        <v>40600</v>
      </c>
      <c r="J128" s="241" t="s">
        <v>511</v>
      </c>
      <c r="K128" s="258" t="s">
        <v>1214</v>
      </c>
      <c r="L128" s="63"/>
      <c r="M128" s="63">
        <v>386</v>
      </c>
      <c r="N128" s="52">
        <f t="shared" si="21"/>
        <v>13510</v>
      </c>
      <c r="O128" s="50">
        <f t="shared" si="22"/>
        <v>40530</v>
      </c>
      <c r="P128" s="50">
        <f t="shared" si="0"/>
        <v>24318</v>
      </c>
      <c r="Q128" s="50">
        <f t="shared" si="1"/>
        <v>23102.1</v>
      </c>
      <c r="R128" s="50">
        <f t="shared" si="2"/>
        <v>19636.785</v>
      </c>
      <c r="S128" s="13"/>
      <c r="T128" s="13"/>
      <c r="U128" s="13"/>
      <c r="V128" s="13"/>
      <c r="W128" s="13"/>
      <c r="X128" s="13"/>
      <c r="Y128" s="13"/>
      <c r="Z128" s="13"/>
    </row>
    <row r="129" spans="1:26" ht="20.100000000000001" customHeight="1">
      <c r="A129" s="13"/>
      <c r="B129" s="63"/>
      <c r="C129" s="63"/>
      <c r="D129" s="63" t="s">
        <v>1381</v>
      </c>
      <c r="E129" s="63" t="s">
        <v>1382</v>
      </c>
      <c r="F129" s="257">
        <v>20263.5</v>
      </c>
      <c r="G129" s="257">
        <v>22515</v>
      </c>
      <c r="H129" s="60">
        <f t="shared" si="46"/>
        <v>24900</v>
      </c>
      <c r="I129" s="60">
        <f t="shared" si="47"/>
        <v>41500</v>
      </c>
      <c r="J129" s="241" t="s">
        <v>511</v>
      </c>
      <c r="K129" s="258" t="s">
        <v>1214</v>
      </c>
      <c r="L129" s="63"/>
      <c r="M129" s="63">
        <v>395</v>
      </c>
      <c r="N129" s="52">
        <f t="shared" si="21"/>
        <v>13825</v>
      </c>
      <c r="O129" s="50">
        <f t="shared" si="22"/>
        <v>41475</v>
      </c>
      <c r="P129" s="119">
        <f t="shared" si="0"/>
        <v>24885</v>
      </c>
      <c r="Q129" s="119">
        <f t="shared" si="1"/>
        <v>23640.75</v>
      </c>
      <c r="R129" s="119">
        <f t="shared" si="2"/>
        <v>20094.637500000001</v>
      </c>
      <c r="S129" s="13"/>
      <c r="T129" s="13"/>
      <c r="U129" s="13"/>
      <c r="V129" s="13"/>
      <c r="W129" s="13"/>
      <c r="X129" s="13"/>
      <c r="Y129" s="13"/>
      <c r="Z129" s="13"/>
    </row>
    <row r="130" spans="1:26" ht="20.100000000000001" customHeight="1">
      <c r="A130" s="13"/>
      <c r="B130" s="63"/>
      <c r="C130" s="63"/>
      <c r="D130" s="63" t="s">
        <v>1383</v>
      </c>
      <c r="E130" s="63" t="s">
        <v>1384</v>
      </c>
      <c r="F130" s="257">
        <v>21443.4</v>
      </c>
      <c r="G130" s="257">
        <v>23826</v>
      </c>
      <c r="H130" s="60">
        <f t="shared" si="46"/>
        <v>26400</v>
      </c>
      <c r="I130" s="60">
        <f t="shared" si="47"/>
        <v>43900</v>
      </c>
      <c r="J130" s="241" t="s">
        <v>511</v>
      </c>
      <c r="K130" s="258" t="s">
        <v>1214</v>
      </c>
      <c r="L130" s="63"/>
      <c r="M130" s="63">
        <v>418</v>
      </c>
      <c r="N130" s="52">
        <f t="shared" si="21"/>
        <v>14630</v>
      </c>
      <c r="O130" s="50">
        <f t="shared" si="22"/>
        <v>43890</v>
      </c>
      <c r="P130" s="50">
        <f t="shared" si="0"/>
        <v>26334</v>
      </c>
      <c r="Q130" s="50">
        <f t="shared" si="1"/>
        <v>25017.3</v>
      </c>
      <c r="R130" s="50">
        <f t="shared" si="2"/>
        <v>21264.704999999998</v>
      </c>
      <c r="S130" s="13"/>
      <c r="T130" s="13"/>
      <c r="U130" s="13"/>
      <c r="V130" s="13"/>
      <c r="W130" s="13"/>
      <c r="X130" s="13"/>
      <c r="Y130" s="13"/>
      <c r="Z130" s="13"/>
    </row>
    <row r="131" spans="1:26" ht="20.100000000000001" customHeight="1">
      <c r="A131" s="13"/>
      <c r="B131" s="63"/>
      <c r="C131" s="63"/>
      <c r="D131" s="63" t="s">
        <v>1385</v>
      </c>
      <c r="E131" s="63" t="s">
        <v>1386</v>
      </c>
      <c r="F131" s="257">
        <v>18211.5</v>
      </c>
      <c r="G131" s="257">
        <v>20235</v>
      </c>
      <c r="H131" s="60">
        <f t="shared" si="46"/>
        <v>23600</v>
      </c>
      <c r="I131" s="60">
        <f t="shared" si="47"/>
        <v>39300</v>
      </c>
      <c r="J131" s="241" t="s">
        <v>511</v>
      </c>
      <c r="K131" s="258" t="s">
        <v>1214</v>
      </c>
      <c r="L131" s="63"/>
      <c r="M131" s="63">
        <v>374</v>
      </c>
      <c r="N131" s="52">
        <f t="shared" si="21"/>
        <v>13090</v>
      </c>
      <c r="O131" s="50">
        <f t="shared" si="22"/>
        <v>39270</v>
      </c>
      <c r="P131" s="119">
        <f t="shared" si="0"/>
        <v>23562</v>
      </c>
      <c r="Q131" s="119">
        <f t="shared" si="1"/>
        <v>22383.899999999998</v>
      </c>
      <c r="R131" s="119">
        <f t="shared" si="2"/>
        <v>19026.314999999999</v>
      </c>
      <c r="S131" s="13"/>
      <c r="T131" s="13"/>
      <c r="U131" s="13"/>
      <c r="V131" s="13"/>
      <c r="W131" s="13"/>
      <c r="X131" s="13"/>
      <c r="Y131" s="13"/>
      <c r="Z131" s="13"/>
    </row>
    <row r="132" spans="1:26" ht="20.100000000000001" customHeight="1">
      <c r="A132" s="13"/>
      <c r="B132" s="63"/>
      <c r="C132" s="63"/>
      <c r="D132" s="63"/>
      <c r="E132" s="63"/>
      <c r="F132" s="257"/>
      <c r="G132" s="257"/>
      <c r="H132" s="257"/>
      <c r="I132" s="257"/>
      <c r="J132" s="63"/>
      <c r="K132" s="241"/>
      <c r="L132" s="63"/>
      <c r="M132" s="63"/>
      <c r="N132" s="52">
        <f t="shared" si="21"/>
        <v>0</v>
      </c>
      <c r="O132" s="50">
        <f t="shared" si="22"/>
        <v>0</v>
      </c>
      <c r="P132" s="50">
        <f t="shared" si="0"/>
        <v>0</v>
      </c>
      <c r="Q132" s="50">
        <f t="shared" si="1"/>
        <v>0</v>
      </c>
      <c r="R132" s="50">
        <f t="shared" si="2"/>
        <v>0</v>
      </c>
      <c r="S132" s="13"/>
      <c r="T132" s="13"/>
      <c r="U132" s="13"/>
      <c r="V132" s="13"/>
      <c r="W132" s="13"/>
      <c r="X132" s="13"/>
      <c r="Y132" s="13"/>
      <c r="Z132" s="13"/>
    </row>
    <row r="133" spans="1:26" ht="20.100000000000001" customHeight="1">
      <c r="A133" s="13"/>
      <c r="B133" s="63"/>
      <c r="C133" s="317" t="s">
        <v>953</v>
      </c>
      <c r="D133" s="63"/>
      <c r="E133" s="63"/>
      <c r="F133" s="257"/>
      <c r="G133" s="257"/>
      <c r="H133" s="257"/>
      <c r="I133" s="257"/>
      <c r="J133" s="241"/>
      <c r="K133" s="241"/>
      <c r="L133" s="63"/>
      <c r="M133" s="63"/>
      <c r="N133" s="52">
        <f t="shared" ref="N133:N196" si="48">M133*35</f>
        <v>0</v>
      </c>
      <c r="O133" s="50">
        <f t="shared" ref="O133:O196" si="49">N133*3</f>
        <v>0</v>
      </c>
      <c r="P133" s="119">
        <f t="shared" si="0"/>
        <v>0</v>
      </c>
      <c r="Q133" s="119">
        <f t="shared" si="1"/>
        <v>0</v>
      </c>
      <c r="R133" s="119">
        <f t="shared" si="2"/>
        <v>0</v>
      </c>
      <c r="S133" s="13"/>
      <c r="T133" s="13"/>
      <c r="U133" s="13"/>
      <c r="V133" s="13"/>
      <c r="W133" s="13"/>
      <c r="X133" s="13"/>
      <c r="Y133" s="13"/>
      <c r="Z133" s="13"/>
    </row>
    <row r="134" spans="1:26" ht="20.100000000000001" customHeight="1">
      <c r="A134" s="13"/>
      <c r="B134" s="63"/>
      <c r="C134" s="63"/>
      <c r="D134" s="63" t="s">
        <v>1387</v>
      </c>
      <c r="E134" s="63" t="s">
        <v>1388</v>
      </c>
      <c r="F134" s="257"/>
      <c r="G134" s="257"/>
      <c r="H134" s="257"/>
      <c r="I134" s="257"/>
      <c r="J134" s="241" t="s">
        <v>899</v>
      </c>
      <c r="K134" s="258" t="s">
        <v>900</v>
      </c>
      <c r="L134" s="63"/>
      <c r="M134" s="63"/>
      <c r="N134" s="52">
        <f t="shared" si="48"/>
        <v>0</v>
      </c>
      <c r="O134" s="50">
        <f t="shared" si="49"/>
        <v>0</v>
      </c>
      <c r="P134" s="50">
        <f t="shared" si="0"/>
        <v>0</v>
      </c>
      <c r="Q134" s="50">
        <f t="shared" si="1"/>
        <v>0</v>
      </c>
      <c r="R134" s="50">
        <f t="shared" si="2"/>
        <v>0</v>
      </c>
      <c r="S134" s="13"/>
      <c r="T134" s="13"/>
      <c r="U134" s="13"/>
      <c r="V134" s="13"/>
      <c r="W134" s="13"/>
      <c r="X134" s="13"/>
      <c r="Y134" s="13"/>
      <c r="Z134" s="13"/>
    </row>
    <row r="135" spans="1:26" ht="20.100000000000001" customHeight="1">
      <c r="A135" s="13"/>
      <c r="B135" s="63"/>
      <c r="C135" s="63"/>
      <c r="D135" s="63" t="s">
        <v>1389</v>
      </c>
      <c r="E135" s="63" t="s">
        <v>1390</v>
      </c>
      <c r="F135" s="257"/>
      <c r="G135" s="257"/>
      <c r="H135" s="257"/>
      <c r="I135" s="257"/>
      <c r="J135" s="241" t="s">
        <v>899</v>
      </c>
      <c r="K135" s="258" t="s">
        <v>900</v>
      </c>
      <c r="L135" s="63"/>
      <c r="M135" s="63"/>
      <c r="N135" s="52">
        <f t="shared" si="48"/>
        <v>0</v>
      </c>
      <c r="O135" s="50">
        <f t="shared" si="49"/>
        <v>0</v>
      </c>
      <c r="P135" s="119">
        <f t="shared" si="0"/>
        <v>0</v>
      </c>
      <c r="Q135" s="119">
        <f t="shared" si="1"/>
        <v>0</v>
      </c>
      <c r="R135" s="119">
        <f t="shared" si="2"/>
        <v>0</v>
      </c>
      <c r="S135" s="13"/>
      <c r="T135" s="13"/>
      <c r="U135" s="13"/>
      <c r="V135" s="13"/>
      <c r="W135" s="13"/>
      <c r="X135" s="13"/>
      <c r="Y135" s="13"/>
      <c r="Z135" s="13"/>
    </row>
    <row r="136" spans="1:26" ht="20.100000000000001" customHeight="1">
      <c r="A136" s="13"/>
      <c r="B136" s="63"/>
      <c r="C136" s="63"/>
      <c r="D136" s="63"/>
      <c r="E136" s="63"/>
      <c r="F136" s="257"/>
      <c r="G136" s="257"/>
      <c r="H136" s="257"/>
      <c r="I136" s="257"/>
      <c r="J136" s="241"/>
      <c r="K136" s="241"/>
      <c r="L136" s="63"/>
      <c r="M136" s="63"/>
      <c r="N136" s="52">
        <f t="shared" si="48"/>
        <v>0</v>
      </c>
      <c r="O136" s="50">
        <f t="shared" si="49"/>
        <v>0</v>
      </c>
      <c r="P136" s="50">
        <f t="shared" si="0"/>
        <v>0</v>
      </c>
      <c r="Q136" s="50">
        <f t="shared" si="1"/>
        <v>0</v>
      </c>
      <c r="R136" s="50">
        <f t="shared" si="2"/>
        <v>0</v>
      </c>
      <c r="S136" s="13"/>
      <c r="T136" s="13"/>
      <c r="U136" s="13"/>
      <c r="V136" s="13"/>
      <c r="W136" s="13"/>
      <c r="X136" s="13"/>
      <c r="Y136" s="13"/>
      <c r="Z136" s="13"/>
    </row>
    <row r="137" spans="1:26" ht="20.100000000000001" customHeight="1">
      <c r="A137" s="18"/>
      <c r="B137" s="307"/>
      <c r="C137" s="319"/>
      <c r="D137" s="307" t="s">
        <v>1391</v>
      </c>
      <c r="E137" s="307" t="s">
        <v>1392</v>
      </c>
      <c r="F137" s="308">
        <v>19288.8</v>
      </c>
      <c r="G137" s="308">
        <v>21432</v>
      </c>
      <c r="H137" s="60">
        <f t="shared" ref="H137" si="50">CEILING(P137,100)</f>
        <v>25100</v>
      </c>
      <c r="I137" s="60">
        <f t="shared" ref="I137" si="51">CEILING(O137,100)</f>
        <v>41700</v>
      </c>
      <c r="J137" s="241" t="s">
        <v>511</v>
      </c>
      <c r="K137" s="258" t="s">
        <v>1214</v>
      </c>
      <c r="L137" s="307"/>
      <c r="M137" s="307">
        <v>397</v>
      </c>
      <c r="N137" s="52">
        <f t="shared" si="48"/>
        <v>13895</v>
      </c>
      <c r="O137" s="50">
        <f t="shared" si="49"/>
        <v>41685</v>
      </c>
      <c r="P137" s="119">
        <f t="shared" si="0"/>
        <v>25011</v>
      </c>
      <c r="Q137" s="119">
        <f t="shared" si="1"/>
        <v>23760.449999999997</v>
      </c>
      <c r="R137" s="119">
        <f t="shared" si="2"/>
        <v>20196.382499999996</v>
      </c>
      <c r="S137" s="18"/>
      <c r="T137" s="18"/>
      <c r="U137" s="18"/>
      <c r="V137" s="18"/>
      <c r="W137" s="18"/>
      <c r="X137" s="18"/>
      <c r="Y137" s="18"/>
      <c r="Z137" s="18"/>
    </row>
    <row r="138" spans="1:26" ht="20.100000000000001" customHeight="1">
      <c r="A138" s="18"/>
      <c r="B138" s="307"/>
      <c r="C138" s="307"/>
      <c r="D138" s="307" t="s">
        <v>1393</v>
      </c>
      <c r="E138" s="307" t="s">
        <v>1394</v>
      </c>
      <c r="F138" s="308">
        <v>20879.100000000002</v>
      </c>
      <c r="G138" s="308">
        <v>23199</v>
      </c>
      <c r="H138" s="60">
        <f t="shared" ref="H138:H149" si="52">CEILING(P138,100)</f>
        <v>26900</v>
      </c>
      <c r="I138" s="60">
        <f t="shared" ref="I138:I149" si="53">CEILING(O138,100)</f>
        <v>44800</v>
      </c>
      <c r="J138" s="241" t="s">
        <v>511</v>
      </c>
      <c r="K138" s="258" t="s">
        <v>1214</v>
      </c>
      <c r="L138" s="307"/>
      <c r="M138" s="307">
        <v>426</v>
      </c>
      <c r="N138" s="52">
        <f t="shared" si="48"/>
        <v>14910</v>
      </c>
      <c r="O138" s="50">
        <f t="shared" si="49"/>
        <v>44730</v>
      </c>
      <c r="P138" s="50">
        <f t="shared" si="0"/>
        <v>26838</v>
      </c>
      <c r="Q138" s="50">
        <f t="shared" si="1"/>
        <v>25496.1</v>
      </c>
      <c r="R138" s="50">
        <f t="shared" si="2"/>
        <v>21671.684999999998</v>
      </c>
      <c r="S138" s="18"/>
      <c r="T138" s="18"/>
      <c r="U138" s="18"/>
      <c r="V138" s="18"/>
      <c r="W138" s="18"/>
      <c r="X138" s="18"/>
      <c r="Y138" s="18"/>
      <c r="Z138" s="18"/>
    </row>
    <row r="139" spans="1:26" ht="20.100000000000001" customHeight="1">
      <c r="A139" s="18"/>
      <c r="B139" s="307"/>
      <c r="C139" s="307"/>
      <c r="D139" s="307" t="s">
        <v>1395</v>
      </c>
      <c r="E139" s="307" t="s">
        <v>1396</v>
      </c>
      <c r="F139" s="308">
        <v>28266.3</v>
      </c>
      <c r="G139" s="308">
        <v>31407</v>
      </c>
      <c r="H139" s="60">
        <f t="shared" si="52"/>
        <v>33500</v>
      </c>
      <c r="I139" s="60">
        <f t="shared" si="53"/>
        <v>55800</v>
      </c>
      <c r="J139" s="241" t="s">
        <v>511</v>
      </c>
      <c r="K139" s="258" t="s">
        <v>1214</v>
      </c>
      <c r="L139" s="307"/>
      <c r="M139" s="307">
        <v>531</v>
      </c>
      <c r="N139" s="52">
        <f t="shared" si="48"/>
        <v>18585</v>
      </c>
      <c r="O139" s="50">
        <f t="shared" si="49"/>
        <v>55755</v>
      </c>
      <c r="P139" s="119">
        <f t="shared" si="0"/>
        <v>33453</v>
      </c>
      <c r="Q139" s="119">
        <f t="shared" si="1"/>
        <v>31780.35</v>
      </c>
      <c r="R139" s="119">
        <f t="shared" si="2"/>
        <v>27013.297499999997</v>
      </c>
      <c r="S139" s="18"/>
      <c r="T139" s="18"/>
      <c r="U139" s="18"/>
      <c r="V139" s="18"/>
      <c r="W139" s="18"/>
      <c r="X139" s="18"/>
      <c r="Y139" s="18"/>
      <c r="Z139" s="18"/>
    </row>
    <row r="140" spans="1:26" ht="20.100000000000001" customHeight="1">
      <c r="A140" s="18"/>
      <c r="B140" s="307"/>
      <c r="C140" s="307"/>
      <c r="D140" s="307" t="s">
        <v>1397</v>
      </c>
      <c r="E140" s="307" t="s">
        <v>1398</v>
      </c>
      <c r="F140" s="308">
        <v>16056.9</v>
      </c>
      <c r="G140" s="308">
        <v>17841</v>
      </c>
      <c r="H140" s="60">
        <f t="shared" si="52"/>
        <v>20000</v>
      </c>
      <c r="I140" s="60">
        <f t="shared" si="53"/>
        <v>33300</v>
      </c>
      <c r="J140" s="241" t="s">
        <v>511</v>
      </c>
      <c r="K140" s="258" t="s">
        <v>1214</v>
      </c>
      <c r="L140" s="307"/>
      <c r="M140" s="307">
        <v>317</v>
      </c>
      <c r="N140" s="52">
        <f t="shared" si="48"/>
        <v>11095</v>
      </c>
      <c r="O140" s="50">
        <f t="shared" si="49"/>
        <v>33285</v>
      </c>
      <c r="P140" s="50">
        <f t="shared" si="0"/>
        <v>19971</v>
      </c>
      <c r="Q140" s="50">
        <f t="shared" si="1"/>
        <v>18972.45</v>
      </c>
      <c r="R140" s="50">
        <f t="shared" si="2"/>
        <v>16126.5825</v>
      </c>
      <c r="S140" s="18"/>
      <c r="T140" s="18"/>
      <c r="U140" s="18"/>
      <c r="V140" s="18"/>
      <c r="W140" s="18"/>
      <c r="X140" s="18"/>
      <c r="Y140" s="18"/>
      <c r="Z140" s="18"/>
    </row>
    <row r="141" spans="1:26" ht="20.100000000000001" customHeight="1">
      <c r="A141" s="18"/>
      <c r="B141" s="307"/>
      <c r="C141" s="307"/>
      <c r="D141" s="307" t="s">
        <v>1399</v>
      </c>
      <c r="E141" s="307" t="s">
        <v>1400</v>
      </c>
      <c r="F141" s="308">
        <v>14979.6</v>
      </c>
      <c r="G141" s="308">
        <v>16644</v>
      </c>
      <c r="H141" s="60">
        <f t="shared" si="52"/>
        <v>19100</v>
      </c>
      <c r="I141" s="60">
        <f t="shared" si="53"/>
        <v>31800</v>
      </c>
      <c r="J141" s="241" t="s">
        <v>511</v>
      </c>
      <c r="K141" s="258" t="s">
        <v>1214</v>
      </c>
      <c r="L141" s="307"/>
      <c r="M141" s="307">
        <v>302</v>
      </c>
      <c r="N141" s="52">
        <f t="shared" si="48"/>
        <v>10570</v>
      </c>
      <c r="O141" s="50">
        <f t="shared" si="49"/>
        <v>31710</v>
      </c>
      <c r="P141" s="119">
        <f t="shared" si="0"/>
        <v>19026</v>
      </c>
      <c r="Q141" s="119">
        <f t="shared" si="1"/>
        <v>18074.7</v>
      </c>
      <c r="R141" s="119">
        <f t="shared" si="2"/>
        <v>15363.495000000001</v>
      </c>
      <c r="S141" s="18"/>
      <c r="T141" s="18"/>
      <c r="U141" s="18"/>
      <c r="V141" s="18"/>
      <c r="W141" s="18"/>
      <c r="X141" s="18"/>
      <c r="Y141" s="18"/>
      <c r="Z141" s="18"/>
    </row>
    <row r="142" spans="1:26" ht="20.100000000000001" customHeight="1">
      <c r="A142" s="18"/>
      <c r="B142" s="307"/>
      <c r="C142" s="307"/>
      <c r="D142" s="307" t="s">
        <v>1401</v>
      </c>
      <c r="E142" s="307" t="s">
        <v>1402</v>
      </c>
      <c r="F142" s="309">
        <v>11080.800000000001</v>
      </c>
      <c r="G142" s="309">
        <v>12312</v>
      </c>
      <c r="H142" s="60">
        <f t="shared" si="52"/>
        <v>13800</v>
      </c>
      <c r="I142" s="60">
        <f t="shared" si="53"/>
        <v>23000</v>
      </c>
      <c r="J142" s="241" t="s">
        <v>511</v>
      </c>
      <c r="K142" s="258" t="s">
        <v>1214</v>
      </c>
      <c r="L142" s="307"/>
      <c r="M142" s="307">
        <v>219</v>
      </c>
      <c r="N142" s="52">
        <f t="shared" si="48"/>
        <v>7665</v>
      </c>
      <c r="O142" s="50">
        <f t="shared" si="49"/>
        <v>22995</v>
      </c>
      <c r="P142" s="50">
        <f t="shared" si="0"/>
        <v>13797</v>
      </c>
      <c r="Q142" s="50">
        <f t="shared" si="1"/>
        <v>13107.15</v>
      </c>
      <c r="R142" s="50">
        <f t="shared" si="2"/>
        <v>11141.077499999999</v>
      </c>
      <c r="S142" s="18"/>
      <c r="T142" s="18"/>
      <c r="U142" s="18"/>
      <c r="V142" s="18"/>
      <c r="W142" s="18"/>
      <c r="X142" s="18"/>
      <c r="Y142" s="18"/>
      <c r="Z142" s="18"/>
    </row>
    <row r="143" spans="1:26" ht="20.100000000000001" customHeight="1">
      <c r="A143" s="18"/>
      <c r="B143" s="307"/>
      <c r="C143" s="307"/>
      <c r="D143" s="307" t="s">
        <v>1403</v>
      </c>
      <c r="E143" s="307" t="s">
        <v>1404</v>
      </c>
      <c r="F143" s="309">
        <v>11799</v>
      </c>
      <c r="G143" s="309">
        <v>13110</v>
      </c>
      <c r="H143" s="60">
        <f t="shared" si="52"/>
        <v>14500</v>
      </c>
      <c r="I143" s="60">
        <f t="shared" si="53"/>
        <v>24200</v>
      </c>
      <c r="J143" s="241" t="s">
        <v>511</v>
      </c>
      <c r="K143" s="258" t="s">
        <v>1214</v>
      </c>
      <c r="L143" s="307"/>
      <c r="M143" s="307">
        <v>230</v>
      </c>
      <c r="N143" s="52">
        <f t="shared" si="48"/>
        <v>8050</v>
      </c>
      <c r="O143" s="50">
        <f t="shared" si="49"/>
        <v>24150</v>
      </c>
      <c r="P143" s="119">
        <f t="shared" si="0"/>
        <v>14490</v>
      </c>
      <c r="Q143" s="119">
        <f t="shared" si="1"/>
        <v>13765.5</v>
      </c>
      <c r="R143" s="119">
        <f t="shared" si="2"/>
        <v>11700.674999999999</v>
      </c>
      <c r="S143" s="18"/>
      <c r="T143" s="18"/>
      <c r="U143" s="18"/>
      <c r="V143" s="18"/>
      <c r="W143" s="18"/>
      <c r="X143" s="18"/>
      <c r="Y143" s="18"/>
      <c r="Z143" s="18"/>
    </row>
    <row r="144" spans="1:26" ht="20.100000000000001" customHeight="1">
      <c r="A144" s="18"/>
      <c r="B144" s="307"/>
      <c r="C144" s="307"/>
      <c r="D144" s="307" t="s">
        <v>1405</v>
      </c>
      <c r="E144" s="307" t="s">
        <v>1406</v>
      </c>
      <c r="F144" s="309">
        <v>14312.7</v>
      </c>
      <c r="G144" s="309">
        <v>15903</v>
      </c>
      <c r="H144" s="60">
        <f t="shared" si="52"/>
        <v>17900</v>
      </c>
      <c r="I144" s="60">
        <f t="shared" si="53"/>
        <v>29900</v>
      </c>
      <c r="J144" s="241" t="s">
        <v>511</v>
      </c>
      <c r="K144" s="258" t="s">
        <v>1214</v>
      </c>
      <c r="L144" s="307"/>
      <c r="M144" s="307">
        <v>284</v>
      </c>
      <c r="N144" s="52">
        <f t="shared" si="48"/>
        <v>9940</v>
      </c>
      <c r="O144" s="50">
        <f t="shared" si="49"/>
        <v>29820</v>
      </c>
      <c r="P144" s="50">
        <f t="shared" si="0"/>
        <v>17892</v>
      </c>
      <c r="Q144" s="50">
        <f t="shared" si="1"/>
        <v>16997.399999999998</v>
      </c>
      <c r="R144" s="50">
        <f t="shared" si="2"/>
        <v>14447.789999999997</v>
      </c>
      <c r="S144" s="18"/>
      <c r="T144" s="18"/>
      <c r="U144" s="18"/>
      <c r="V144" s="18"/>
      <c r="W144" s="18"/>
      <c r="X144" s="18"/>
      <c r="Y144" s="18"/>
      <c r="Z144" s="18"/>
    </row>
    <row r="145" spans="1:26" ht="20.100000000000001" customHeight="1">
      <c r="A145" s="18"/>
      <c r="B145" s="307"/>
      <c r="C145" s="307"/>
      <c r="D145" s="307" t="s">
        <v>1407</v>
      </c>
      <c r="E145" s="307" t="s">
        <v>1408</v>
      </c>
      <c r="F145" s="309">
        <v>16056.9</v>
      </c>
      <c r="G145" s="309">
        <v>17841</v>
      </c>
      <c r="H145" s="60">
        <f t="shared" si="52"/>
        <v>19800</v>
      </c>
      <c r="I145" s="60">
        <f t="shared" si="53"/>
        <v>32900</v>
      </c>
      <c r="J145" s="241" t="s">
        <v>511</v>
      </c>
      <c r="K145" s="258" t="s">
        <v>1214</v>
      </c>
      <c r="L145" s="307"/>
      <c r="M145" s="307">
        <v>313</v>
      </c>
      <c r="N145" s="52">
        <f t="shared" si="48"/>
        <v>10955</v>
      </c>
      <c r="O145" s="50">
        <f t="shared" si="49"/>
        <v>32865</v>
      </c>
      <c r="P145" s="119">
        <f t="shared" si="0"/>
        <v>19719</v>
      </c>
      <c r="Q145" s="119">
        <f t="shared" si="1"/>
        <v>18733.05</v>
      </c>
      <c r="R145" s="119">
        <f t="shared" si="2"/>
        <v>15923.092499999999</v>
      </c>
      <c r="S145" s="18"/>
      <c r="T145" s="18"/>
      <c r="U145" s="18"/>
      <c r="V145" s="18"/>
      <c r="W145" s="18"/>
      <c r="X145" s="18"/>
      <c r="Y145" s="18"/>
      <c r="Z145" s="18"/>
    </row>
    <row r="146" spans="1:26" ht="20.100000000000001" customHeight="1">
      <c r="A146" s="18"/>
      <c r="B146" s="307"/>
      <c r="C146" s="307"/>
      <c r="D146" s="307" t="s">
        <v>1409</v>
      </c>
      <c r="E146" s="307" t="s">
        <v>1410</v>
      </c>
      <c r="F146" s="309">
        <v>16569.900000000001</v>
      </c>
      <c r="G146" s="309">
        <v>18411</v>
      </c>
      <c r="H146" s="60">
        <f t="shared" si="52"/>
        <v>21200</v>
      </c>
      <c r="I146" s="60">
        <f t="shared" si="53"/>
        <v>35300</v>
      </c>
      <c r="J146" s="241" t="s">
        <v>511</v>
      </c>
      <c r="K146" s="258" t="s">
        <v>1214</v>
      </c>
      <c r="L146" s="307"/>
      <c r="M146" s="307">
        <v>336</v>
      </c>
      <c r="N146" s="52">
        <f t="shared" si="48"/>
        <v>11760</v>
      </c>
      <c r="O146" s="50">
        <f t="shared" si="49"/>
        <v>35280</v>
      </c>
      <c r="P146" s="50">
        <f t="shared" si="0"/>
        <v>21168</v>
      </c>
      <c r="Q146" s="50">
        <f t="shared" si="1"/>
        <v>20109.599999999999</v>
      </c>
      <c r="R146" s="50">
        <f t="shared" si="2"/>
        <v>17093.16</v>
      </c>
      <c r="S146" s="18"/>
      <c r="T146" s="18"/>
      <c r="U146" s="18"/>
      <c r="V146" s="18"/>
      <c r="W146" s="18"/>
      <c r="X146" s="18"/>
      <c r="Y146" s="18"/>
      <c r="Z146" s="18"/>
    </row>
    <row r="147" spans="1:26" ht="20.100000000000001" customHeight="1">
      <c r="A147" s="18"/>
      <c r="B147" s="307"/>
      <c r="C147" s="307"/>
      <c r="D147" s="307" t="s">
        <v>1411</v>
      </c>
      <c r="E147" s="307" t="s">
        <v>1412</v>
      </c>
      <c r="F147" s="309">
        <v>10670.4</v>
      </c>
      <c r="G147" s="309">
        <v>11856</v>
      </c>
      <c r="H147" s="60">
        <f t="shared" si="52"/>
        <v>13200</v>
      </c>
      <c r="I147" s="60">
        <f t="shared" si="53"/>
        <v>21900</v>
      </c>
      <c r="J147" s="241" t="s">
        <v>511</v>
      </c>
      <c r="K147" s="258" t="s">
        <v>1214</v>
      </c>
      <c r="L147" s="307"/>
      <c r="M147" s="307">
        <v>208</v>
      </c>
      <c r="N147" s="52">
        <f t="shared" si="48"/>
        <v>7280</v>
      </c>
      <c r="O147" s="50">
        <f t="shared" si="49"/>
        <v>21840</v>
      </c>
      <c r="P147" s="119">
        <f t="shared" si="0"/>
        <v>13104</v>
      </c>
      <c r="Q147" s="119">
        <f t="shared" si="1"/>
        <v>12448.8</v>
      </c>
      <c r="R147" s="119">
        <f t="shared" si="2"/>
        <v>10581.48</v>
      </c>
      <c r="S147" s="18"/>
      <c r="T147" s="18"/>
      <c r="U147" s="18"/>
      <c r="V147" s="18"/>
      <c r="W147" s="18"/>
      <c r="X147" s="18"/>
      <c r="Y147" s="18"/>
      <c r="Z147" s="18"/>
    </row>
    <row r="148" spans="1:26" ht="20.100000000000001" customHeight="1">
      <c r="A148" s="18"/>
      <c r="B148" s="307"/>
      <c r="C148" s="307"/>
      <c r="D148" s="307" t="s">
        <v>1413</v>
      </c>
      <c r="E148" s="307" t="s">
        <v>1414</v>
      </c>
      <c r="F148" s="309">
        <v>18211.5</v>
      </c>
      <c r="G148" s="309">
        <v>20235</v>
      </c>
      <c r="H148" s="60">
        <f t="shared" si="52"/>
        <v>22300</v>
      </c>
      <c r="I148" s="60">
        <f t="shared" si="53"/>
        <v>37100</v>
      </c>
      <c r="J148" s="241" t="s">
        <v>511</v>
      </c>
      <c r="K148" s="258" t="s">
        <v>1214</v>
      </c>
      <c r="L148" s="307"/>
      <c r="M148" s="307">
        <v>353</v>
      </c>
      <c r="N148" s="52">
        <f t="shared" si="48"/>
        <v>12355</v>
      </c>
      <c r="O148" s="50">
        <f t="shared" si="49"/>
        <v>37065</v>
      </c>
      <c r="P148" s="50">
        <f t="shared" si="0"/>
        <v>22239</v>
      </c>
      <c r="Q148" s="50">
        <f t="shared" si="1"/>
        <v>21127.05</v>
      </c>
      <c r="R148" s="50">
        <f t="shared" si="2"/>
        <v>17957.9925</v>
      </c>
      <c r="S148" s="18"/>
      <c r="T148" s="18"/>
      <c r="U148" s="18"/>
      <c r="V148" s="18"/>
      <c r="W148" s="18"/>
      <c r="X148" s="18"/>
      <c r="Y148" s="18"/>
      <c r="Z148" s="18"/>
    </row>
    <row r="149" spans="1:26" ht="20.100000000000001" customHeight="1">
      <c r="A149" s="18"/>
      <c r="B149" s="307"/>
      <c r="C149" s="307"/>
      <c r="D149" s="307" t="s">
        <v>1415</v>
      </c>
      <c r="E149" s="307" t="s">
        <v>1416</v>
      </c>
      <c r="F149" s="309">
        <v>21340.799999999999</v>
      </c>
      <c r="G149" s="309">
        <v>23712</v>
      </c>
      <c r="H149" s="60">
        <f t="shared" si="52"/>
        <v>25100</v>
      </c>
      <c r="I149" s="60">
        <f t="shared" si="53"/>
        <v>41700</v>
      </c>
      <c r="J149" s="241" t="s">
        <v>511</v>
      </c>
      <c r="K149" s="258" t="s">
        <v>1214</v>
      </c>
      <c r="L149" s="307"/>
      <c r="M149" s="307">
        <v>397</v>
      </c>
      <c r="N149" s="52">
        <f t="shared" si="48"/>
        <v>13895</v>
      </c>
      <c r="O149" s="50">
        <f t="shared" si="49"/>
        <v>41685</v>
      </c>
      <c r="P149" s="119">
        <f t="shared" si="0"/>
        <v>25011</v>
      </c>
      <c r="Q149" s="119">
        <f t="shared" si="1"/>
        <v>23760.449999999997</v>
      </c>
      <c r="R149" s="119">
        <f t="shared" si="2"/>
        <v>20196.382499999996</v>
      </c>
      <c r="S149" s="18"/>
      <c r="T149" s="18"/>
      <c r="U149" s="18"/>
      <c r="V149" s="18"/>
      <c r="W149" s="18"/>
      <c r="X149" s="18"/>
      <c r="Y149" s="18"/>
      <c r="Z149" s="18"/>
    </row>
    <row r="150" spans="1:26" ht="20.100000000000001" customHeight="1">
      <c r="A150" s="13"/>
      <c r="B150" s="63"/>
      <c r="C150" s="63"/>
      <c r="D150" s="63"/>
      <c r="E150" s="307"/>
      <c r="F150" s="257"/>
      <c r="G150" s="257"/>
      <c r="H150" s="257"/>
      <c r="I150" s="257"/>
      <c r="J150" s="241"/>
      <c r="K150" s="241"/>
      <c r="L150" s="63"/>
      <c r="M150" s="63"/>
      <c r="N150" s="52">
        <f t="shared" si="48"/>
        <v>0</v>
      </c>
      <c r="O150" s="50">
        <f t="shared" si="49"/>
        <v>0</v>
      </c>
      <c r="P150" s="50">
        <f t="shared" si="0"/>
        <v>0</v>
      </c>
      <c r="Q150" s="50">
        <f t="shared" si="1"/>
        <v>0</v>
      </c>
      <c r="R150" s="50">
        <f t="shared" si="2"/>
        <v>0</v>
      </c>
      <c r="S150" s="13"/>
      <c r="T150" s="13"/>
      <c r="U150" s="13"/>
      <c r="V150" s="13"/>
      <c r="W150" s="13"/>
      <c r="X150" s="13"/>
      <c r="Y150" s="13"/>
      <c r="Z150" s="13"/>
    </row>
    <row r="151" spans="1:26" ht="20.100000000000001" customHeight="1">
      <c r="A151" s="13"/>
      <c r="B151" s="63"/>
      <c r="C151" s="181" t="s">
        <v>1417</v>
      </c>
      <c r="D151" s="63"/>
      <c r="E151" s="307"/>
      <c r="F151" s="257"/>
      <c r="G151" s="257"/>
      <c r="H151" s="257"/>
      <c r="I151" s="257"/>
      <c r="J151" s="241"/>
      <c r="K151" s="241"/>
      <c r="L151" s="63"/>
      <c r="M151" s="63"/>
      <c r="N151" s="52">
        <f t="shared" si="48"/>
        <v>0</v>
      </c>
      <c r="O151" s="50">
        <f t="shared" si="49"/>
        <v>0</v>
      </c>
      <c r="P151" s="119">
        <f t="shared" si="0"/>
        <v>0</v>
      </c>
      <c r="Q151" s="119">
        <f t="shared" si="1"/>
        <v>0</v>
      </c>
      <c r="R151" s="119">
        <f t="shared" si="2"/>
        <v>0</v>
      </c>
      <c r="S151" s="13"/>
      <c r="T151" s="13"/>
      <c r="U151" s="13"/>
      <c r="V151" s="13"/>
      <c r="W151" s="13"/>
      <c r="X151" s="13"/>
      <c r="Y151" s="13"/>
      <c r="Z151" s="13"/>
    </row>
    <row r="152" spans="1:26" ht="20.100000000000001" customHeight="1">
      <c r="A152" s="13"/>
      <c r="B152" s="63"/>
      <c r="C152" s="63"/>
      <c r="D152" s="63" t="s">
        <v>1418</v>
      </c>
      <c r="E152" s="307" t="s">
        <v>1419</v>
      </c>
      <c r="F152" s="257">
        <v>19750.5</v>
      </c>
      <c r="G152" s="257">
        <v>21945</v>
      </c>
      <c r="H152" s="60">
        <f t="shared" ref="H152" si="54">CEILING(P152,100)</f>
        <v>23100</v>
      </c>
      <c r="I152" s="60">
        <f t="shared" ref="I152" si="55">CEILING(O152,100)</f>
        <v>38500</v>
      </c>
      <c r="J152" s="241" t="s">
        <v>1195</v>
      </c>
      <c r="K152" s="258" t="s">
        <v>893</v>
      </c>
      <c r="L152" s="63" t="s">
        <v>5644</v>
      </c>
      <c r="M152" s="63"/>
      <c r="N152" s="52">
        <f t="shared" si="48"/>
        <v>0</v>
      </c>
      <c r="O152" s="257">
        <v>38500</v>
      </c>
      <c r="P152" s="50">
        <f t="shared" si="0"/>
        <v>23100</v>
      </c>
      <c r="Q152" s="50">
        <f t="shared" si="1"/>
        <v>21945</v>
      </c>
      <c r="R152" s="50">
        <f t="shared" si="2"/>
        <v>18653.25</v>
      </c>
      <c r="S152" s="13"/>
      <c r="T152" s="13"/>
      <c r="U152" s="13"/>
      <c r="V152" s="13"/>
      <c r="W152" s="13"/>
      <c r="X152" s="13"/>
      <c r="Y152" s="13"/>
      <c r="Z152" s="13"/>
    </row>
    <row r="153" spans="1:26" ht="20.100000000000001" customHeight="1">
      <c r="A153" s="13"/>
      <c r="B153" s="63"/>
      <c r="C153" s="63"/>
      <c r="D153" s="63" t="s">
        <v>1420</v>
      </c>
      <c r="E153" s="307" t="s">
        <v>1421</v>
      </c>
      <c r="F153" s="257">
        <v>707.93999999999994</v>
      </c>
      <c r="G153" s="257">
        <v>786.59999999999991</v>
      </c>
      <c r="H153" s="60">
        <f t="shared" ref="H153:H180" si="56">CEILING(P153,100)</f>
        <v>900</v>
      </c>
      <c r="I153" s="60">
        <f t="shared" ref="I153:I180" si="57">CEILING(O153,100)</f>
        <v>1400</v>
      </c>
      <c r="J153" s="241" t="s">
        <v>1195</v>
      </c>
      <c r="K153" s="258" t="s">
        <v>893</v>
      </c>
      <c r="L153" s="63"/>
      <c r="M153" s="63"/>
      <c r="N153" s="52">
        <f t="shared" si="48"/>
        <v>0</v>
      </c>
      <c r="O153" s="257">
        <v>1380</v>
      </c>
      <c r="P153" s="119">
        <f t="shared" si="0"/>
        <v>828</v>
      </c>
      <c r="Q153" s="119">
        <f t="shared" si="1"/>
        <v>786.59999999999991</v>
      </c>
      <c r="R153" s="119">
        <f t="shared" si="2"/>
        <v>668.6099999999999</v>
      </c>
      <c r="S153" s="13"/>
      <c r="T153" s="13"/>
      <c r="U153" s="13"/>
      <c r="V153" s="13"/>
      <c r="W153" s="13"/>
      <c r="X153" s="13"/>
      <c r="Y153" s="13"/>
      <c r="Z153" s="13"/>
    </row>
    <row r="154" spans="1:26" ht="20.100000000000001" customHeight="1">
      <c r="A154" s="13"/>
      <c r="B154" s="63"/>
      <c r="C154" s="63"/>
      <c r="D154" s="63" t="s">
        <v>1422</v>
      </c>
      <c r="E154" s="307" t="s">
        <v>1423</v>
      </c>
      <c r="F154" s="257">
        <v>1077.3</v>
      </c>
      <c r="G154" s="257">
        <v>1197</v>
      </c>
      <c r="H154" s="60">
        <f t="shared" si="56"/>
        <v>1300</v>
      </c>
      <c r="I154" s="60">
        <f t="shared" si="57"/>
        <v>2100</v>
      </c>
      <c r="J154" s="241" t="s">
        <v>1195</v>
      </c>
      <c r="K154" s="258" t="s">
        <v>893</v>
      </c>
      <c r="L154" s="63"/>
      <c r="M154" s="63"/>
      <c r="N154" s="52">
        <f t="shared" si="48"/>
        <v>0</v>
      </c>
      <c r="O154" s="257">
        <v>2100</v>
      </c>
      <c r="P154" s="50">
        <f t="shared" si="0"/>
        <v>1260</v>
      </c>
      <c r="Q154" s="50">
        <f t="shared" si="1"/>
        <v>1197</v>
      </c>
      <c r="R154" s="50">
        <f t="shared" si="2"/>
        <v>1017.4499999999999</v>
      </c>
      <c r="S154" s="13"/>
      <c r="T154" s="13"/>
      <c r="U154" s="13"/>
      <c r="V154" s="13"/>
      <c r="W154" s="13"/>
      <c r="X154" s="13"/>
      <c r="Y154" s="13"/>
      <c r="Z154" s="13"/>
    </row>
    <row r="155" spans="1:26" ht="20.100000000000001" customHeight="1">
      <c r="A155" s="13"/>
      <c r="B155" s="63"/>
      <c r="C155" s="181"/>
      <c r="D155" s="63" t="s">
        <v>1424</v>
      </c>
      <c r="E155" s="307" t="s">
        <v>1425</v>
      </c>
      <c r="F155" s="257">
        <v>2308.5</v>
      </c>
      <c r="G155" s="257">
        <v>2565</v>
      </c>
      <c r="H155" s="60">
        <f t="shared" si="56"/>
        <v>2700</v>
      </c>
      <c r="I155" s="60">
        <f t="shared" si="57"/>
        <v>4500</v>
      </c>
      <c r="J155" s="241" t="s">
        <v>1195</v>
      </c>
      <c r="K155" s="258" t="s">
        <v>893</v>
      </c>
      <c r="L155" s="63"/>
      <c r="M155" s="63"/>
      <c r="N155" s="52">
        <f t="shared" si="48"/>
        <v>0</v>
      </c>
      <c r="O155" s="257">
        <v>4500</v>
      </c>
      <c r="P155" s="119">
        <f t="shared" si="0"/>
        <v>2700</v>
      </c>
      <c r="Q155" s="119">
        <f t="shared" si="1"/>
        <v>2565</v>
      </c>
      <c r="R155" s="119">
        <f t="shared" si="2"/>
        <v>2180.25</v>
      </c>
      <c r="S155" s="13"/>
      <c r="T155" s="13"/>
      <c r="U155" s="13"/>
      <c r="V155" s="13"/>
      <c r="W155" s="13"/>
      <c r="X155" s="13"/>
      <c r="Y155" s="13"/>
      <c r="Z155" s="13"/>
    </row>
    <row r="156" spans="1:26" ht="20.100000000000001" customHeight="1">
      <c r="A156" s="13"/>
      <c r="B156" s="63"/>
      <c r="C156" s="63"/>
      <c r="D156" s="63" t="s">
        <v>1426</v>
      </c>
      <c r="E156" s="307" t="s">
        <v>1427</v>
      </c>
      <c r="F156" s="257">
        <v>666.9</v>
      </c>
      <c r="G156" s="257">
        <v>741</v>
      </c>
      <c r="H156" s="60">
        <f t="shared" si="56"/>
        <v>800</v>
      </c>
      <c r="I156" s="60">
        <f t="shared" si="57"/>
        <v>1300</v>
      </c>
      <c r="J156" s="241" t="s">
        <v>1195</v>
      </c>
      <c r="K156" s="258" t="s">
        <v>893</v>
      </c>
      <c r="L156" s="63"/>
      <c r="M156" s="63"/>
      <c r="N156" s="52">
        <f t="shared" si="48"/>
        <v>0</v>
      </c>
      <c r="O156" s="257">
        <v>1300</v>
      </c>
      <c r="P156" s="50">
        <f t="shared" si="0"/>
        <v>780</v>
      </c>
      <c r="Q156" s="50">
        <f t="shared" si="1"/>
        <v>741</v>
      </c>
      <c r="R156" s="50">
        <f t="shared" si="2"/>
        <v>629.85</v>
      </c>
      <c r="S156" s="13"/>
      <c r="T156" s="13"/>
      <c r="U156" s="13"/>
      <c r="V156" s="13"/>
      <c r="W156" s="13"/>
      <c r="X156" s="13"/>
      <c r="Y156" s="13"/>
      <c r="Z156" s="13"/>
    </row>
    <row r="157" spans="1:26" ht="20.100000000000001" customHeight="1">
      <c r="A157" s="13"/>
      <c r="B157" s="63"/>
      <c r="C157" s="63"/>
      <c r="D157" s="63"/>
      <c r="E157" s="307"/>
      <c r="F157" s="257"/>
      <c r="G157" s="257"/>
      <c r="H157" s="241"/>
      <c r="I157" s="241"/>
      <c r="J157" s="241"/>
      <c r="K157" s="241"/>
      <c r="L157" s="63"/>
      <c r="M157" s="63"/>
      <c r="N157" s="52">
        <f t="shared" si="48"/>
        <v>0</v>
      </c>
      <c r="O157" s="257"/>
      <c r="P157" s="119">
        <f t="shared" si="0"/>
        <v>0</v>
      </c>
      <c r="Q157" s="119">
        <f t="shared" si="1"/>
        <v>0</v>
      </c>
      <c r="R157" s="119">
        <f t="shared" si="2"/>
        <v>0</v>
      </c>
      <c r="S157" s="13"/>
      <c r="T157" s="13"/>
      <c r="U157" s="13"/>
      <c r="V157" s="13"/>
      <c r="W157" s="13"/>
      <c r="X157" s="13"/>
      <c r="Y157" s="13"/>
      <c r="Z157" s="13"/>
    </row>
    <row r="158" spans="1:26" ht="20.100000000000001" customHeight="1">
      <c r="A158" s="13"/>
      <c r="B158" s="63"/>
      <c r="C158" s="181" t="s">
        <v>1428</v>
      </c>
      <c r="D158" s="63"/>
      <c r="E158" s="63"/>
      <c r="F158" s="257"/>
      <c r="G158" s="257"/>
      <c r="H158" s="241"/>
      <c r="I158" s="241"/>
      <c r="J158" s="241"/>
      <c r="K158" s="241"/>
      <c r="L158" s="63"/>
      <c r="M158" s="63"/>
      <c r="N158" s="52">
        <f t="shared" si="48"/>
        <v>0</v>
      </c>
      <c r="O158" s="257"/>
      <c r="P158" s="50">
        <f t="shared" si="0"/>
        <v>0</v>
      </c>
      <c r="Q158" s="50">
        <f t="shared" si="1"/>
        <v>0</v>
      </c>
      <c r="R158" s="50">
        <f t="shared" si="2"/>
        <v>0</v>
      </c>
      <c r="S158" s="13"/>
      <c r="T158" s="13"/>
      <c r="U158" s="13"/>
      <c r="V158" s="13"/>
      <c r="W158" s="13"/>
      <c r="X158" s="13"/>
      <c r="Y158" s="13"/>
      <c r="Z158" s="13"/>
    </row>
    <row r="159" spans="1:26" ht="20.100000000000001" customHeight="1">
      <c r="A159" s="13"/>
      <c r="B159" s="63"/>
      <c r="C159" s="317" t="s">
        <v>1429</v>
      </c>
      <c r="D159" s="63"/>
      <c r="E159" s="63"/>
      <c r="F159" s="257"/>
      <c r="G159" s="257"/>
      <c r="H159" s="241"/>
      <c r="I159" s="241"/>
      <c r="J159" s="241"/>
      <c r="K159" s="241"/>
      <c r="L159" s="63"/>
      <c r="M159" s="63"/>
      <c r="N159" s="52">
        <f t="shared" si="48"/>
        <v>0</v>
      </c>
      <c r="O159" s="257"/>
      <c r="P159" s="119">
        <f t="shared" si="0"/>
        <v>0</v>
      </c>
      <c r="Q159" s="119">
        <f t="shared" si="1"/>
        <v>0</v>
      </c>
      <c r="R159" s="119">
        <f t="shared" si="2"/>
        <v>0</v>
      </c>
      <c r="S159" s="13"/>
      <c r="T159" s="13"/>
      <c r="U159" s="13"/>
      <c r="V159" s="13"/>
      <c r="W159" s="13"/>
      <c r="X159" s="13"/>
      <c r="Y159" s="13"/>
      <c r="Z159" s="13"/>
    </row>
    <row r="160" spans="1:26" ht="20.100000000000001" customHeight="1">
      <c r="A160" s="13"/>
      <c r="B160" s="63"/>
      <c r="C160" s="63"/>
      <c r="D160" s="63" t="s">
        <v>1430</v>
      </c>
      <c r="E160" s="63" t="s">
        <v>1431</v>
      </c>
      <c r="F160" s="257">
        <v>7848.9000000000005</v>
      </c>
      <c r="G160" s="257">
        <v>8721</v>
      </c>
      <c r="H160" s="60">
        <f t="shared" si="56"/>
        <v>9200</v>
      </c>
      <c r="I160" s="60">
        <f t="shared" si="57"/>
        <v>15300</v>
      </c>
      <c r="J160" s="241" t="s">
        <v>1244</v>
      </c>
      <c r="K160" s="258" t="s">
        <v>1214</v>
      </c>
      <c r="L160" s="63"/>
      <c r="M160" s="63"/>
      <c r="N160" s="52">
        <f t="shared" si="48"/>
        <v>0</v>
      </c>
      <c r="O160" s="257">
        <v>15300</v>
      </c>
      <c r="P160" s="50">
        <f t="shared" si="0"/>
        <v>9180</v>
      </c>
      <c r="Q160" s="50">
        <f t="shared" si="1"/>
        <v>8721</v>
      </c>
      <c r="R160" s="50">
        <f t="shared" si="2"/>
        <v>7412.8499999999995</v>
      </c>
      <c r="S160" s="13"/>
      <c r="T160" s="13"/>
      <c r="U160" s="13"/>
      <c r="V160" s="13"/>
      <c r="W160" s="13"/>
      <c r="X160" s="13"/>
      <c r="Y160" s="13"/>
      <c r="Z160" s="13"/>
    </row>
    <row r="161" spans="1:26" ht="20.100000000000001" customHeight="1">
      <c r="A161" s="13"/>
      <c r="B161" s="63"/>
      <c r="C161" s="63"/>
      <c r="D161" s="63" t="s">
        <v>1432</v>
      </c>
      <c r="E161" s="63" t="s">
        <v>1433</v>
      </c>
      <c r="F161" s="257">
        <v>10516.5</v>
      </c>
      <c r="G161" s="257">
        <v>11685</v>
      </c>
      <c r="H161" s="60">
        <f t="shared" si="56"/>
        <v>12300</v>
      </c>
      <c r="I161" s="60">
        <f t="shared" si="57"/>
        <v>20500</v>
      </c>
      <c r="J161" s="241" t="s">
        <v>1244</v>
      </c>
      <c r="K161" s="258" t="s">
        <v>1214</v>
      </c>
      <c r="L161" s="63"/>
      <c r="M161" s="63"/>
      <c r="N161" s="52">
        <f t="shared" si="48"/>
        <v>0</v>
      </c>
      <c r="O161" s="257">
        <v>20500</v>
      </c>
      <c r="P161" s="119">
        <f t="shared" si="0"/>
        <v>12300</v>
      </c>
      <c r="Q161" s="119">
        <f t="shared" si="1"/>
        <v>11685</v>
      </c>
      <c r="R161" s="119">
        <f t="shared" si="2"/>
        <v>9932.25</v>
      </c>
      <c r="S161" s="13"/>
      <c r="T161" s="13"/>
      <c r="U161" s="13"/>
      <c r="V161" s="13"/>
      <c r="W161" s="13"/>
      <c r="X161" s="13"/>
      <c r="Y161" s="13"/>
      <c r="Z161" s="13"/>
    </row>
    <row r="162" spans="1:26" ht="20.100000000000001" customHeight="1">
      <c r="A162" s="13"/>
      <c r="B162" s="63"/>
      <c r="C162" s="63"/>
      <c r="D162" s="63" t="s">
        <v>1434</v>
      </c>
      <c r="E162" s="307" t="s">
        <v>1435</v>
      </c>
      <c r="F162" s="257">
        <v>11593.800000000001</v>
      </c>
      <c r="G162" s="257">
        <v>12882</v>
      </c>
      <c r="H162" s="60">
        <f t="shared" si="56"/>
        <v>13600</v>
      </c>
      <c r="I162" s="60">
        <f t="shared" si="57"/>
        <v>22600</v>
      </c>
      <c r="J162" s="241" t="s">
        <v>1244</v>
      </c>
      <c r="K162" s="258" t="s">
        <v>1214</v>
      </c>
      <c r="L162" s="63"/>
      <c r="M162" s="63"/>
      <c r="N162" s="52">
        <f t="shared" si="48"/>
        <v>0</v>
      </c>
      <c r="O162" s="257">
        <v>22600</v>
      </c>
      <c r="P162" s="50">
        <f t="shared" si="0"/>
        <v>13560</v>
      </c>
      <c r="Q162" s="50">
        <f t="shared" si="1"/>
        <v>12882</v>
      </c>
      <c r="R162" s="50">
        <f t="shared" si="2"/>
        <v>10949.699999999999</v>
      </c>
      <c r="S162" s="13"/>
      <c r="T162" s="13"/>
      <c r="U162" s="13"/>
      <c r="V162" s="13"/>
      <c r="W162" s="13"/>
      <c r="X162" s="13"/>
      <c r="Y162" s="13"/>
      <c r="Z162" s="13"/>
    </row>
    <row r="163" spans="1:26" ht="20.100000000000001" customHeight="1">
      <c r="A163" s="13"/>
      <c r="B163" s="63"/>
      <c r="C163" s="63"/>
      <c r="D163" s="63" t="s">
        <v>1436</v>
      </c>
      <c r="E163" s="63" t="s">
        <v>1437</v>
      </c>
      <c r="F163" s="257">
        <v>13338</v>
      </c>
      <c r="G163" s="257">
        <v>14820</v>
      </c>
      <c r="H163" s="60">
        <f t="shared" si="56"/>
        <v>15600</v>
      </c>
      <c r="I163" s="60">
        <f t="shared" si="57"/>
        <v>26000</v>
      </c>
      <c r="J163" s="241" t="s">
        <v>1244</v>
      </c>
      <c r="K163" s="258" t="s">
        <v>1214</v>
      </c>
      <c r="L163" s="63"/>
      <c r="M163" s="63"/>
      <c r="N163" s="52">
        <f t="shared" si="48"/>
        <v>0</v>
      </c>
      <c r="O163" s="257">
        <v>26000</v>
      </c>
      <c r="P163" s="119">
        <f t="shared" si="0"/>
        <v>15600</v>
      </c>
      <c r="Q163" s="119">
        <f t="shared" si="1"/>
        <v>14820</v>
      </c>
      <c r="R163" s="119">
        <f t="shared" si="2"/>
        <v>12597</v>
      </c>
      <c r="S163" s="13"/>
      <c r="T163" s="13"/>
      <c r="U163" s="13"/>
      <c r="V163" s="13"/>
      <c r="W163" s="13"/>
      <c r="X163" s="13"/>
      <c r="Y163" s="13"/>
      <c r="Z163" s="13"/>
    </row>
    <row r="164" spans="1:26" ht="20.100000000000001" customHeight="1">
      <c r="A164" s="13"/>
      <c r="B164" s="63"/>
      <c r="C164" s="63"/>
      <c r="D164" s="63" t="s">
        <v>1438</v>
      </c>
      <c r="E164" s="63" t="s">
        <v>1439</v>
      </c>
      <c r="F164" s="257">
        <v>15338.7</v>
      </c>
      <c r="G164" s="257">
        <v>17043</v>
      </c>
      <c r="H164" s="60">
        <f t="shared" si="56"/>
        <v>18000</v>
      </c>
      <c r="I164" s="60">
        <f t="shared" si="57"/>
        <v>29900</v>
      </c>
      <c r="J164" s="241" t="s">
        <v>1244</v>
      </c>
      <c r="K164" s="258" t="s">
        <v>1214</v>
      </c>
      <c r="L164" s="63"/>
      <c r="M164" s="63"/>
      <c r="N164" s="52">
        <f t="shared" si="48"/>
        <v>0</v>
      </c>
      <c r="O164" s="257">
        <v>29900</v>
      </c>
      <c r="P164" s="50">
        <f t="shared" si="0"/>
        <v>17940</v>
      </c>
      <c r="Q164" s="50">
        <f t="shared" si="1"/>
        <v>17043</v>
      </c>
      <c r="R164" s="50">
        <f t="shared" si="2"/>
        <v>14486.55</v>
      </c>
      <c r="S164" s="13"/>
      <c r="T164" s="13"/>
      <c r="U164" s="13"/>
      <c r="V164" s="13"/>
      <c r="W164" s="13"/>
      <c r="X164" s="13"/>
      <c r="Y164" s="13"/>
      <c r="Z164" s="13"/>
    </row>
    <row r="165" spans="1:26" ht="20.100000000000001" customHeight="1">
      <c r="A165" s="13"/>
      <c r="B165" s="63"/>
      <c r="C165" s="63"/>
      <c r="D165" s="63" t="s">
        <v>1440</v>
      </c>
      <c r="E165" s="63" t="s">
        <v>1441</v>
      </c>
      <c r="F165" s="257">
        <v>16364.7</v>
      </c>
      <c r="G165" s="257">
        <v>18183</v>
      </c>
      <c r="H165" s="60">
        <f t="shared" si="56"/>
        <v>19200</v>
      </c>
      <c r="I165" s="60">
        <f t="shared" si="57"/>
        <v>31900</v>
      </c>
      <c r="J165" s="241" t="s">
        <v>1244</v>
      </c>
      <c r="K165" s="258" t="s">
        <v>1214</v>
      </c>
      <c r="L165" s="63"/>
      <c r="M165" s="63"/>
      <c r="N165" s="52">
        <f t="shared" si="48"/>
        <v>0</v>
      </c>
      <c r="O165" s="257">
        <v>31900</v>
      </c>
      <c r="P165" s="119">
        <f t="shared" si="0"/>
        <v>19140</v>
      </c>
      <c r="Q165" s="119">
        <f t="shared" si="1"/>
        <v>18183</v>
      </c>
      <c r="R165" s="119">
        <f t="shared" si="2"/>
        <v>15455.55</v>
      </c>
      <c r="S165" s="13"/>
      <c r="T165" s="13"/>
      <c r="U165" s="13"/>
      <c r="V165" s="13"/>
      <c r="W165" s="13"/>
      <c r="X165" s="13"/>
      <c r="Y165" s="13"/>
      <c r="Z165" s="13"/>
    </row>
    <row r="166" spans="1:26" ht="20.100000000000001" customHeight="1">
      <c r="A166" s="13"/>
      <c r="B166" s="63"/>
      <c r="C166" s="63"/>
      <c r="D166" s="63"/>
      <c r="E166" s="63"/>
      <c r="F166" s="257"/>
      <c r="G166" s="257"/>
      <c r="H166" s="241"/>
      <c r="I166" s="241"/>
      <c r="J166" s="241"/>
      <c r="K166" s="241"/>
      <c r="L166" s="63"/>
      <c r="M166" s="63"/>
      <c r="N166" s="52">
        <f t="shared" si="48"/>
        <v>0</v>
      </c>
      <c r="O166" s="257"/>
      <c r="P166" s="50">
        <f t="shared" si="0"/>
        <v>0</v>
      </c>
      <c r="Q166" s="50">
        <f t="shared" si="1"/>
        <v>0</v>
      </c>
      <c r="R166" s="50">
        <f t="shared" si="2"/>
        <v>0</v>
      </c>
      <c r="S166" s="13"/>
      <c r="T166" s="13"/>
      <c r="U166" s="13"/>
      <c r="V166" s="13"/>
      <c r="W166" s="13"/>
      <c r="X166" s="13"/>
      <c r="Y166" s="13"/>
      <c r="Z166" s="13"/>
    </row>
    <row r="167" spans="1:26" ht="20.100000000000001" customHeight="1">
      <c r="A167" s="13"/>
      <c r="B167" s="63"/>
      <c r="C167" s="317" t="s">
        <v>1442</v>
      </c>
      <c r="D167" s="63"/>
      <c r="E167" s="63"/>
      <c r="F167" s="257"/>
      <c r="G167" s="257"/>
      <c r="H167" s="241"/>
      <c r="I167" s="241"/>
      <c r="J167" s="241"/>
      <c r="K167" s="241"/>
      <c r="L167" s="63"/>
      <c r="M167" s="63"/>
      <c r="N167" s="52">
        <f t="shared" si="48"/>
        <v>0</v>
      </c>
      <c r="O167" s="257"/>
      <c r="P167" s="119">
        <f t="shared" si="0"/>
        <v>0</v>
      </c>
      <c r="Q167" s="119">
        <f t="shared" si="1"/>
        <v>0</v>
      </c>
      <c r="R167" s="119">
        <f t="shared" si="2"/>
        <v>0</v>
      </c>
      <c r="S167" s="13"/>
      <c r="T167" s="13"/>
      <c r="U167" s="13"/>
      <c r="V167" s="13"/>
      <c r="W167" s="13"/>
      <c r="X167" s="13"/>
      <c r="Y167" s="13"/>
      <c r="Z167" s="13"/>
    </row>
    <row r="168" spans="1:26" ht="20.100000000000001" customHeight="1">
      <c r="A168" s="13"/>
      <c r="B168" s="63"/>
      <c r="C168" s="63"/>
      <c r="D168" s="63" t="s">
        <v>1443</v>
      </c>
      <c r="E168" s="63" t="s">
        <v>1444</v>
      </c>
      <c r="F168" s="257">
        <v>14877</v>
      </c>
      <c r="G168" s="257">
        <v>16530</v>
      </c>
      <c r="H168" s="60">
        <f t="shared" si="56"/>
        <v>17400</v>
      </c>
      <c r="I168" s="60">
        <f t="shared" si="57"/>
        <v>29000</v>
      </c>
      <c r="J168" s="241" t="s">
        <v>1244</v>
      </c>
      <c r="K168" s="258" t="s">
        <v>1214</v>
      </c>
      <c r="L168" s="63"/>
      <c r="M168" s="63"/>
      <c r="N168" s="52">
        <f t="shared" si="48"/>
        <v>0</v>
      </c>
      <c r="O168" s="257">
        <v>29000</v>
      </c>
      <c r="P168" s="50">
        <f t="shared" si="0"/>
        <v>17400</v>
      </c>
      <c r="Q168" s="50">
        <f t="shared" si="1"/>
        <v>16530</v>
      </c>
      <c r="R168" s="50">
        <f t="shared" si="2"/>
        <v>14050.5</v>
      </c>
      <c r="S168" s="13"/>
      <c r="T168" s="13"/>
      <c r="U168" s="13"/>
      <c r="V168" s="13"/>
      <c r="W168" s="13"/>
      <c r="X168" s="13"/>
      <c r="Y168" s="13"/>
      <c r="Z168" s="13"/>
    </row>
    <row r="169" spans="1:26" ht="20.100000000000001" customHeight="1">
      <c r="A169" s="13"/>
      <c r="B169" s="63"/>
      <c r="C169" s="63"/>
      <c r="D169" s="63" t="s">
        <v>1445</v>
      </c>
      <c r="E169" s="63" t="s">
        <v>1446</v>
      </c>
      <c r="F169" s="257">
        <v>16159.5</v>
      </c>
      <c r="G169" s="257">
        <v>17955</v>
      </c>
      <c r="H169" s="60">
        <f t="shared" si="56"/>
        <v>18900</v>
      </c>
      <c r="I169" s="60">
        <f t="shared" si="57"/>
        <v>31500</v>
      </c>
      <c r="J169" s="241" t="s">
        <v>1244</v>
      </c>
      <c r="K169" s="258" t="s">
        <v>1214</v>
      </c>
      <c r="L169" s="63"/>
      <c r="M169" s="63"/>
      <c r="N169" s="52">
        <f t="shared" si="48"/>
        <v>0</v>
      </c>
      <c r="O169" s="257">
        <v>31500</v>
      </c>
      <c r="P169" s="119">
        <f t="shared" si="0"/>
        <v>18900</v>
      </c>
      <c r="Q169" s="119">
        <f t="shared" si="1"/>
        <v>17955</v>
      </c>
      <c r="R169" s="119">
        <f t="shared" si="2"/>
        <v>15261.75</v>
      </c>
      <c r="S169" s="13"/>
      <c r="T169" s="13"/>
      <c r="U169" s="13"/>
      <c r="V169" s="13"/>
      <c r="W169" s="13"/>
      <c r="X169" s="13"/>
      <c r="Y169" s="13"/>
      <c r="Z169" s="13"/>
    </row>
    <row r="170" spans="1:26" ht="20.100000000000001" customHeight="1">
      <c r="A170" s="13"/>
      <c r="B170" s="63"/>
      <c r="C170" s="63"/>
      <c r="D170" s="63" t="s">
        <v>1447</v>
      </c>
      <c r="E170" s="63" t="s">
        <v>1448</v>
      </c>
      <c r="F170" s="257">
        <v>18211.5</v>
      </c>
      <c r="G170" s="257">
        <v>20235</v>
      </c>
      <c r="H170" s="60">
        <f t="shared" si="56"/>
        <v>21300</v>
      </c>
      <c r="I170" s="60">
        <f t="shared" si="57"/>
        <v>35500</v>
      </c>
      <c r="J170" s="241" t="s">
        <v>1244</v>
      </c>
      <c r="K170" s="258" t="s">
        <v>1214</v>
      </c>
      <c r="L170" s="63"/>
      <c r="M170" s="63"/>
      <c r="N170" s="52">
        <f t="shared" si="48"/>
        <v>0</v>
      </c>
      <c r="O170" s="257">
        <v>35500</v>
      </c>
      <c r="P170" s="50">
        <f t="shared" si="0"/>
        <v>21300</v>
      </c>
      <c r="Q170" s="50">
        <f t="shared" si="1"/>
        <v>20235</v>
      </c>
      <c r="R170" s="50">
        <f t="shared" si="2"/>
        <v>17199.75</v>
      </c>
      <c r="S170" s="13"/>
      <c r="T170" s="13"/>
      <c r="U170" s="13"/>
      <c r="V170" s="13"/>
      <c r="W170" s="13"/>
      <c r="X170" s="13"/>
      <c r="Y170" s="13"/>
      <c r="Z170" s="13"/>
    </row>
    <row r="171" spans="1:26" ht="20.100000000000001" customHeight="1">
      <c r="A171" s="13"/>
      <c r="B171" s="63"/>
      <c r="C171" s="63"/>
      <c r="D171" s="63" t="s">
        <v>1449</v>
      </c>
      <c r="E171" s="307" t="s">
        <v>1450</v>
      </c>
      <c r="F171" s="257">
        <v>20007</v>
      </c>
      <c r="G171" s="257">
        <v>22230</v>
      </c>
      <c r="H171" s="60">
        <f t="shared" si="56"/>
        <v>23400</v>
      </c>
      <c r="I171" s="60">
        <f t="shared" si="57"/>
        <v>39000</v>
      </c>
      <c r="J171" s="241" t="s">
        <v>1244</v>
      </c>
      <c r="K171" s="258" t="s">
        <v>1214</v>
      </c>
      <c r="L171" s="63"/>
      <c r="M171" s="63"/>
      <c r="N171" s="52">
        <f t="shared" si="48"/>
        <v>0</v>
      </c>
      <c r="O171" s="257">
        <v>39000</v>
      </c>
      <c r="P171" s="119">
        <f t="shared" si="0"/>
        <v>23400</v>
      </c>
      <c r="Q171" s="119">
        <f t="shared" si="1"/>
        <v>22230</v>
      </c>
      <c r="R171" s="119">
        <f t="shared" si="2"/>
        <v>18895.5</v>
      </c>
      <c r="S171" s="13"/>
      <c r="T171" s="13"/>
      <c r="U171" s="13"/>
      <c r="V171" s="13"/>
      <c r="W171" s="13"/>
      <c r="X171" s="13"/>
      <c r="Y171" s="13"/>
      <c r="Z171" s="13"/>
    </row>
    <row r="172" spans="1:26" ht="20.100000000000001" customHeight="1">
      <c r="A172" s="13"/>
      <c r="B172" s="63"/>
      <c r="C172" s="63"/>
      <c r="D172" s="63" t="s">
        <v>1451</v>
      </c>
      <c r="E172" s="63" t="s">
        <v>1452</v>
      </c>
      <c r="F172" s="257">
        <v>20520</v>
      </c>
      <c r="G172" s="257">
        <v>22800</v>
      </c>
      <c r="H172" s="60">
        <f t="shared" si="56"/>
        <v>24000</v>
      </c>
      <c r="I172" s="60">
        <f t="shared" si="57"/>
        <v>40000</v>
      </c>
      <c r="J172" s="241" t="s">
        <v>1244</v>
      </c>
      <c r="K172" s="258" t="s">
        <v>1214</v>
      </c>
      <c r="L172" s="63"/>
      <c r="M172" s="63"/>
      <c r="N172" s="52">
        <f t="shared" si="48"/>
        <v>0</v>
      </c>
      <c r="O172" s="257">
        <v>40000</v>
      </c>
      <c r="P172" s="50">
        <f t="shared" si="0"/>
        <v>24000</v>
      </c>
      <c r="Q172" s="50">
        <f t="shared" si="1"/>
        <v>22800</v>
      </c>
      <c r="R172" s="50">
        <f t="shared" si="2"/>
        <v>19380</v>
      </c>
      <c r="S172" s="13"/>
      <c r="T172" s="13"/>
      <c r="U172" s="13"/>
      <c r="V172" s="13"/>
      <c r="W172" s="13"/>
      <c r="X172" s="13"/>
      <c r="Y172" s="13"/>
      <c r="Z172" s="13"/>
    </row>
    <row r="173" spans="1:26" ht="20.100000000000001" customHeight="1">
      <c r="A173" s="13"/>
      <c r="B173" s="63"/>
      <c r="C173" s="63"/>
      <c r="D173" s="63" t="s">
        <v>1453</v>
      </c>
      <c r="E173" s="63" t="s">
        <v>1454</v>
      </c>
      <c r="F173" s="257">
        <v>23033.7</v>
      </c>
      <c r="G173" s="257">
        <v>25593</v>
      </c>
      <c r="H173" s="60">
        <f t="shared" si="56"/>
        <v>27000</v>
      </c>
      <c r="I173" s="60">
        <f t="shared" si="57"/>
        <v>44900</v>
      </c>
      <c r="J173" s="241" t="s">
        <v>1244</v>
      </c>
      <c r="K173" s="258" t="s">
        <v>1214</v>
      </c>
      <c r="L173" s="63"/>
      <c r="M173" s="63"/>
      <c r="N173" s="52">
        <f t="shared" si="48"/>
        <v>0</v>
      </c>
      <c r="O173" s="257">
        <v>44900</v>
      </c>
      <c r="P173" s="119">
        <f t="shared" si="0"/>
        <v>26940</v>
      </c>
      <c r="Q173" s="119">
        <f t="shared" si="1"/>
        <v>25593</v>
      </c>
      <c r="R173" s="119">
        <f t="shared" si="2"/>
        <v>21754.05</v>
      </c>
      <c r="S173" s="13"/>
      <c r="T173" s="13"/>
      <c r="U173" s="13"/>
      <c r="V173" s="13"/>
      <c r="W173" s="13"/>
      <c r="X173" s="13"/>
      <c r="Y173" s="13"/>
      <c r="Z173" s="13"/>
    </row>
    <row r="174" spans="1:26" ht="20.100000000000001" customHeight="1">
      <c r="A174" s="13"/>
      <c r="B174" s="63"/>
      <c r="C174" s="63"/>
      <c r="D174" s="63" t="s">
        <v>1455</v>
      </c>
      <c r="E174" s="63" t="s">
        <v>1456</v>
      </c>
      <c r="F174" s="257">
        <v>28163.7</v>
      </c>
      <c r="G174" s="257">
        <v>31293</v>
      </c>
      <c r="H174" s="60">
        <f t="shared" si="56"/>
        <v>33000</v>
      </c>
      <c r="I174" s="60">
        <f t="shared" si="57"/>
        <v>54900</v>
      </c>
      <c r="J174" s="241" t="s">
        <v>1244</v>
      </c>
      <c r="K174" s="258" t="s">
        <v>1214</v>
      </c>
      <c r="L174" s="63"/>
      <c r="M174" s="63"/>
      <c r="N174" s="52">
        <f t="shared" si="48"/>
        <v>0</v>
      </c>
      <c r="O174" s="257">
        <v>54900</v>
      </c>
      <c r="P174" s="50">
        <f t="shared" si="0"/>
        <v>32940</v>
      </c>
      <c r="Q174" s="50">
        <f t="shared" si="1"/>
        <v>31293</v>
      </c>
      <c r="R174" s="50">
        <f t="shared" si="2"/>
        <v>26599.05</v>
      </c>
      <c r="S174" s="13"/>
      <c r="T174" s="13"/>
      <c r="U174" s="13"/>
      <c r="V174" s="13"/>
      <c r="W174" s="13"/>
      <c r="X174" s="13"/>
      <c r="Y174" s="13"/>
      <c r="Z174" s="13"/>
    </row>
    <row r="175" spans="1:26" ht="20.100000000000001" customHeight="1">
      <c r="A175" s="13"/>
      <c r="B175" s="63"/>
      <c r="C175" s="63"/>
      <c r="D175" s="63"/>
      <c r="E175" s="63"/>
      <c r="F175" s="257"/>
      <c r="G175" s="257"/>
      <c r="H175" s="241"/>
      <c r="I175" s="241"/>
      <c r="J175" s="241"/>
      <c r="K175" s="241"/>
      <c r="L175" s="63"/>
      <c r="M175" s="63"/>
      <c r="N175" s="52">
        <f t="shared" si="48"/>
        <v>0</v>
      </c>
      <c r="O175" s="257"/>
      <c r="P175" s="119">
        <f t="shared" si="0"/>
        <v>0</v>
      </c>
      <c r="Q175" s="119">
        <f t="shared" si="1"/>
        <v>0</v>
      </c>
      <c r="R175" s="119">
        <f t="shared" si="2"/>
        <v>0</v>
      </c>
      <c r="S175" s="13"/>
      <c r="T175" s="13"/>
      <c r="U175" s="13"/>
      <c r="V175" s="13"/>
      <c r="W175" s="13"/>
      <c r="X175" s="13"/>
      <c r="Y175" s="13"/>
      <c r="Z175" s="13"/>
    </row>
    <row r="176" spans="1:26" ht="20.100000000000001" customHeight="1">
      <c r="A176" s="3"/>
      <c r="B176" s="316" t="s">
        <v>1457</v>
      </c>
      <c r="C176" s="49" t="s">
        <v>1457</v>
      </c>
      <c r="D176" s="51"/>
      <c r="E176" s="51"/>
      <c r="F176" s="280"/>
      <c r="G176" s="280"/>
      <c r="H176" s="283"/>
      <c r="I176" s="283"/>
      <c r="J176" s="283"/>
      <c r="K176" s="283"/>
      <c r="L176" s="51"/>
      <c r="M176" s="51"/>
      <c r="N176" s="52">
        <f t="shared" si="48"/>
        <v>0</v>
      </c>
      <c r="O176" s="280"/>
      <c r="P176" s="119">
        <f t="shared" si="0"/>
        <v>0</v>
      </c>
      <c r="Q176" s="119">
        <f t="shared" si="1"/>
        <v>0</v>
      </c>
      <c r="R176" s="119">
        <f t="shared" si="2"/>
        <v>0</v>
      </c>
      <c r="S176" s="3"/>
      <c r="T176" s="3"/>
      <c r="U176" s="3"/>
      <c r="V176" s="3"/>
      <c r="W176" s="3"/>
      <c r="X176" s="3"/>
      <c r="Y176" s="3"/>
      <c r="Z176" s="3"/>
    </row>
    <row r="177" spans="1:26" ht="20.100000000000001" customHeight="1">
      <c r="A177" s="13"/>
      <c r="B177" s="63"/>
      <c r="C177" s="317" t="s">
        <v>1458</v>
      </c>
      <c r="D177" s="63" t="s">
        <v>1459</v>
      </c>
      <c r="E177" s="63" t="s">
        <v>1460</v>
      </c>
      <c r="F177" s="257">
        <v>5386.5</v>
      </c>
      <c r="G177" s="257">
        <v>5985</v>
      </c>
      <c r="H177" s="60">
        <f t="shared" si="56"/>
        <v>6300</v>
      </c>
      <c r="I177" s="60">
        <f t="shared" si="57"/>
        <v>10500</v>
      </c>
      <c r="J177" s="241" t="s">
        <v>1195</v>
      </c>
      <c r="K177" s="258" t="s">
        <v>893</v>
      </c>
      <c r="L177" s="63"/>
      <c r="M177" s="63"/>
      <c r="N177" s="52">
        <f t="shared" si="48"/>
        <v>0</v>
      </c>
      <c r="O177" s="257">
        <v>10500</v>
      </c>
      <c r="P177" s="119">
        <f t="shared" si="0"/>
        <v>6300</v>
      </c>
      <c r="Q177" s="119">
        <f t="shared" si="1"/>
        <v>5985</v>
      </c>
      <c r="R177" s="119">
        <f t="shared" si="2"/>
        <v>5087.25</v>
      </c>
      <c r="S177" s="13"/>
      <c r="T177" s="13"/>
      <c r="U177" s="13"/>
      <c r="V177" s="13"/>
      <c r="W177" s="13"/>
      <c r="X177" s="13"/>
      <c r="Y177" s="13"/>
      <c r="Z177" s="13"/>
    </row>
    <row r="178" spans="1:26" ht="20.100000000000001" customHeight="1">
      <c r="A178" s="13"/>
      <c r="B178" s="63"/>
      <c r="C178" s="181"/>
      <c r="D178" s="63" t="s">
        <v>1461</v>
      </c>
      <c r="E178" s="63" t="s">
        <v>1462</v>
      </c>
      <c r="F178" s="257">
        <v>7541.1</v>
      </c>
      <c r="G178" s="257">
        <v>8379</v>
      </c>
      <c r="H178" s="60">
        <f t="shared" si="56"/>
        <v>8900</v>
      </c>
      <c r="I178" s="60">
        <f t="shared" si="57"/>
        <v>14700</v>
      </c>
      <c r="J178" s="241" t="s">
        <v>1195</v>
      </c>
      <c r="K178" s="258" t="s">
        <v>893</v>
      </c>
      <c r="L178" s="63"/>
      <c r="M178" s="63"/>
      <c r="N178" s="52">
        <f t="shared" si="48"/>
        <v>0</v>
      </c>
      <c r="O178" s="257">
        <v>14700</v>
      </c>
      <c r="P178" s="50">
        <f t="shared" si="0"/>
        <v>8820</v>
      </c>
      <c r="Q178" s="50">
        <f t="shared" si="1"/>
        <v>8379</v>
      </c>
      <c r="R178" s="50">
        <f t="shared" si="2"/>
        <v>7122.15</v>
      </c>
      <c r="S178" s="13"/>
      <c r="T178" s="13"/>
      <c r="U178" s="13"/>
      <c r="V178" s="13"/>
      <c r="W178" s="13"/>
      <c r="X178" s="13"/>
      <c r="Y178" s="13"/>
      <c r="Z178" s="13"/>
    </row>
    <row r="179" spans="1:26" ht="20.100000000000001" customHeight="1">
      <c r="A179" s="13"/>
      <c r="B179" s="63"/>
      <c r="C179" s="63"/>
      <c r="D179" s="63" t="s">
        <v>1463</v>
      </c>
      <c r="E179" s="63" t="s">
        <v>1464</v>
      </c>
      <c r="F179" s="257">
        <v>7182</v>
      </c>
      <c r="G179" s="257">
        <v>7980</v>
      </c>
      <c r="H179" s="60">
        <f t="shared" si="56"/>
        <v>8400</v>
      </c>
      <c r="I179" s="60">
        <f t="shared" si="57"/>
        <v>14000</v>
      </c>
      <c r="J179" s="241" t="s">
        <v>1195</v>
      </c>
      <c r="K179" s="258" t="s">
        <v>893</v>
      </c>
      <c r="L179" s="63"/>
      <c r="M179" s="63"/>
      <c r="N179" s="52">
        <f t="shared" si="48"/>
        <v>0</v>
      </c>
      <c r="O179" s="257">
        <v>14000</v>
      </c>
      <c r="P179" s="119">
        <f t="shared" si="0"/>
        <v>8400</v>
      </c>
      <c r="Q179" s="119">
        <f t="shared" si="1"/>
        <v>7980</v>
      </c>
      <c r="R179" s="119">
        <f t="shared" si="2"/>
        <v>6783</v>
      </c>
      <c r="S179" s="13"/>
      <c r="T179" s="13"/>
      <c r="U179" s="13"/>
      <c r="V179" s="13"/>
      <c r="W179" s="13"/>
      <c r="X179" s="13"/>
      <c r="Y179" s="13"/>
      <c r="Z179" s="13"/>
    </row>
    <row r="180" spans="1:26" ht="20.100000000000001" customHeight="1">
      <c r="A180" s="13"/>
      <c r="B180" s="63"/>
      <c r="C180" s="63"/>
      <c r="D180" s="63" t="s">
        <v>1465</v>
      </c>
      <c r="E180" s="63" t="s">
        <v>1466</v>
      </c>
      <c r="F180" s="257">
        <v>10670.4</v>
      </c>
      <c r="G180" s="257">
        <v>11856</v>
      </c>
      <c r="H180" s="60">
        <f t="shared" si="56"/>
        <v>12500</v>
      </c>
      <c r="I180" s="60">
        <f t="shared" si="57"/>
        <v>20800</v>
      </c>
      <c r="J180" s="241" t="s">
        <v>1195</v>
      </c>
      <c r="K180" s="258" t="s">
        <v>893</v>
      </c>
      <c r="L180" s="63"/>
      <c r="M180" s="63"/>
      <c r="N180" s="52">
        <f t="shared" si="48"/>
        <v>0</v>
      </c>
      <c r="O180" s="257">
        <v>20800</v>
      </c>
      <c r="P180" s="50">
        <f t="shared" si="0"/>
        <v>12480</v>
      </c>
      <c r="Q180" s="50">
        <f t="shared" si="1"/>
        <v>11856</v>
      </c>
      <c r="R180" s="50">
        <f t="shared" si="2"/>
        <v>10077.6</v>
      </c>
      <c r="S180" s="13"/>
      <c r="T180" s="13"/>
      <c r="U180" s="13"/>
      <c r="V180" s="13"/>
      <c r="W180" s="13"/>
      <c r="X180" s="13"/>
      <c r="Y180" s="13"/>
      <c r="Z180" s="13"/>
    </row>
    <row r="181" spans="1:26" ht="20.100000000000001" customHeight="1">
      <c r="A181" s="13"/>
      <c r="B181" s="63"/>
      <c r="C181" s="63"/>
      <c r="D181" s="63"/>
      <c r="E181" s="63"/>
      <c r="F181" s="257"/>
      <c r="G181" s="257"/>
      <c r="H181" s="257"/>
      <c r="I181" s="257"/>
      <c r="J181" s="241"/>
      <c r="K181" s="241"/>
      <c r="L181" s="63"/>
      <c r="M181" s="63"/>
      <c r="N181" s="52">
        <f t="shared" si="48"/>
        <v>0</v>
      </c>
      <c r="O181" s="50">
        <f t="shared" si="49"/>
        <v>0</v>
      </c>
      <c r="P181" s="119">
        <f t="shared" si="0"/>
        <v>0</v>
      </c>
      <c r="Q181" s="119">
        <f t="shared" si="1"/>
        <v>0</v>
      </c>
      <c r="R181" s="119">
        <f t="shared" si="2"/>
        <v>0</v>
      </c>
      <c r="S181" s="13"/>
      <c r="T181" s="13"/>
      <c r="U181" s="13"/>
      <c r="V181" s="13"/>
      <c r="W181" s="13"/>
      <c r="X181" s="13"/>
      <c r="Y181" s="13"/>
      <c r="Z181" s="13"/>
    </row>
    <row r="182" spans="1:26" ht="20.100000000000001" customHeight="1">
      <c r="A182" s="13"/>
      <c r="B182" s="63"/>
      <c r="C182" s="63"/>
      <c r="D182" s="63" t="s">
        <v>1467</v>
      </c>
      <c r="E182" s="63" t="s">
        <v>1468</v>
      </c>
      <c r="F182" s="257">
        <v>2565</v>
      </c>
      <c r="G182" s="257">
        <v>2850</v>
      </c>
      <c r="H182" s="60">
        <f>CEILING(P182,100)</f>
        <v>3200</v>
      </c>
      <c r="I182" s="60">
        <f>CEILING(O182,100)</f>
        <v>5300</v>
      </c>
      <c r="J182" s="241" t="s">
        <v>511</v>
      </c>
      <c r="K182" s="258" t="s">
        <v>893</v>
      </c>
      <c r="L182" s="63"/>
      <c r="M182" s="63">
        <v>50</v>
      </c>
      <c r="N182" s="52">
        <f t="shared" si="48"/>
        <v>1750</v>
      </c>
      <c r="O182" s="50">
        <f t="shared" si="49"/>
        <v>5250</v>
      </c>
      <c r="P182" s="50">
        <f t="shared" si="0"/>
        <v>3150</v>
      </c>
      <c r="Q182" s="50">
        <f t="shared" si="1"/>
        <v>2992.5</v>
      </c>
      <c r="R182" s="50">
        <f t="shared" si="2"/>
        <v>2543.625</v>
      </c>
      <c r="S182" s="13"/>
      <c r="T182" s="13"/>
      <c r="U182" s="13"/>
      <c r="V182" s="13"/>
      <c r="W182" s="13"/>
      <c r="X182" s="13"/>
      <c r="Y182" s="13"/>
      <c r="Z182" s="13"/>
    </row>
    <row r="183" spans="1:26" ht="20.100000000000001" customHeight="1">
      <c r="A183" s="13"/>
      <c r="B183" s="63"/>
      <c r="C183" s="63"/>
      <c r="D183" s="63" t="s">
        <v>1469</v>
      </c>
      <c r="E183" s="63" t="s">
        <v>1470</v>
      </c>
      <c r="F183" s="257">
        <v>2565</v>
      </c>
      <c r="G183" s="257">
        <v>2850</v>
      </c>
      <c r="H183" s="60">
        <f>CEILING(P183,100)</f>
        <v>3200</v>
      </c>
      <c r="I183" s="60">
        <f>CEILING(O183,100)</f>
        <v>5300</v>
      </c>
      <c r="J183" s="241" t="s">
        <v>511</v>
      </c>
      <c r="K183" s="258" t="s">
        <v>893</v>
      </c>
      <c r="L183" s="63"/>
      <c r="M183" s="63">
        <v>50</v>
      </c>
      <c r="N183" s="52">
        <f t="shared" si="48"/>
        <v>1750</v>
      </c>
      <c r="O183" s="50">
        <f t="shared" si="49"/>
        <v>5250</v>
      </c>
      <c r="P183" s="119">
        <f t="shared" si="0"/>
        <v>3150</v>
      </c>
      <c r="Q183" s="119">
        <f t="shared" si="1"/>
        <v>2992.5</v>
      </c>
      <c r="R183" s="119">
        <f t="shared" si="2"/>
        <v>2543.625</v>
      </c>
      <c r="S183" s="13"/>
      <c r="T183" s="13"/>
      <c r="U183" s="13"/>
      <c r="V183" s="13"/>
      <c r="W183" s="13"/>
      <c r="X183" s="13"/>
      <c r="Y183" s="13"/>
      <c r="Z183" s="13"/>
    </row>
    <row r="184" spans="1:26" ht="20.100000000000001" customHeight="1">
      <c r="A184" s="13"/>
      <c r="B184" s="63"/>
      <c r="C184" s="63"/>
      <c r="D184" s="63" t="s">
        <v>1471</v>
      </c>
      <c r="E184" s="63" t="s">
        <v>1472</v>
      </c>
      <c r="F184" s="257">
        <v>4206.6000000000004</v>
      </c>
      <c r="G184" s="257">
        <v>4674</v>
      </c>
      <c r="H184" s="60">
        <f>CEILING(P184,100)</f>
        <v>5200</v>
      </c>
      <c r="I184" s="60">
        <f>CEILING(O184,100)</f>
        <v>8700</v>
      </c>
      <c r="J184" s="241" t="s">
        <v>511</v>
      </c>
      <c r="K184" s="258" t="s">
        <v>893</v>
      </c>
      <c r="L184" s="63"/>
      <c r="M184" s="63">
        <v>82</v>
      </c>
      <c r="N184" s="52">
        <f t="shared" si="48"/>
        <v>2870</v>
      </c>
      <c r="O184" s="50">
        <f t="shared" si="49"/>
        <v>8610</v>
      </c>
      <c r="P184" s="50">
        <f t="shared" si="0"/>
        <v>5166</v>
      </c>
      <c r="Q184" s="50">
        <f t="shared" si="1"/>
        <v>4907.7</v>
      </c>
      <c r="R184" s="50">
        <f t="shared" si="2"/>
        <v>4171.5450000000001</v>
      </c>
      <c r="S184" s="13"/>
      <c r="T184" s="13"/>
      <c r="U184" s="13"/>
      <c r="V184" s="13"/>
      <c r="W184" s="13"/>
      <c r="X184" s="13"/>
      <c r="Y184" s="13"/>
      <c r="Z184" s="13"/>
    </row>
    <row r="185" spans="1:26" ht="20.100000000000001" customHeight="1">
      <c r="A185" s="13"/>
      <c r="B185" s="63"/>
      <c r="C185" s="63"/>
      <c r="D185" s="63" t="s">
        <v>1473</v>
      </c>
      <c r="E185" s="63" t="s">
        <v>1474</v>
      </c>
      <c r="F185" s="257">
        <v>4617</v>
      </c>
      <c r="G185" s="257">
        <v>5130</v>
      </c>
      <c r="H185" s="60">
        <f t="shared" ref="H185:H190" si="58">CEILING(P185,100)</f>
        <v>5700</v>
      </c>
      <c r="I185" s="60">
        <f t="shared" ref="I185:I190" si="59">CEILING(O185,100)</f>
        <v>9500</v>
      </c>
      <c r="J185" s="241" t="s">
        <v>511</v>
      </c>
      <c r="K185" s="258" t="s">
        <v>893</v>
      </c>
      <c r="L185" s="63"/>
      <c r="M185" s="63">
        <v>90</v>
      </c>
      <c r="N185" s="52">
        <f t="shared" si="48"/>
        <v>3150</v>
      </c>
      <c r="O185" s="50">
        <f t="shared" si="49"/>
        <v>9450</v>
      </c>
      <c r="P185" s="119">
        <f t="shared" si="0"/>
        <v>5670</v>
      </c>
      <c r="Q185" s="119">
        <f t="shared" si="1"/>
        <v>5386.5</v>
      </c>
      <c r="R185" s="119">
        <f t="shared" si="2"/>
        <v>4578.5249999999996</v>
      </c>
      <c r="S185" s="13"/>
      <c r="T185" s="13"/>
      <c r="U185" s="13"/>
      <c r="V185" s="13"/>
      <c r="W185" s="13"/>
      <c r="X185" s="13"/>
      <c r="Y185" s="13"/>
      <c r="Z185" s="13"/>
    </row>
    <row r="186" spans="1:26" ht="20.100000000000001" customHeight="1">
      <c r="A186" s="13"/>
      <c r="B186" s="63"/>
      <c r="C186" s="63"/>
      <c r="D186" s="63"/>
      <c r="E186" s="63"/>
      <c r="F186" s="257"/>
      <c r="G186" s="257"/>
      <c r="H186" s="63"/>
      <c r="I186" s="63"/>
      <c r="J186" s="63"/>
      <c r="K186" s="241"/>
      <c r="L186" s="63"/>
      <c r="M186" s="63"/>
      <c r="N186" s="52">
        <f t="shared" si="48"/>
        <v>0</v>
      </c>
      <c r="O186" s="50">
        <f t="shared" si="49"/>
        <v>0</v>
      </c>
      <c r="P186" s="50">
        <f t="shared" si="0"/>
        <v>0</v>
      </c>
      <c r="Q186" s="50">
        <f t="shared" si="1"/>
        <v>0</v>
      </c>
      <c r="R186" s="50">
        <f t="shared" si="2"/>
        <v>0</v>
      </c>
      <c r="S186" s="13"/>
      <c r="T186" s="13"/>
      <c r="U186" s="13"/>
      <c r="V186" s="13"/>
      <c r="W186" s="13"/>
      <c r="X186" s="13"/>
      <c r="Y186" s="13"/>
      <c r="Z186" s="13"/>
    </row>
    <row r="187" spans="1:26" ht="20.100000000000001" customHeight="1">
      <c r="A187" s="13"/>
      <c r="B187" s="63"/>
      <c r="C187" s="63"/>
      <c r="D187" s="63"/>
      <c r="E187" s="63"/>
      <c r="F187" s="257"/>
      <c r="G187" s="257"/>
      <c r="H187" s="241"/>
      <c r="I187" s="241"/>
      <c r="J187" s="241"/>
      <c r="K187" s="241"/>
      <c r="L187" s="63"/>
      <c r="M187" s="63"/>
      <c r="N187" s="52">
        <f t="shared" si="48"/>
        <v>0</v>
      </c>
      <c r="O187" s="50">
        <f t="shared" si="49"/>
        <v>0</v>
      </c>
      <c r="P187" s="119">
        <f t="shared" si="0"/>
        <v>0</v>
      </c>
      <c r="Q187" s="119">
        <f t="shared" si="1"/>
        <v>0</v>
      </c>
      <c r="R187" s="119">
        <f t="shared" si="2"/>
        <v>0</v>
      </c>
      <c r="S187" s="13"/>
      <c r="T187" s="13"/>
      <c r="U187" s="13"/>
      <c r="V187" s="13"/>
      <c r="W187" s="13"/>
      <c r="X187" s="13"/>
      <c r="Y187" s="13"/>
      <c r="Z187" s="13"/>
    </row>
    <row r="188" spans="1:26" ht="20.100000000000001" customHeight="1">
      <c r="A188" s="13"/>
      <c r="B188" s="63"/>
      <c r="C188" s="317" t="s">
        <v>1475</v>
      </c>
      <c r="D188" s="63" t="s">
        <v>1476</v>
      </c>
      <c r="E188" s="63" t="s">
        <v>1477</v>
      </c>
      <c r="F188" s="257">
        <v>5848.2</v>
      </c>
      <c r="G188" s="257">
        <v>6498</v>
      </c>
      <c r="H188" s="60">
        <f t="shared" si="58"/>
        <v>7200</v>
      </c>
      <c r="I188" s="60">
        <f t="shared" si="59"/>
        <v>12000</v>
      </c>
      <c r="J188" s="241" t="s">
        <v>511</v>
      </c>
      <c r="K188" s="258" t="s">
        <v>893</v>
      </c>
      <c r="L188" s="63"/>
      <c r="M188" s="63">
        <v>114</v>
      </c>
      <c r="N188" s="52">
        <f t="shared" si="48"/>
        <v>3990</v>
      </c>
      <c r="O188" s="50">
        <f t="shared" si="49"/>
        <v>11970</v>
      </c>
      <c r="P188" s="50">
        <f t="shared" si="0"/>
        <v>7182</v>
      </c>
      <c r="Q188" s="50">
        <f t="shared" si="1"/>
        <v>6822.9</v>
      </c>
      <c r="R188" s="50">
        <f t="shared" si="2"/>
        <v>5799.4649999999992</v>
      </c>
      <c r="S188" s="13"/>
      <c r="T188" s="13"/>
      <c r="U188" s="13"/>
      <c r="V188" s="13"/>
      <c r="W188" s="13"/>
      <c r="X188" s="13"/>
      <c r="Y188" s="13"/>
      <c r="Z188" s="13"/>
    </row>
    <row r="189" spans="1:26" ht="20.100000000000001" customHeight="1">
      <c r="A189" s="13"/>
      <c r="B189" s="63"/>
      <c r="C189" s="63"/>
      <c r="D189" s="63" t="s">
        <v>1478</v>
      </c>
      <c r="E189" s="63" t="s">
        <v>1479</v>
      </c>
      <c r="F189" s="257">
        <v>6412.5</v>
      </c>
      <c r="G189" s="257">
        <v>7125</v>
      </c>
      <c r="H189" s="60">
        <f t="shared" si="58"/>
        <v>7900</v>
      </c>
      <c r="I189" s="60">
        <f t="shared" si="59"/>
        <v>13100</v>
      </c>
      <c r="J189" s="241" t="s">
        <v>511</v>
      </c>
      <c r="K189" s="258" t="s">
        <v>893</v>
      </c>
      <c r="L189" s="63"/>
      <c r="M189" s="63">
        <v>124</v>
      </c>
      <c r="N189" s="52">
        <f t="shared" si="48"/>
        <v>4340</v>
      </c>
      <c r="O189" s="50">
        <f t="shared" si="49"/>
        <v>13020</v>
      </c>
      <c r="P189" s="119">
        <f t="shared" si="0"/>
        <v>7812</v>
      </c>
      <c r="Q189" s="119">
        <f t="shared" si="1"/>
        <v>7421.4</v>
      </c>
      <c r="R189" s="119">
        <f t="shared" si="2"/>
        <v>6308.19</v>
      </c>
      <c r="S189" s="13"/>
      <c r="T189" s="13"/>
      <c r="U189" s="13"/>
      <c r="V189" s="13"/>
      <c r="W189" s="13"/>
      <c r="X189" s="13"/>
      <c r="Y189" s="13"/>
      <c r="Z189" s="13"/>
    </row>
    <row r="190" spans="1:26" ht="20.100000000000001" customHeight="1">
      <c r="A190" s="13"/>
      <c r="B190" s="63"/>
      <c r="C190" s="63"/>
      <c r="D190" s="63" t="s">
        <v>1480</v>
      </c>
      <c r="E190" s="63" t="s">
        <v>1481</v>
      </c>
      <c r="F190" s="257">
        <v>4770.9000000000005</v>
      </c>
      <c r="G190" s="257">
        <v>5301</v>
      </c>
      <c r="H190" s="60">
        <f t="shared" si="58"/>
        <v>5900</v>
      </c>
      <c r="I190" s="60">
        <f t="shared" si="59"/>
        <v>9800</v>
      </c>
      <c r="J190" s="241" t="s">
        <v>511</v>
      </c>
      <c r="K190" s="258" t="s">
        <v>893</v>
      </c>
      <c r="L190" s="63"/>
      <c r="M190" s="63">
        <v>93</v>
      </c>
      <c r="N190" s="52">
        <f t="shared" si="48"/>
        <v>3255</v>
      </c>
      <c r="O190" s="50">
        <f t="shared" si="49"/>
        <v>9765</v>
      </c>
      <c r="P190" s="50">
        <f t="shared" si="0"/>
        <v>5859</v>
      </c>
      <c r="Q190" s="50">
        <f t="shared" si="1"/>
        <v>5566.05</v>
      </c>
      <c r="R190" s="50">
        <f t="shared" si="2"/>
        <v>4731.1424999999999</v>
      </c>
      <c r="S190" s="13"/>
      <c r="T190" s="13"/>
      <c r="U190" s="13"/>
      <c r="V190" s="13"/>
      <c r="W190" s="13"/>
      <c r="X190" s="13"/>
      <c r="Y190" s="13"/>
      <c r="Z190" s="13"/>
    </row>
    <row r="191" spans="1:26" ht="20.100000000000001" customHeight="1">
      <c r="A191" s="13"/>
      <c r="B191" s="63"/>
      <c r="C191" s="63"/>
      <c r="D191" s="63" t="s">
        <v>1482</v>
      </c>
      <c r="E191" s="63" t="s">
        <v>1483</v>
      </c>
      <c r="F191" s="257">
        <v>5643</v>
      </c>
      <c r="G191" s="257">
        <v>6270</v>
      </c>
      <c r="H191" s="60">
        <f t="shared" ref="H191:H196" si="60">CEILING(P191,100)</f>
        <v>7000</v>
      </c>
      <c r="I191" s="60">
        <f t="shared" ref="I191:I196" si="61">CEILING(O191,100)</f>
        <v>11600</v>
      </c>
      <c r="J191" s="241" t="s">
        <v>511</v>
      </c>
      <c r="K191" s="258" t="s">
        <v>893</v>
      </c>
      <c r="L191" s="63"/>
      <c r="M191" s="63">
        <v>110</v>
      </c>
      <c r="N191" s="52">
        <f t="shared" si="48"/>
        <v>3850</v>
      </c>
      <c r="O191" s="50">
        <f t="shared" si="49"/>
        <v>11550</v>
      </c>
      <c r="P191" s="119">
        <f t="shared" si="0"/>
        <v>6930</v>
      </c>
      <c r="Q191" s="119">
        <f t="shared" si="1"/>
        <v>6583.5</v>
      </c>
      <c r="R191" s="119">
        <f t="shared" si="2"/>
        <v>5595.9749999999995</v>
      </c>
      <c r="S191" s="13"/>
      <c r="T191" s="13"/>
      <c r="U191" s="13"/>
      <c r="V191" s="13"/>
      <c r="W191" s="13"/>
      <c r="X191" s="13"/>
      <c r="Y191" s="13"/>
      <c r="Z191" s="13"/>
    </row>
    <row r="192" spans="1:26" ht="20.100000000000001" customHeight="1">
      <c r="A192" s="13"/>
      <c r="B192" s="63"/>
      <c r="C192" s="63"/>
      <c r="D192" s="63" t="s">
        <v>1484</v>
      </c>
      <c r="E192" s="63" t="s">
        <v>1485</v>
      </c>
      <c r="F192" s="257">
        <v>9593.1</v>
      </c>
      <c r="G192" s="257">
        <v>10659</v>
      </c>
      <c r="H192" s="60">
        <f t="shared" si="60"/>
        <v>11800</v>
      </c>
      <c r="I192" s="60">
        <f t="shared" si="61"/>
        <v>19700</v>
      </c>
      <c r="J192" s="241" t="s">
        <v>511</v>
      </c>
      <c r="K192" s="258" t="s">
        <v>893</v>
      </c>
      <c r="L192" s="63"/>
      <c r="M192" s="63">
        <v>187</v>
      </c>
      <c r="N192" s="52">
        <f t="shared" si="48"/>
        <v>6545</v>
      </c>
      <c r="O192" s="50">
        <f t="shared" si="49"/>
        <v>19635</v>
      </c>
      <c r="P192" s="50">
        <f t="shared" si="0"/>
        <v>11781</v>
      </c>
      <c r="Q192" s="50">
        <f t="shared" si="1"/>
        <v>11191.949999999999</v>
      </c>
      <c r="R192" s="50">
        <f t="shared" si="2"/>
        <v>9513.1574999999993</v>
      </c>
      <c r="S192" s="13"/>
      <c r="T192" s="13"/>
      <c r="U192" s="13"/>
      <c r="V192" s="13"/>
      <c r="W192" s="13"/>
      <c r="X192" s="13"/>
      <c r="Y192" s="13"/>
      <c r="Z192" s="13"/>
    </row>
    <row r="193" spans="1:26" ht="20.100000000000001" customHeight="1">
      <c r="A193" s="13"/>
      <c r="B193" s="63"/>
      <c r="C193" s="63"/>
      <c r="D193" s="63" t="s">
        <v>1486</v>
      </c>
      <c r="E193" s="63" t="s">
        <v>1487</v>
      </c>
      <c r="F193" s="257">
        <v>12825</v>
      </c>
      <c r="G193" s="257">
        <v>14250</v>
      </c>
      <c r="H193" s="60">
        <f t="shared" si="60"/>
        <v>15700</v>
      </c>
      <c r="I193" s="60">
        <f t="shared" si="61"/>
        <v>26100</v>
      </c>
      <c r="J193" s="241" t="s">
        <v>511</v>
      </c>
      <c r="K193" s="258" t="s">
        <v>893</v>
      </c>
      <c r="L193" s="63"/>
      <c r="M193" s="63">
        <v>248</v>
      </c>
      <c r="N193" s="52">
        <f t="shared" si="48"/>
        <v>8680</v>
      </c>
      <c r="O193" s="50">
        <f t="shared" si="49"/>
        <v>26040</v>
      </c>
      <c r="P193" s="119">
        <f t="shared" si="0"/>
        <v>15624</v>
      </c>
      <c r="Q193" s="119">
        <f t="shared" si="1"/>
        <v>14842.8</v>
      </c>
      <c r="R193" s="119">
        <f t="shared" si="2"/>
        <v>12616.38</v>
      </c>
      <c r="S193" s="13"/>
      <c r="T193" s="13"/>
      <c r="U193" s="13"/>
      <c r="V193" s="13"/>
      <c r="W193" s="13"/>
      <c r="X193" s="13"/>
      <c r="Y193" s="13"/>
      <c r="Z193" s="13"/>
    </row>
    <row r="194" spans="1:26" ht="20.100000000000001" customHeight="1">
      <c r="A194" s="13"/>
      <c r="B194" s="63"/>
      <c r="C194" s="63"/>
      <c r="D194" s="63" t="s">
        <v>1488</v>
      </c>
      <c r="E194" s="63" t="s">
        <v>1489</v>
      </c>
      <c r="F194" s="257">
        <v>8567.1</v>
      </c>
      <c r="G194" s="257">
        <v>9519</v>
      </c>
      <c r="H194" s="60">
        <f t="shared" si="60"/>
        <v>10600</v>
      </c>
      <c r="I194" s="60">
        <f t="shared" si="61"/>
        <v>17600</v>
      </c>
      <c r="J194" s="241" t="s">
        <v>511</v>
      </c>
      <c r="K194" s="258" t="s">
        <v>893</v>
      </c>
      <c r="L194" s="63"/>
      <c r="M194" s="63">
        <v>167</v>
      </c>
      <c r="N194" s="52">
        <f t="shared" si="48"/>
        <v>5845</v>
      </c>
      <c r="O194" s="50">
        <f t="shared" si="49"/>
        <v>17535</v>
      </c>
      <c r="P194" s="50">
        <f t="shared" si="0"/>
        <v>10521</v>
      </c>
      <c r="Q194" s="50">
        <f t="shared" si="1"/>
        <v>9994.9499999999989</v>
      </c>
      <c r="R194" s="50">
        <f t="shared" si="2"/>
        <v>8495.7074999999986</v>
      </c>
      <c r="S194" s="13"/>
      <c r="T194" s="13"/>
      <c r="U194" s="13"/>
      <c r="V194" s="13"/>
      <c r="W194" s="13"/>
      <c r="X194" s="13"/>
      <c r="Y194" s="13"/>
      <c r="Z194" s="13"/>
    </row>
    <row r="195" spans="1:26" ht="20.100000000000001" customHeight="1">
      <c r="A195" s="13"/>
      <c r="B195" s="63"/>
      <c r="C195" s="63"/>
      <c r="D195" s="63" t="s">
        <v>1490</v>
      </c>
      <c r="E195" s="63" t="s">
        <v>1491</v>
      </c>
      <c r="F195" s="257">
        <v>10003.5</v>
      </c>
      <c r="G195" s="257">
        <v>11115</v>
      </c>
      <c r="H195" s="60">
        <f t="shared" si="60"/>
        <v>12300</v>
      </c>
      <c r="I195" s="60">
        <f t="shared" si="61"/>
        <v>20500</v>
      </c>
      <c r="J195" s="241" t="s">
        <v>511</v>
      </c>
      <c r="K195" s="258" t="s">
        <v>893</v>
      </c>
      <c r="L195" s="63"/>
      <c r="M195" s="63">
        <v>195</v>
      </c>
      <c r="N195" s="52">
        <f t="shared" si="48"/>
        <v>6825</v>
      </c>
      <c r="O195" s="50">
        <f t="shared" si="49"/>
        <v>20475</v>
      </c>
      <c r="P195" s="119">
        <f t="shared" si="0"/>
        <v>12285</v>
      </c>
      <c r="Q195" s="119">
        <f t="shared" si="1"/>
        <v>11670.75</v>
      </c>
      <c r="R195" s="119">
        <f t="shared" si="2"/>
        <v>9920.1374999999989</v>
      </c>
      <c r="S195" s="13"/>
      <c r="T195" s="13"/>
      <c r="U195" s="13"/>
      <c r="V195" s="13"/>
      <c r="W195" s="13"/>
      <c r="X195" s="13"/>
      <c r="Y195" s="13"/>
      <c r="Z195" s="13"/>
    </row>
    <row r="196" spans="1:26" ht="20.100000000000001" customHeight="1">
      <c r="A196" s="13"/>
      <c r="B196" s="63"/>
      <c r="C196" s="63"/>
      <c r="D196" s="63" t="s">
        <v>1492</v>
      </c>
      <c r="E196" s="63" t="s">
        <v>1493</v>
      </c>
      <c r="F196" s="257">
        <v>10670.4</v>
      </c>
      <c r="G196" s="257">
        <v>11856</v>
      </c>
      <c r="H196" s="60">
        <f t="shared" si="60"/>
        <v>13200</v>
      </c>
      <c r="I196" s="60">
        <f t="shared" si="61"/>
        <v>21900</v>
      </c>
      <c r="J196" s="241" t="s">
        <v>511</v>
      </c>
      <c r="K196" s="258" t="s">
        <v>893</v>
      </c>
      <c r="L196" s="63"/>
      <c r="M196" s="63">
        <v>208</v>
      </c>
      <c r="N196" s="52">
        <f t="shared" si="48"/>
        <v>7280</v>
      </c>
      <c r="O196" s="50">
        <f t="shared" si="49"/>
        <v>21840</v>
      </c>
      <c r="P196" s="50">
        <f t="shared" si="0"/>
        <v>13104</v>
      </c>
      <c r="Q196" s="50">
        <f t="shared" si="1"/>
        <v>12448.8</v>
      </c>
      <c r="R196" s="50">
        <f t="shared" si="2"/>
        <v>10581.48</v>
      </c>
      <c r="S196" s="13"/>
      <c r="T196" s="13"/>
      <c r="U196" s="13"/>
      <c r="V196" s="13"/>
      <c r="W196" s="13"/>
      <c r="X196" s="13"/>
      <c r="Y196" s="13"/>
      <c r="Z196" s="13"/>
    </row>
    <row r="197" spans="1:26" ht="20.100000000000001" customHeight="1">
      <c r="A197" s="13"/>
      <c r="B197" s="63"/>
      <c r="C197" s="63"/>
      <c r="D197" s="63"/>
      <c r="E197" s="63"/>
      <c r="F197" s="257"/>
      <c r="G197" s="257"/>
      <c r="H197" s="241"/>
      <c r="I197" s="241"/>
      <c r="J197" s="241"/>
      <c r="K197" s="241"/>
      <c r="L197" s="63"/>
      <c r="M197" s="63"/>
      <c r="N197" s="52">
        <f t="shared" ref="N197:N247" si="62">M197*35</f>
        <v>0</v>
      </c>
      <c r="O197" s="50">
        <f t="shared" ref="O197:O222" si="63">N197*3</f>
        <v>0</v>
      </c>
      <c r="P197" s="119">
        <f t="shared" si="0"/>
        <v>0</v>
      </c>
      <c r="Q197" s="119">
        <f t="shared" si="1"/>
        <v>0</v>
      </c>
      <c r="R197" s="119">
        <f t="shared" si="2"/>
        <v>0</v>
      </c>
      <c r="S197" s="13"/>
      <c r="T197" s="13"/>
      <c r="U197" s="13"/>
      <c r="V197" s="13"/>
      <c r="W197" s="13"/>
      <c r="X197" s="13"/>
      <c r="Y197" s="13"/>
      <c r="Z197" s="13"/>
    </row>
    <row r="198" spans="1:26" ht="20.100000000000001" customHeight="1">
      <c r="A198" s="13"/>
      <c r="B198" s="63"/>
      <c r="C198" s="317" t="s">
        <v>1494</v>
      </c>
      <c r="D198" s="63" t="s">
        <v>1495</v>
      </c>
      <c r="E198" s="63" t="s">
        <v>1496</v>
      </c>
      <c r="F198" s="257">
        <v>3693.6</v>
      </c>
      <c r="G198" s="257">
        <v>4104</v>
      </c>
      <c r="H198" s="60">
        <f t="shared" ref="H198:H200" si="64">CEILING(P198,100)</f>
        <v>4600</v>
      </c>
      <c r="I198" s="60">
        <f t="shared" ref="I198:I200" si="65">CEILING(O198,100)</f>
        <v>7600</v>
      </c>
      <c r="J198" s="241" t="s">
        <v>511</v>
      </c>
      <c r="K198" s="258" t="s">
        <v>893</v>
      </c>
      <c r="L198" s="63"/>
      <c r="M198" s="63">
        <v>72</v>
      </c>
      <c r="N198" s="52">
        <f t="shared" si="62"/>
        <v>2520</v>
      </c>
      <c r="O198" s="50">
        <f t="shared" si="63"/>
        <v>7560</v>
      </c>
      <c r="P198" s="50">
        <f t="shared" si="0"/>
        <v>4536</v>
      </c>
      <c r="Q198" s="50">
        <f t="shared" si="1"/>
        <v>4309.2</v>
      </c>
      <c r="R198" s="50">
        <f t="shared" si="2"/>
        <v>3662.8199999999997</v>
      </c>
      <c r="S198" s="13"/>
      <c r="T198" s="13"/>
      <c r="U198" s="13"/>
      <c r="V198" s="13"/>
      <c r="W198" s="13"/>
      <c r="X198" s="13"/>
      <c r="Y198" s="13"/>
      <c r="Z198" s="13"/>
    </row>
    <row r="199" spans="1:26" ht="20.100000000000001" customHeight="1">
      <c r="A199" s="13"/>
      <c r="B199" s="63"/>
      <c r="C199" s="63"/>
      <c r="D199" s="63" t="s">
        <v>1497</v>
      </c>
      <c r="E199" s="63" t="s">
        <v>1498</v>
      </c>
      <c r="F199" s="257">
        <v>5796.9000000000005</v>
      </c>
      <c r="G199" s="257">
        <v>6441</v>
      </c>
      <c r="H199" s="60">
        <f t="shared" si="64"/>
        <v>7200</v>
      </c>
      <c r="I199" s="60">
        <f t="shared" si="65"/>
        <v>11900</v>
      </c>
      <c r="J199" s="241" t="s">
        <v>511</v>
      </c>
      <c r="K199" s="258" t="s">
        <v>893</v>
      </c>
      <c r="L199" s="63"/>
      <c r="M199" s="63">
        <v>113</v>
      </c>
      <c r="N199" s="52">
        <f t="shared" si="62"/>
        <v>3955</v>
      </c>
      <c r="O199" s="50">
        <f t="shared" si="63"/>
        <v>11865</v>
      </c>
      <c r="P199" s="119">
        <f t="shared" si="0"/>
        <v>7119</v>
      </c>
      <c r="Q199" s="119">
        <f t="shared" si="1"/>
        <v>6763.0499999999993</v>
      </c>
      <c r="R199" s="119">
        <f t="shared" si="2"/>
        <v>5748.5924999999988</v>
      </c>
      <c r="S199" s="13"/>
      <c r="T199" s="13"/>
      <c r="U199" s="13"/>
      <c r="V199" s="13"/>
      <c r="W199" s="13"/>
      <c r="X199" s="13"/>
      <c r="Y199" s="13"/>
      <c r="Z199" s="13"/>
    </row>
    <row r="200" spans="1:26" ht="20.100000000000001" customHeight="1">
      <c r="A200" s="13"/>
      <c r="B200" s="63"/>
      <c r="C200" s="63"/>
      <c r="D200" s="63" t="s">
        <v>1499</v>
      </c>
      <c r="E200" s="63" t="s">
        <v>1500</v>
      </c>
      <c r="F200" s="257">
        <v>7489.8</v>
      </c>
      <c r="G200" s="257">
        <v>8322</v>
      </c>
      <c r="H200" s="60">
        <f t="shared" si="64"/>
        <v>9200</v>
      </c>
      <c r="I200" s="60">
        <f t="shared" si="65"/>
        <v>15400</v>
      </c>
      <c r="J200" s="241" t="s">
        <v>511</v>
      </c>
      <c r="K200" s="258" t="s">
        <v>893</v>
      </c>
      <c r="L200" s="63"/>
      <c r="M200" s="63">
        <v>146</v>
      </c>
      <c r="N200" s="52">
        <f t="shared" si="62"/>
        <v>5110</v>
      </c>
      <c r="O200" s="50">
        <f t="shared" si="63"/>
        <v>15330</v>
      </c>
      <c r="P200" s="50">
        <f t="shared" si="0"/>
        <v>9198</v>
      </c>
      <c r="Q200" s="50">
        <f t="shared" si="1"/>
        <v>8738.1</v>
      </c>
      <c r="R200" s="50">
        <f t="shared" si="2"/>
        <v>7427.3850000000002</v>
      </c>
      <c r="S200" s="13"/>
      <c r="T200" s="13"/>
      <c r="U200" s="13"/>
      <c r="V200" s="13"/>
      <c r="W200" s="13"/>
      <c r="X200" s="13"/>
      <c r="Y200" s="13"/>
      <c r="Z200" s="13"/>
    </row>
    <row r="201" spans="1:26" ht="20.100000000000001" customHeight="1">
      <c r="A201" s="13"/>
      <c r="B201" s="63"/>
      <c r="C201" s="63"/>
      <c r="D201" s="63"/>
      <c r="E201" s="63"/>
      <c r="F201" s="257"/>
      <c r="G201" s="257"/>
      <c r="H201" s="257"/>
      <c r="I201" s="257"/>
      <c r="J201" s="241"/>
      <c r="K201" s="241"/>
      <c r="L201" s="63"/>
      <c r="M201" s="63"/>
      <c r="N201" s="52">
        <f t="shared" si="62"/>
        <v>0</v>
      </c>
      <c r="O201" s="50">
        <f t="shared" si="63"/>
        <v>0</v>
      </c>
      <c r="P201" s="119">
        <f t="shared" si="0"/>
        <v>0</v>
      </c>
      <c r="Q201" s="119">
        <f t="shared" si="1"/>
        <v>0</v>
      </c>
      <c r="R201" s="119">
        <f t="shared" si="2"/>
        <v>0</v>
      </c>
      <c r="S201" s="13"/>
      <c r="T201" s="13"/>
      <c r="U201" s="13"/>
      <c r="V201" s="13"/>
      <c r="W201" s="13"/>
      <c r="X201" s="13"/>
      <c r="Y201" s="13"/>
      <c r="Z201" s="13"/>
    </row>
    <row r="202" spans="1:26" ht="20.100000000000001" customHeight="1">
      <c r="A202" s="13"/>
      <c r="B202" s="63"/>
      <c r="C202" s="181" t="s">
        <v>1501</v>
      </c>
      <c r="D202" s="63"/>
      <c r="E202" s="63"/>
      <c r="F202" s="257"/>
      <c r="G202" s="257"/>
      <c r="H202" s="257"/>
      <c r="I202" s="257"/>
      <c r="J202" s="241"/>
      <c r="K202" s="241"/>
      <c r="L202" s="63"/>
      <c r="M202" s="63"/>
      <c r="N202" s="52">
        <f t="shared" si="62"/>
        <v>0</v>
      </c>
      <c r="O202" s="50">
        <f t="shared" si="63"/>
        <v>0</v>
      </c>
      <c r="P202" s="50">
        <f t="shared" si="0"/>
        <v>0</v>
      </c>
      <c r="Q202" s="50">
        <f t="shared" si="1"/>
        <v>0</v>
      </c>
      <c r="R202" s="50">
        <f t="shared" si="2"/>
        <v>0</v>
      </c>
      <c r="S202" s="13"/>
      <c r="T202" s="13"/>
      <c r="U202" s="13"/>
      <c r="V202" s="13"/>
      <c r="W202" s="13"/>
      <c r="X202" s="13"/>
      <c r="Y202" s="13"/>
      <c r="Z202" s="13"/>
    </row>
    <row r="203" spans="1:26" ht="20.100000000000001" customHeight="1">
      <c r="A203" s="13"/>
      <c r="B203" s="63"/>
      <c r="C203" s="63"/>
      <c r="D203" s="63" t="s">
        <v>1502</v>
      </c>
      <c r="E203" s="63" t="s">
        <v>1503</v>
      </c>
      <c r="F203" s="257">
        <v>9618.75</v>
      </c>
      <c r="G203" s="257">
        <v>10687.5</v>
      </c>
      <c r="H203" s="60">
        <f t="shared" ref="H203:H210" si="66">CEILING(P203,100)</f>
        <v>12000</v>
      </c>
      <c r="I203" s="60">
        <f t="shared" ref="I203:I210" si="67">CEILING(O203,100)</f>
        <v>19900</v>
      </c>
      <c r="J203" s="241" t="s">
        <v>511</v>
      </c>
      <c r="K203" s="258" t="s">
        <v>1214</v>
      </c>
      <c r="L203" s="63"/>
      <c r="M203" s="63">
        <v>189</v>
      </c>
      <c r="N203" s="52">
        <f t="shared" si="62"/>
        <v>6615</v>
      </c>
      <c r="O203" s="50">
        <f t="shared" si="63"/>
        <v>19845</v>
      </c>
      <c r="P203" s="119">
        <f t="shared" si="0"/>
        <v>11907</v>
      </c>
      <c r="Q203" s="119">
        <f t="shared" si="1"/>
        <v>11311.65</v>
      </c>
      <c r="R203" s="119">
        <f t="shared" si="2"/>
        <v>9614.9025000000001</v>
      </c>
      <c r="S203" s="13"/>
      <c r="T203" s="13"/>
      <c r="U203" s="13"/>
      <c r="V203" s="13"/>
      <c r="W203" s="13"/>
      <c r="X203" s="13"/>
      <c r="Y203" s="13"/>
      <c r="Z203" s="13"/>
    </row>
    <row r="204" spans="1:26" ht="20.100000000000001" customHeight="1">
      <c r="A204" s="13"/>
      <c r="B204" s="63"/>
      <c r="C204" s="63"/>
      <c r="D204" s="63" t="s">
        <v>1504</v>
      </c>
      <c r="E204" s="63" t="s">
        <v>1505</v>
      </c>
      <c r="F204" s="257">
        <v>16031.25</v>
      </c>
      <c r="G204" s="257">
        <v>17812.5</v>
      </c>
      <c r="H204" s="60">
        <f t="shared" si="66"/>
        <v>19800</v>
      </c>
      <c r="I204" s="60">
        <f t="shared" si="67"/>
        <v>32900</v>
      </c>
      <c r="J204" s="241" t="s">
        <v>511</v>
      </c>
      <c r="K204" s="258" t="s">
        <v>1214</v>
      </c>
      <c r="L204" s="63"/>
      <c r="M204" s="63">
        <v>313</v>
      </c>
      <c r="N204" s="52">
        <f t="shared" si="62"/>
        <v>10955</v>
      </c>
      <c r="O204" s="50">
        <f t="shared" si="63"/>
        <v>32865</v>
      </c>
      <c r="P204" s="50">
        <f t="shared" si="0"/>
        <v>19719</v>
      </c>
      <c r="Q204" s="50">
        <f t="shared" si="1"/>
        <v>18733.05</v>
      </c>
      <c r="R204" s="50">
        <f t="shared" si="2"/>
        <v>15923.092499999999</v>
      </c>
      <c r="S204" s="13"/>
      <c r="T204" s="13"/>
      <c r="U204" s="13"/>
      <c r="V204" s="13"/>
      <c r="W204" s="13"/>
      <c r="X204" s="13"/>
      <c r="Y204" s="13"/>
      <c r="Z204" s="13"/>
    </row>
    <row r="205" spans="1:26" ht="20.100000000000001" customHeight="1">
      <c r="A205" s="13"/>
      <c r="B205" s="63"/>
      <c r="C205" s="63"/>
      <c r="D205" s="63" t="s">
        <v>1506</v>
      </c>
      <c r="E205" s="63" t="s">
        <v>1507</v>
      </c>
      <c r="F205" s="257">
        <v>14415.300000000001</v>
      </c>
      <c r="G205" s="257">
        <v>16017</v>
      </c>
      <c r="H205" s="60">
        <f t="shared" si="66"/>
        <v>17800</v>
      </c>
      <c r="I205" s="60">
        <f t="shared" si="67"/>
        <v>29600</v>
      </c>
      <c r="J205" s="241" t="s">
        <v>511</v>
      </c>
      <c r="K205" s="258" t="s">
        <v>1214</v>
      </c>
      <c r="L205" s="63"/>
      <c r="M205" s="63">
        <v>281</v>
      </c>
      <c r="N205" s="52">
        <f t="shared" si="62"/>
        <v>9835</v>
      </c>
      <c r="O205" s="50">
        <f t="shared" si="63"/>
        <v>29505</v>
      </c>
      <c r="P205" s="119">
        <f t="shared" si="0"/>
        <v>17703</v>
      </c>
      <c r="Q205" s="119">
        <f t="shared" si="1"/>
        <v>16817.849999999999</v>
      </c>
      <c r="R205" s="119">
        <f t="shared" si="2"/>
        <v>14295.172499999999</v>
      </c>
      <c r="S205" s="13"/>
      <c r="T205" s="13"/>
      <c r="U205" s="13"/>
      <c r="V205" s="13"/>
      <c r="W205" s="13"/>
      <c r="X205" s="13"/>
      <c r="Y205" s="13"/>
      <c r="Z205" s="13"/>
    </row>
    <row r="206" spans="1:26" ht="20.100000000000001" customHeight="1">
      <c r="A206" s="13"/>
      <c r="B206" s="63"/>
      <c r="C206" s="63"/>
      <c r="D206" s="63" t="s">
        <v>1508</v>
      </c>
      <c r="E206" s="63" t="s">
        <v>1509</v>
      </c>
      <c r="F206" s="257">
        <v>8926.2000000000007</v>
      </c>
      <c r="G206" s="257">
        <v>9918</v>
      </c>
      <c r="H206" s="60">
        <f t="shared" si="66"/>
        <v>11000</v>
      </c>
      <c r="I206" s="60">
        <f t="shared" si="67"/>
        <v>18300</v>
      </c>
      <c r="J206" s="241" t="s">
        <v>511</v>
      </c>
      <c r="K206" s="258" t="s">
        <v>1214</v>
      </c>
      <c r="L206" s="63"/>
      <c r="M206" s="63">
        <v>174</v>
      </c>
      <c r="N206" s="52">
        <f t="shared" si="62"/>
        <v>6090</v>
      </c>
      <c r="O206" s="50">
        <f t="shared" si="63"/>
        <v>18270</v>
      </c>
      <c r="P206" s="50">
        <f t="shared" si="0"/>
        <v>10962</v>
      </c>
      <c r="Q206" s="50">
        <f t="shared" si="1"/>
        <v>10413.9</v>
      </c>
      <c r="R206" s="50">
        <f t="shared" si="2"/>
        <v>8851.8149999999987</v>
      </c>
      <c r="S206" s="13"/>
      <c r="T206" s="13"/>
      <c r="U206" s="13"/>
      <c r="V206" s="13"/>
      <c r="W206" s="13"/>
      <c r="X206" s="13"/>
      <c r="Y206" s="13"/>
      <c r="Z206" s="13"/>
    </row>
    <row r="207" spans="1:26" ht="20.100000000000001" customHeight="1">
      <c r="A207" s="13"/>
      <c r="B207" s="63"/>
      <c r="C207" s="63"/>
      <c r="D207" s="63" t="s">
        <v>1510</v>
      </c>
      <c r="E207" s="63" t="s">
        <v>1511</v>
      </c>
      <c r="F207" s="257">
        <v>25803.9</v>
      </c>
      <c r="G207" s="257">
        <v>28671</v>
      </c>
      <c r="H207" s="60">
        <f t="shared" si="66"/>
        <v>31700</v>
      </c>
      <c r="I207" s="60">
        <f t="shared" si="67"/>
        <v>52900</v>
      </c>
      <c r="J207" s="241" t="s">
        <v>511</v>
      </c>
      <c r="K207" s="258" t="s">
        <v>1214</v>
      </c>
      <c r="L207" s="63"/>
      <c r="M207" s="63">
        <v>503</v>
      </c>
      <c r="N207" s="52">
        <f t="shared" si="62"/>
        <v>17605</v>
      </c>
      <c r="O207" s="50">
        <f t="shared" si="63"/>
        <v>52815</v>
      </c>
      <c r="P207" s="119">
        <f t="shared" si="0"/>
        <v>31689</v>
      </c>
      <c r="Q207" s="119">
        <f t="shared" si="1"/>
        <v>30104.55</v>
      </c>
      <c r="R207" s="119">
        <f t="shared" si="2"/>
        <v>25588.8675</v>
      </c>
      <c r="S207" s="13"/>
      <c r="T207" s="13"/>
      <c r="U207" s="13"/>
      <c r="V207" s="13"/>
      <c r="W207" s="13"/>
      <c r="X207" s="13"/>
      <c r="Y207" s="13"/>
      <c r="Z207" s="13"/>
    </row>
    <row r="208" spans="1:26" ht="20.100000000000001" customHeight="1">
      <c r="A208" s="13"/>
      <c r="B208" s="63"/>
      <c r="C208" s="63"/>
      <c r="D208" s="63" t="s">
        <v>1512</v>
      </c>
      <c r="E208" s="63" t="s">
        <v>1513</v>
      </c>
      <c r="F208" s="257">
        <v>2052</v>
      </c>
      <c r="G208" s="257">
        <v>2280</v>
      </c>
      <c r="H208" s="60">
        <f t="shared" si="66"/>
        <v>2600</v>
      </c>
      <c r="I208" s="60">
        <f t="shared" si="67"/>
        <v>4200</v>
      </c>
      <c r="J208" s="241" t="s">
        <v>511</v>
      </c>
      <c r="K208" s="258" t="s">
        <v>1214</v>
      </c>
      <c r="L208" s="63"/>
      <c r="M208" s="63">
        <v>40</v>
      </c>
      <c r="N208" s="52">
        <f t="shared" si="62"/>
        <v>1400</v>
      </c>
      <c r="O208" s="50">
        <f t="shared" si="63"/>
        <v>4200</v>
      </c>
      <c r="P208" s="50">
        <f t="shared" si="0"/>
        <v>2520</v>
      </c>
      <c r="Q208" s="50">
        <f t="shared" si="1"/>
        <v>2394</v>
      </c>
      <c r="R208" s="50">
        <f t="shared" si="2"/>
        <v>2034.8999999999999</v>
      </c>
      <c r="S208" s="13"/>
      <c r="T208" s="13"/>
      <c r="U208" s="13"/>
      <c r="V208" s="13"/>
      <c r="W208" s="13"/>
      <c r="X208" s="13"/>
      <c r="Y208" s="13"/>
      <c r="Z208" s="13"/>
    </row>
    <row r="209" spans="1:26" ht="20.100000000000001" customHeight="1">
      <c r="A209" s="13"/>
      <c r="B209" s="63"/>
      <c r="C209" s="63"/>
      <c r="D209" s="63" t="s">
        <v>1514</v>
      </c>
      <c r="E209" s="63" t="s">
        <v>1515</v>
      </c>
      <c r="F209" s="257">
        <v>564.30000000000007</v>
      </c>
      <c r="G209" s="257">
        <v>627</v>
      </c>
      <c r="H209" s="60">
        <f t="shared" si="66"/>
        <v>700</v>
      </c>
      <c r="I209" s="60">
        <f t="shared" si="67"/>
        <v>1200</v>
      </c>
      <c r="J209" s="241" t="s">
        <v>511</v>
      </c>
      <c r="K209" s="258" t="s">
        <v>1214</v>
      </c>
      <c r="L209" s="63"/>
      <c r="M209" s="63">
        <v>11</v>
      </c>
      <c r="N209" s="52">
        <f t="shared" si="62"/>
        <v>385</v>
      </c>
      <c r="O209" s="50">
        <f t="shared" si="63"/>
        <v>1155</v>
      </c>
      <c r="P209" s="119">
        <f t="shared" si="0"/>
        <v>693</v>
      </c>
      <c r="Q209" s="119">
        <f t="shared" si="1"/>
        <v>658.35</v>
      </c>
      <c r="R209" s="119">
        <f t="shared" si="2"/>
        <v>559.59749999999997</v>
      </c>
      <c r="S209" s="13"/>
      <c r="T209" s="13"/>
      <c r="U209" s="13"/>
      <c r="V209" s="13"/>
      <c r="W209" s="13"/>
      <c r="X209" s="13"/>
      <c r="Y209" s="13"/>
      <c r="Z209" s="13"/>
    </row>
    <row r="210" spans="1:26" ht="20.100000000000001" customHeight="1">
      <c r="A210" s="13"/>
      <c r="B210" s="63"/>
      <c r="C210" s="63"/>
      <c r="D210" s="63" t="s">
        <v>1516</v>
      </c>
      <c r="E210" s="63" t="s">
        <v>1517</v>
      </c>
      <c r="F210" s="257">
        <v>14979.6</v>
      </c>
      <c r="G210" s="257">
        <v>16644</v>
      </c>
      <c r="H210" s="60">
        <f t="shared" si="66"/>
        <v>18400</v>
      </c>
      <c r="I210" s="60">
        <f t="shared" si="67"/>
        <v>30700</v>
      </c>
      <c r="J210" s="241" t="s">
        <v>511</v>
      </c>
      <c r="K210" s="258" t="s">
        <v>1214</v>
      </c>
      <c r="L210" s="63"/>
      <c r="M210" s="63">
        <v>292</v>
      </c>
      <c r="N210" s="52">
        <f t="shared" si="62"/>
        <v>10220</v>
      </c>
      <c r="O210" s="50">
        <f t="shared" si="63"/>
        <v>30660</v>
      </c>
      <c r="P210" s="50">
        <f t="shared" si="0"/>
        <v>18396</v>
      </c>
      <c r="Q210" s="50">
        <f t="shared" si="1"/>
        <v>17476.2</v>
      </c>
      <c r="R210" s="50">
        <f t="shared" si="2"/>
        <v>14854.77</v>
      </c>
      <c r="S210" s="13"/>
      <c r="T210" s="13"/>
      <c r="U210" s="13"/>
      <c r="V210" s="13"/>
      <c r="W210" s="13"/>
      <c r="X210" s="13"/>
      <c r="Y210" s="13"/>
      <c r="Z210" s="13"/>
    </row>
    <row r="211" spans="1:26" ht="20.100000000000001" customHeight="1">
      <c r="A211" s="13"/>
      <c r="B211" s="63"/>
      <c r="C211" s="63"/>
      <c r="D211" s="63" t="s">
        <v>1518</v>
      </c>
      <c r="E211" s="63" t="s">
        <v>1519</v>
      </c>
      <c r="F211" s="257">
        <v>16056.9</v>
      </c>
      <c r="G211" s="257">
        <v>17841</v>
      </c>
      <c r="H211" s="60">
        <f>CEILING(P211,100)</f>
        <v>19800</v>
      </c>
      <c r="I211" s="60">
        <f>CEILING(O211,100)</f>
        <v>32900</v>
      </c>
      <c r="J211" s="241" t="s">
        <v>511</v>
      </c>
      <c r="K211" s="258" t="s">
        <v>1214</v>
      </c>
      <c r="L211" s="63"/>
      <c r="M211" s="63">
        <v>313</v>
      </c>
      <c r="N211" s="310">
        <f t="shared" si="62"/>
        <v>10955</v>
      </c>
      <c r="O211" s="311">
        <f t="shared" si="63"/>
        <v>32865</v>
      </c>
      <c r="P211" s="311">
        <f t="shared" si="0"/>
        <v>19719</v>
      </c>
      <c r="Q211" s="311">
        <f t="shared" si="1"/>
        <v>18733.05</v>
      </c>
      <c r="R211" s="311">
        <f t="shared" si="2"/>
        <v>15923.092499999999</v>
      </c>
      <c r="S211" s="13"/>
      <c r="T211" s="13"/>
      <c r="U211" s="13"/>
      <c r="V211" s="13"/>
      <c r="W211" s="13"/>
      <c r="X211" s="13"/>
      <c r="Y211" s="13"/>
      <c r="Z211" s="13"/>
    </row>
    <row r="212" spans="1:26" ht="20.100000000000001" customHeight="1">
      <c r="A212" s="13"/>
      <c r="B212" s="63"/>
      <c r="C212" s="63"/>
      <c r="D212" s="63" t="s">
        <v>1520</v>
      </c>
      <c r="E212" s="63" t="s">
        <v>1521</v>
      </c>
      <c r="F212" s="257">
        <v>16621.2</v>
      </c>
      <c r="G212" s="257">
        <v>18468</v>
      </c>
      <c r="H212" s="60">
        <f t="shared" ref="H212:H220" si="68">CEILING(P212,100)</f>
        <v>20500</v>
      </c>
      <c r="I212" s="60">
        <f t="shared" ref="I212:I220" si="69">CEILING(O212,100)</f>
        <v>34100</v>
      </c>
      <c r="J212" s="241" t="s">
        <v>511</v>
      </c>
      <c r="K212" s="258" t="s">
        <v>1214</v>
      </c>
      <c r="L212" s="63"/>
      <c r="M212" s="63">
        <v>324</v>
      </c>
      <c r="N212" s="52">
        <f t="shared" si="62"/>
        <v>11340</v>
      </c>
      <c r="O212" s="50">
        <f t="shared" si="63"/>
        <v>34020</v>
      </c>
      <c r="P212" s="50">
        <f t="shared" si="0"/>
        <v>20412</v>
      </c>
      <c r="Q212" s="50">
        <f t="shared" si="1"/>
        <v>19391.399999999998</v>
      </c>
      <c r="R212" s="50">
        <f t="shared" si="2"/>
        <v>16482.689999999999</v>
      </c>
      <c r="S212" s="13"/>
      <c r="T212" s="13"/>
      <c r="U212" s="13"/>
      <c r="V212" s="13"/>
      <c r="W212" s="13"/>
      <c r="X212" s="13"/>
      <c r="Y212" s="13"/>
      <c r="Z212" s="13"/>
    </row>
    <row r="213" spans="1:26" ht="20.100000000000001" customHeight="1">
      <c r="A213" s="13"/>
      <c r="B213" s="63"/>
      <c r="C213" s="63"/>
      <c r="D213" s="63" t="s">
        <v>1522</v>
      </c>
      <c r="E213" s="63" t="s">
        <v>1523</v>
      </c>
      <c r="F213" s="257">
        <v>13389.300000000001</v>
      </c>
      <c r="G213" s="257">
        <v>14877</v>
      </c>
      <c r="H213" s="60">
        <f t="shared" si="68"/>
        <v>16500</v>
      </c>
      <c r="I213" s="60">
        <f t="shared" si="69"/>
        <v>27500</v>
      </c>
      <c r="J213" s="241" t="s">
        <v>511</v>
      </c>
      <c r="K213" s="258" t="s">
        <v>1214</v>
      </c>
      <c r="L213" s="63"/>
      <c r="M213" s="63">
        <v>261</v>
      </c>
      <c r="N213" s="52">
        <f t="shared" si="62"/>
        <v>9135</v>
      </c>
      <c r="O213" s="50">
        <f t="shared" si="63"/>
        <v>27405</v>
      </c>
      <c r="P213" s="119">
        <f t="shared" si="0"/>
        <v>16443</v>
      </c>
      <c r="Q213" s="119">
        <f t="shared" si="1"/>
        <v>15620.849999999999</v>
      </c>
      <c r="R213" s="119">
        <f t="shared" si="2"/>
        <v>13277.722499999998</v>
      </c>
      <c r="S213" s="13"/>
      <c r="T213" s="13"/>
      <c r="U213" s="13"/>
      <c r="V213" s="13"/>
      <c r="W213" s="13"/>
      <c r="X213" s="13"/>
      <c r="Y213" s="13"/>
      <c r="Z213" s="13"/>
    </row>
    <row r="214" spans="1:26" ht="20.100000000000001" customHeight="1">
      <c r="A214" s="13"/>
      <c r="B214" s="63"/>
      <c r="C214" s="63"/>
      <c r="D214" s="63" t="s">
        <v>1524</v>
      </c>
      <c r="E214" s="63" t="s">
        <v>1525</v>
      </c>
      <c r="F214" s="257">
        <v>10106.1</v>
      </c>
      <c r="G214" s="257">
        <v>11229</v>
      </c>
      <c r="H214" s="60">
        <f t="shared" si="68"/>
        <v>12500</v>
      </c>
      <c r="I214" s="60">
        <f t="shared" si="69"/>
        <v>20700</v>
      </c>
      <c r="J214" s="241" t="s">
        <v>511</v>
      </c>
      <c r="K214" s="258" t="s">
        <v>1214</v>
      </c>
      <c r="L214" s="63"/>
      <c r="M214" s="63">
        <v>197</v>
      </c>
      <c r="N214" s="52">
        <f t="shared" si="62"/>
        <v>6895</v>
      </c>
      <c r="O214" s="50">
        <f t="shared" si="63"/>
        <v>20685</v>
      </c>
      <c r="P214" s="50">
        <f t="shared" si="0"/>
        <v>12411</v>
      </c>
      <c r="Q214" s="50">
        <f t="shared" si="1"/>
        <v>11790.449999999999</v>
      </c>
      <c r="R214" s="50">
        <f t="shared" si="2"/>
        <v>10021.8825</v>
      </c>
      <c r="S214" s="13"/>
      <c r="T214" s="13"/>
      <c r="U214" s="13"/>
      <c r="V214" s="13"/>
      <c r="W214" s="13"/>
      <c r="X214" s="13"/>
      <c r="Y214" s="13"/>
      <c r="Z214" s="13"/>
    </row>
    <row r="215" spans="1:26" ht="20.100000000000001" customHeight="1">
      <c r="A215" s="13"/>
      <c r="B215" s="63"/>
      <c r="C215" s="63"/>
      <c r="D215" s="63" t="s">
        <v>1526</v>
      </c>
      <c r="E215" s="63" t="s">
        <v>1527</v>
      </c>
      <c r="F215" s="257">
        <v>17647.2</v>
      </c>
      <c r="G215" s="257">
        <v>19608</v>
      </c>
      <c r="H215" s="60">
        <f t="shared" si="68"/>
        <v>21700</v>
      </c>
      <c r="I215" s="60">
        <f t="shared" si="69"/>
        <v>36200</v>
      </c>
      <c r="J215" s="241" t="s">
        <v>511</v>
      </c>
      <c r="K215" s="258" t="s">
        <v>1214</v>
      </c>
      <c r="L215" s="63"/>
      <c r="M215" s="63">
        <v>344</v>
      </c>
      <c r="N215" s="52">
        <f t="shared" si="62"/>
        <v>12040</v>
      </c>
      <c r="O215" s="50">
        <f t="shared" si="63"/>
        <v>36120</v>
      </c>
      <c r="P215" s="119">
        <f t="shared" si="0"/>
        <v>21672</v>
      </c>
      <c r="Q215" s="119">
        <f t="shared" si="1"/>
        <v>20588.399999999998</v>
      </c>
      <c r="R215" s="119">
        <f t="shared" si="2"/>
        <v>17500.14</v>
      </c>
      <c r="S215" s="13"/>
      <c r="T215" s="13"/>
      <c r="U215" s="13"/>
      <c r="V215" s="13"/>
      <c r="W215" s="13"/>
      <c r="X215" s="13"/>
      <c r="Y215" s="13"/>
      <c r="Z215" s="13"/>
    </row>
    <row r="216" spans="1:26" ht="20.100000000000001" customHeight="1">
      <c r="A216" s="13"/>
      <c r="B216" s="63"/>
      <c r="C216" s="63"/>
      <c r="D216" s="63" t="s">
        <v>1528</v>
      </c>
      <c r="E216" s="63" t="s">
        <v>1529</v>
      </c>
      <c r="F216" s="257">
        <v>359.1</v>
      </c>
      <c r="G216" s="257">
        <v>399</v>
      </c>
      <c r="H216" s="60">
        <f t="shared" si="68"/>
        <v>500</v>
      </c>
      <c r="I216" s="60">
        <f t="shared" si="69"/>
        <v>800</v>
      </c>
      <c r="J216" s="241" t="s">
        <v>511</v>
      </c>
      <c r="K216" s="258" t="s">
        <v>1214</v>
      </c>
      <c r="L216" s="63"/>
      <c r="M216" s="63">
        <v>7</v>
      </c>
      <c r="N216" s="52">
        <f t="shared" si="62"/>
        <v>245</v>
      </c>
      <c r="O216" s="50">
        <f t="shared" si="63"/>
        <v>735</v>
      </c>
      <c r="P216" s="50">
        <f t="shared" si="0"/>
        <v>441</v>
      </c>
      <c r="Q216" s="50">
        <f t="shared" si="1"/>
        <v>418.95</v>
      </c>
      <c r="R216" s="50">
        <f t="shared" si="2"/>
        <v>356.10749999999996</v>
      </c>
      <c r="S216" s="13"/>
      <c r="T216" s="13"/>
      <c r="U216" s="13"/>
      <c r="V216" s="13"/>
      <c r="W216" s="13"/>
      <c r="X216" s="13"/>
      <c r="Y216" s="13"/>
      <c r="Z216" s="13"/>
    </row>
    <row r="217" spans="1:26" ht="20.100000000000001" customHeight="1">
      <c r="A217" s="13"/>
      <c r="B217" s="63"/>
      <c r="C217" s="63"/>
      <c r="D217" s="63" t="s">
        <v>1530</v>
      </c>
      <c r="E217" s="63" t="s">
        <v>1531</v>
      </c>
      <c r="F217" s="257">
        <v>666.9</v>
      </c>
      <c r="G217" s="257">
        <v>741</v>
      </c>
      <c r="H217" s="60">
        <f t="shared" si="68"/>
        <v>900</v>
      </c>
      <c r="I217" s="60">
        <f t="shared" si="69"/>
        <v>1400</v>
      </c>
      <c r="J217" s="241" t="s">
        <v>511</v>
      </c>
      <c r="K217" s="258" t="s">
        <v>1214</v>
      </c>
      <c r="L217" s="63"/>
      <c r="M217" s="63">
        <v>13</v>
      </c>
      <c r="N217" s="52">
        <f t="shared" si="62"/>
        <v>455</v>
      </c>
      <c r="O217" s="50">
        <f t="shared" si="63"/>
        <v>1365</v>
      </c>
      <c r="P217" s="119">
        <f t="shared" si="0"/>
        <v>819</v>
      </c>
      <c r="Q217" s="119">
        <f t="shared" si="1"/>
        <v>778.05</v>
      </c>
      <c r="R217" s="119">
        <f t="shared" si="2"/>
        <v>661.34249999999997</v>
      </c>
      <c r="S217" s="13"/>
      <c r="T217" s="13"/>
      <c r="U217" s="13"/>
      <c r="V217" s="13"/>
      <c r="W217" s="13"/>
      <c r="X217" s="13"/>
      <c r="Y217" s="13"/>
      <c r="Z217" s="13"/>
    </row>
    <row r="218" spans="1:26" ht="20.100000000000001" customHeight="1">
      <c r="A218" s="13"/>
      <c r="B218" s="63"/>
      <c r="C218" s="63"/>
      <c r="D218" s="63" t="s">
        <v>1532</v>
      </c>
      <c r="E218" s="63" t="s">
        <v>1533</v>
      </c>
      <c r="F218" s="257">
        <v>974.7</v>
      </c>
      <c r="G218" s="257">
        <v>1083</v>
      </c>
      <c r="H218" s="60">
        <f t="shared" si="68"/>
        <v>1200</v>
      </c>
      <c r="I218" s="60">
        <f t="shared" si="69"/>
        <v>2000</v>
      </c>
      <c r="J218" s="241" t="s">
        <v>511</v>
      </c>
      <c r="K218" s="258" t="s">
        <v>1214</v>
      </c>
      <c r="L218" s="63"/>
      <c r="M218" s="63">
        <v>19</v>
      </c>
      <c r="N218" s="52">
        <f t="shared" si="62"/>
        <v>665</v>
      </c>
      <c r="O218" s="50">
        <f t="shared" si="63"/>
        <v>1995</v>
      </c>
      <c r="P218" s="50">
        <f t="shared" si="0"/>
        <v>1197</v>
      </c>
      <c r="Q218" s="50">
        <f t="shared" si="1"/>
        <v>1137.1499999999999</v>
      </c>
      <c r="R218" s="50">
        <f t="shared" si="2"/>
        <v>966.57749999999987</v>
      </c>
      <c r="S218" s="13"/>
      <c r="T218" s="13"/>
      <c r="U218" s="13"/>
      <c r="V218" s="13"/>
      <c r="W218" s="13"/>
      <c r="X218" s="13"/>
      <c r="Y218" s="13"/>
      <c r="Z218" s="13"/>
    </row>
    <row r="219" spans="1:26" ht="20.100000000000001" customHeight="1">
      <c r="A219" s="13"/>
      <c r="B219" s="63"/>
      <c r="C219" s="63"/>
      <c r="D219" s="63" t="s">
        <v>1534</v>
      </c>
      <c r="E219" s="63" t="s">
        <v>1535</v>
      </c>
      <c r="F219" s="257">
        <v>1487.7</v>
      </c>
      <c r="G219" s="257">
        <v>1653</v>
      </c>
      <c r="H219" s="60">
        <f t="shared" si="68"/>
        <v>1900</v>
      </c>
      <c r="I219" s="60">
        <f t="shared" si="69"/>
        <v>3100</v>
      </c>
      <c r="J219" s="241" t="s">
        <v>511</v>
      </c>
      <c r="K219" s="258" t="s">
        <v>1214</v>
      </c>
      <c r="L219" s="63"/>
      <c r="M219" s="63">
        <v>29</v>
      </c>
      <c r="N219" s="52">
        <f t="shared" si="62"/>
        <v>1015</v>
      </c>
      <c r="O219" s="50">
        <f t="shared" si="63"/>
        <v>3045</v>
      </c>
      <c r="P219" s="119">
        <f t="shared" si="0"/>
        <v>1827</v>
      </c>
      <c r="Q219" s="119">
        <f t="shared" si="1"/>
        <v>1735.6499999999999</v>
      </c>
      <c r="R219" s="119">
        <f t="shared" si="2"/>
        <v>1475.3024999999998</v>
      </c>
      <c r="S219" s="13"/>
      <c r="T219" s="13"/>
      <c r="U219" s="13"/>
      <c r="V219" s="13"/>
      <c r="W219" s="13"/>
      <c r="X219" s="13"/>
      <c r="Y219" s="13"/>
      <c r="Z219" s="13"/>
    </row>
    <row r="220" spans="1:26" ht="20.100000000000001" customHeight="1">
      <c r="A220" s="13"/>
      <c r="B220" s="63"/>
      <c r="C220" s="63"/>
      <c r="D220" s="63" t="s">
        <v>1536</v>
      </c>
      <c r="E220" s="63" t="s">
        <v>1537</v>
      </c>
      <c r="F220" s="257">
        <v>410.40000000000003</v>
      </c>
      <c r="G220" s="257">
        <v>456</v>
      </c>
      <c r="H220" s="60">
        <f t="shared" si="68"/>
        <v>600</v>
      </c>
      <c r="I220" s="60">
        <f t="shared" si="69"/>
        <v>900</v>
      </c>
      <c r="J220" s="241" t="s">
        <v>511</v>
      </c>
      <c r="K220" s="258" t="s">
        <v>1214</v>
      </c>
      <c r="L220" s="63"/>
      <c r="M220" s="63">
        <v>8</v>
      </c>
      <c r="N220" s="52">
        <f t="shared" si="62"/>
        <v>280</v>
      </c>
      <c r="O220" s="50">
        <f t="shared" si="63"/>
        <v>840</v>
      </c>
      <c r="P220" s="50">
        <f t="shared" si="0"/>
        <v>504</v>
      </c>
      <c r="Q220" s="50">
        <f t="shared" si="1"/>
        <v>478.79999999999995</v>
      </c>
      <c r="R220" s="50">
        <f t="shared" si="2"/>
        <v>406.97999999999996</v>
      </c>
      <c r="S220" s="13"/>
      <c r="T220" s="13"/>
      <c r="U220" s="13"/>
      <c r="V220" s="13"/>
      <c r="W220" s="13"/>
      <c r="X220" s="13"/>
      <c r="Y220" s="13"/>
      <c r="Z220" s="13"/>
    </row>
    <row r="221" spans="1:26" ht="20.100000000000001" customHeight="1">
      <c r="A221" s="13"/>
      <c r="B221" s="63"/>
      <c r="C221" s="63"/>
      <c r="D221" s="63"/>
      <c r="E221" s="63"/>
      <c r="F221" s="257"/>
      <c r="G221" s="257"/>
      <c r="H221" s="257"/>
      <c r="I221" s="257"/>
      <c r="J221" s="63"/>
      <c r="K221" s="241"/>
      <c r="L221" s="63"/>
      <c r="M221" s="63"/>
      <c r="N221" s="52">
        <f t="shared" si="62"/>
        <v>0</v>
      </c>
      <c r="O221" s="50">
        <f t="shared" si="63"/>
        <v>0</v>
      </c>
      <c r="P221" s="119">
        <f t="shared" si="0"/>
        <v>0</v>
      </c>
      <c r="Q221" s="119">
        <f t="shared" si="1"/>
        <v>0</v>
      </c>
      <c r="R221" s="119">
        <f t="shared" si="2"/>
        <v>0</v>
      </c>
      <c r="S221" s="13"/>
      <c r="T221" s="13"/>
      <c r="U221" s="13"/>
      <c r="V221" s="13"/>
      <c r="W221" s="13"/>
      <c r="X221" s="13"/>
      <c r="Y221" s="13"/>
      <c r="Z221" s="13"/>
    </row>
    <row r="222" spans="1:26" ht="39.6">
      <c r="A222" s="4"/>
      <c r="B222" s="320" t="s">
        <v>1538</v>
      </c>
      <c r="C222" s="312" t="s">
        <v>1539</v>
      </c>
      <c r="D222" s="282"/>
      <c r="E222" s="282"/>
      <c r="F222" s="313"/>
      <c r="G222" s="313"/>
      <c r="H222" s="313"/>
      <c r="I222" s="313"/>
      <c r="J222" s="314"/>
      <c r="K222" s="314"/>
      <c r="L222" s="282"/>
      <c r="M222" s="282"/>
      <c r="N222" s="52">
        <f t="shared" si="62"/>
        <v>0</v>
      </c>
      <c r="O222" s="50">
        <f t="shared" si="63"/>
        <v>0</v>
      </c>
      <c r="P222" s="321">
        <f t="shared" si="0"/>
        <v>0</v>
      </c>
      <c r="Q222" s="321">
        <f t="shared" si="1"/>
        <v>0</v>
      </c>
      <c r="R222" s="321">
        <f t="shared" si="2"/>
        <v>0</v>
      </c>
      <c r="S222" s="4"/>
      <c r="T222" s="4"/>
      <c r="U222" s="4"/>
      <c r="V222" s="4"/>
      <c r="W222" s="4"/>
      <c r="X222" s="4"/>
      <c r="Y222" s="4"/>
      <c r="Z222" s="4"/>
    </row>
    <row r="223" spans="1:26" ht="20.100000000000001" customHeight="1">
      <c r="A223" s="13"/>
      <c r="B223" s="63"/>
      <c r="C223" s="63"/>
      <c r="D223" s="63" t="s">
        <v>1540</v>
      </c>
      <c r="E223" s="63" t="s">
        <v>1541</v>
      </c>
      <c r="F223" s="257">
        <v>20263.5</v>
      </c>
      <c r="G223" s="257">
        <v>22515</v>
      </c>
      <c r="H223" s="60">
        <f t="shared" ref="H223" si="70">CEILING(P223,100)</f>
        <v>23700</v>
      </c>
      <c r="I223" s="60">
        <f t="shared" ref="I223" si="71">CEILING(O223,100)</f>
        <v>39500</v>
      </c>
      <c r="J223" s="241" t="s">
        <v>511</v>
      </c>
      <c r="K223" s="258" t="s">
        <v>1214</v>
      </c>
      <c r="L223" s="63"/>
      <c r="M223" s="63"/>
      <c r="N223" s="52">
        <f t="shared" si="62"/>
        <v>0</v>
      </c>
      <c r="O223" s="257">
        <v>39500</v>
      </c>
      <c r="P223" s="119">
        <f t="shared" si="0"/>
        <v>23700</v>
      </c>
      <c r="Q223" s="119">
        <f t="shared" si="1"/>
        <v>22515</v>
      </c>
      <c r="R223" s="119">
        <f t="shared" si="2"/>
        <v>19137.75</v>
      </c>
      <c r="S223" s="13"/>
      <c r="T223" s="13"/>
      <c r="U223" s="13"/>
      <c r="V223" s="13"/>
      <c r="W223" s="13"/>
      <c r="X223" s="13"/>
      <c r="Y223" s="13"/>
      <c r="Z223" s="13"/>
    </row>
    <row r="224" spans="1:26" ht="20.100000000000001" customHeight="1">
      <c r="A224" s="13"/>
      <c r="B224" s="63"/>
      <c r="C224" s="63"/>
      <c r="D224" s="63" t="s">
        <v>1542</v>
      </c>
      <c r="E224" s="63" t="s">
        <v>1543</v>
      </c>
      <c r="F224" s="257">
        <v>18775.8</v>
      </c>
      <c r="G224" s="257">
        <v>20862</v>
      </c>
      <c r="H224" s="60">
        <f t="shared" ref="H224:H247" si="72">CEILING(P224,100)</f>
        <v>22000</v>
      </c>
      <c r="I224" s="60">
        <f t="shared" ref="I224:I247" si="73">CEILING(O224,100)</f>
        <v>36600</v>
      </c>
      <c r="J224" s="241" t="s">
        <v>511</v>
      </c>
      <c r="K224" s="258" t="s">
        <v>1214</v>
      </c>
      <c r="L224" s="63"/>
      <c r="M224" s="63"/>
      <c r="N224" s="52">
        <f t="shared" si="62"/>
        <v>0</v>
      </c>
      <c r="O224" s="257">
        <v>36600</v>
      </c>
      <c r="P224" s="50">
        <f t="shared" si="0"/>
        <v>21960</v>
      </c>
      <c r="Q224" s="50">
        <f t="shared" si="1"/>
        <v>20862</v>
      </c>
      <c r="R224" s="50">
        <f t="shared" si="2"/>
        <v>17732.7</v>
      </c>
      <c r="S224" s="13"/>
      <c r="T224" s="13"/>
      <c r="U224" s="13"/>
      <c r="V224" s="13"/>
      <c r="W224" s="13"/>
      <c r="X224" s="13"/>
      <c r="Y224" s="13"/>
      <c r="Z224" s="13"/>
    </row>
    <row r="225" spans="1:26" ht="20.100000000000001" customHeight="1">
      <c r="A225" s="13"/>
      <c r="B225" s="63"/>
      <c r="C225" s="63"/>
      <c r="D225" s="63"/>
      <c r="E225" s="63"/>
      <c r="F225" s="257"/>
      <c r="G225" s="257"/>
      <c r="H225" s="60">
        <f t="shared" si="72"/>
        <v>0</v>
      </c>
      <c r="I225" s="60">
        <f t="shared" si="73"/>
        <v>0</v>
      </c>
      <c r="J225" s="241"/>
      <c r="K225" s="241"/>
      <c r="L225" s="63"/>
      <c r="M225" s="63"/>
      <c r="N225" s="52">
        <f t="shared" si="62"/>
        <v>0</v>
      </c>
      <c r="O225" s="257"/>
      <c r="P225" s="119">
        <f t="shared" si="0"/>
        <v>0</v>
      </c>
      <c r="Q225" s="119">
        <f t="shared" si="1"/>
        <v>0</v>
      </c>
      <c r="R225" s="119">
        <f t="shared" si="2"/>
        <v>0</v>
      </c>
      <c r="S225" s="13"/>
      <c r="T225" s="13"/>
      <c r="U225" s="13"/>
      <c r="V225" s="13"/>
      <c r="W225" s="13"/>
      <c r="X225" s="13"/>
      <c r="Y225" s="13"/>
      <c r="Z225" s="13"/>
    </row>
    <row r="226" spans="1:26" ht="20.100000000000001" customHeight="1">
      <c r="A226" s="13"/>
      <c r="B226" s="63"/>
      <c r="C226" s="63"/>
      <c r="D226" s="63" t="s">
        <v>1544</v>
      </c>
      <c r="E226" s="63" t="s">
        <v>1545</v>
      </c>
      <c r="F226" s="257">
        <v>41040</v>
      </c>
      <c r="G226" s="257">
        <v>45600</v>
      </c>
      <c r="H226" s="60">
        <f t="shared" si="72"/>
        <v>48000</v>
      </c>
      <c r="I226" s="60">
        <f t="shared" si="73"/>
        <v>80000</v>
      </c>
      <c r="J226" s="241" t="s">
        <v>1244</v>
      </c>
      <c r="K226" s="258" t="s">
        <v>1214</v>
      </c>
      <c r="L226" s="63"/>
      <c r="M226" s="63"/>
      <c r="N226" s="52">
        <f t="shared" si="62"/>
        <v>0</v>
      </c>
      <c r="O226" s="257">
        <v>80000</v>
      </c>
      <c r="P226" s="50">
        <f t="shared" si="0"/>
        <v>48000</v>
      </c>
      <c r="Q226" s="50">
        <f t="shared" si="1"/>
        <v>45600</v>
      </c>
      <c r="R226" s="50">
        <f t="shared" si="2"/>
        <v>38760</v>
      </c>
      <c r="S226" s="13"/>
      <c r="T226" s="13"/>
      <c r="U226" s="13"/>
      <c r="V226" s="13"/>
      <c r="W226" s="13"/>
      <c r="X226" s="13"/>
      <c r="Y226" s="13"/>
      <c r="Z226" s="13"/>
    </row>
    <row r="227" spans="1:26" ht="20.100000000000001" customHeight="1">
      <c r="A227" s="13"/>
      <c r="B227" s="63"/>
      <c r="C227" s="63"/>
      <c r="D227" s="63" t="s">
        <v>1546</v>
      </c>
      <c r="E227" s="63" t="s">
        <v>1547</v>
      </c>
      <c r="F227" s="257">
        <v>50017.5</v>
      </c>
      <c r="G227" s="257">
        <v>55575</v>
      </c>
      <c r="H227" s="60">
        <f t="shared" si="72"/>
        <v>58500</v>
      </c>
      <c r="I227" s="60">
        <f t="shared" si="73"/>
        <v>97500</v>
      </c>
      <c r="J227" s="241" t="s">
        <v>1244</v>
      </c>
      <c r="K227" s="258" t="s">
        <v>1214</v>
      </c>
      <c r="L227" s="63"/>
      <c r="M227" s="63"/>
      <c r="N227" s="52">
        <f t="shared" si="62"/>
        <v>0</v>
      </c>
      <c r="O227" s="257">
        <v>97500</v>
      </c>
      <c r="P227" s="119">
        <f t="shared" si="0"/>
        <v>58500</v>
      </c>
      <c r="Q227" s="119">
        <f t="shared" si="1"/>
        <v>55575</v>
      </c>
      <c r="R227" s="119">
        <f t="shared" si="2"/>
        <v>47238.75</v>
      </c>
      <c r="S227" s="13"/>
      <c r="T227" s="13"/>
      <c r="U227" s="13"/>
      <c r="V227" s="13"/>
      <c r="W227" s="13"/>
      <c r="X227" s="13"/>
      <c r="Y227" s="13"/>
      <c r="Z227" s="13"/>
    </row>
    <row r="228" spans="1:26" ht="20.100000000000001" customHeight="1">
      <c r="A228" s="13"/>
      <c r="B228" s="63"/>
      <c r="C228" s="63"/>
      <c r="D228" s="63" t="s">
        <v>1548</v>
      </c>
      <c r="E228" s="63" t="s">
        <v>1547</v>
      </c>
      <c r="F228" s="257">
        <v>57712.5</v>
      </c>
      <c r="G228" s="257">
        <v>64125</v>
      </c>
      <c r="H228" s="60">
        <f t="shared" si="72"/>
        <v>67500</v>
      </c>
      <c r="I228" s="60">
        <f t="shared" si="73"/>
        <v>112500</v>
      </c>
      <c r="J228" s="241" t="s">
        <v>1244</v>
      </c>
      <c r="K228" s="258" t="s">
        <v>1214</v>
      </c>
      <c r="L228" s="63"/>
      <c r="M228" s="63"/>
      <c r="N228" s="52">
        <f t="shared" si="62"/>
        <v>0</v>
      </c>
      <c r="O228" s="257">
        <v>112500</v>
      </c>
      <c r="P228" s="50">
        <f t="shared" si="0"/>
        <v>67500</v>
      </c>
      <c r="Q228" s="50">
        <f t="shared" si="1"/>
        <v>64125</v>
      </c>
      <c r="R228" s="50">
        <f t="shared" si="2"/>
        <v>54506.25</v>
      </c>
      <c r="S228" s="13"/>
      <c r="T228" s="13"/>
      <c r="U228" s="13"/>
      <c r="V228" s="13"/>
      <c r="W228" s="13"/>
      <c r="X228" s="13"/>
      <c r="Y228" s="13"/>
      <c r="Z228" s="13"/>
    </row>
    <row r="229" spans="1:26" ht="20.100000000000001" customHeight="1">
      <c r="A229" s="13"/>
      <c r="B229" s="63"/>
      <c r="C229" s="63"/>
      <c r="D229" s="63" t="s">
        <v>1549</v>
      </c>
      <c r="E229" s="63" t="s">
        <v>1550</v>
      </c>
      <c r="F229" s="257">
        <v>38475</v>
      </c>
      <c r="G229" s="257">
        <v>42750</v>
      </c>
      <c r="H229" s="60">
        <f t="shared" si="72"/>
        <v>45000</v>
      </c>
      <c r="I229" s="60">
        <f t="shared" si="73"/>
        <v>75000</v>
      </c>
      <c r="J229" s="241" t="s">
        <v>1244</v>
      </c>
      <c r="K229" s="258" t="s">
        <v>1214</v>
      </c>
      <c r="L229" s="63"/>
      <c r="M229" s="63"/>
      <c r="N229" s="52">
        <f t="shared" si="62"/>
        <v>0</v>
      </c>
      <c r="O229" s="257">
        <v>75000</v>
      </c>
      <c r="P229" s="119">
        <f t="shared" si="0"/>
        <v>45000</v>
      </c>
      <c r="Q229" s="119">
        <f t="shared" si="1"/>
        <v>42750</v>
      </c>
      <c r="R229" s="119">
        <f t="shared" si="2"/>
        <v>36337.5</v>
      </c>
      <c r="S229" s="13"/>
      <c r="T229" s="13"/>
      <c r="U229" s="13"/>
      <c r="V229" s="13"/>
      <c r="W229" s="13"/>
      <c r="X229" s="13"/>
      <c r="Y229" s="13"/>
      <c r="Z229" s="13"/>
    </row>
    <row r="230" spans="1:26" ht="20.100000000000001" customHeight="1">
      <c r="A230" s="13"/>
      <c r="B230" s="63"/>
      <c r="C230" s="63"/>
      <c r="D230" s="63" t="s">
        <v>1551</v>
      </c>
      <c r="E230" s="63" t="s">
        <v>1552</v>
      </c>
      <c r="F230" s="257">
        <v>38475</v>
      </c>
      <c r="G230" s="257">
        <v>42750</v>
      </c>
      <c r="H230" s="60">
        <f t="shared" si="72"/>
        <v>45000</v>
      </c>
      <c r="I230" s="60">
        <f t="shared" si="73"/>
        <v>75000</v>
      </c>
      <c r="J230" s="241" t="s">
        <v>1244</v>
      </c>
      <c r="K230" s="258" t="s">
        <v>1214</v>
      </c>
      <c r="L230" s="63"/>
      <c r="M230" s="63"/>
      <c r="N230" s="52">
        <f t="shared" si="62"/>
        <v>0</v>
      </c>
      <c r="O230" s="257">
        <v>75000</v>
      </c>
      <c r="P230" s="50">
        <f t="shared" si="0"/>
        <v>45000</v>
      </c>
      <c r="Q230" s="50">
        <f t="shared" si="1"/>
        <v>42750</v>
      </c>
      <c r="R230" s="50">
        <f t="shared" si="2"/>
        <v>36337.5</v>
      </c>
      <c r="S230" s="13"/>
      <c r="T230" s="13"/>
      <c r="U230" s="13"/>
      <c r="V230" s="13"/>
      <c r="W230" s="13"/>
      <c r="X230" s="13"/>
      <c r="Y230" s="13"/>
      <c r="Z230" s="13"/>
    </row>
    <row r="231" spans="1:26" ht="20.100000000000001" customHeight="1">
      <c r="A231" s="13"/>
      <c r="B231" s="63"/>
      <c r="C231" s="63"/>
      <c r="D231" s="63"/>
      <c r="E231" s="63"/>
      <c r="F231" s="257"/>
      <c r="G231" s="257"/>
      <c r="H231" s="241"/>
      <c r="I231" s="241"/>
      <c r="J231" s="241"/>
      <c r="K231" s="258"/>
      <c r="L231" s="63"/>
      <c r="M231" s="63"/>
      <c r="N231" s="52">
        <f t="shared" si="62"/>
        <v>0</v>
      </c>
      <c r="O231" s="257"/>
      <c r="P231" s="119">
        <f t="shared" si="0"/>
        <v>0</v>
      </c>
      <c r="Q231" s="119">
        <f t="shared" si="1"/>
        <v>0</v>
      </c>
      <c r="R231" s="119">
        <f t="shared" si="2"/>
        <v>0</v>
      </c>
      <c r="S231" s="13"/>
      <c r="T231" s="13"/>
      <c r="U231" s="13"/>
      <c r="V231" s="13"/>
      <c r="W231" s="13"/>
      <c r="X231" s="13"/>
      <c r="Y231" s="13"/>
      <c r="Z231" s="13"/>
    </row>
    <row r="232" spans="1:26" ht="20.100000000000001" customHeight="1">
      <c r="A232" s="13"/>
      <c r="B232" s="63"/>
      <c r="C232" s="315" t="s">
        <v>1553</v>
      </c>
      <c r="D232" s="63"/>
      <c r="E232" s="63"/>
      <c r="F232" s="257"/>
      <c r="G232" s="257"/>
      <c r="H232" s="241"/>
      <c r="I232" s="241"/>
      <c r="J232" s="241"/>
      <c r="K232" s="258"/>
      <c r="L232" s="63"/>
      <c r="M232" s="63"/>
      <c r="N232" s="52">
        <f t="shared" si="62"/>
        <v>0</v>
      </c>
      <c r="O232" s="257"/>
      <c r="P232" s="50">
        <f t="shared" si="0"/>
        <v>0</v>
      </c>
      <c r="Q232" s="50">
        <f t="shared" si="1"/>
        <v>0</v>
      </c>
      <c r="R232" s="50">
        <f t="shared" si="2"/>
        <v>0</v>
      </c>
      <c r="S232" s="13"/>
      <c r="T232" s="13"/>
      <c r="U232" s="13"/>
      <c r="V232" s="13"/>
      <c r="W232" s="13"/>
      <c r="X232" s="13"/>
      <c r="Y232" s="13"/>
      <c r="Z232" s="13"/>
    </row>
    <row r="233" spans="1:26" ht="20.100000000000001" customHeight="1">
      <c r="A233" s="13"/>
      <c r="B233" s="63"/>
      <c r="C233" s="63"/>
      <c r="D233" s="63" t="s">
        <v>1554</v>
      </c>
      <c r="E233" s="63" t="s">
        <v>1555</v>
      </c>
      <c r="F233" s="257">
        <v>30574.799999999999</v>
      </c>
      <c r="G233" s="257">
        <v>33972</v>
      </c>
      <c r="H233" s="60">
        <f t="shared" si="72"/>
        <v>35800</v>
      </c>
      <c r="I233" s="60">
        <f t="shared" si="73"/>
        <v>59600</v>
      </c>
      <c r="J233" s="241" t="s">
        <v>511</v>
      </c>
      <c r="K233" s="258" t="s">
        <v>1214</v>
      </c>
      <c r="L233" s="63"/>
      <c r="M233" s="63"/>
      <c r="N233" s="52">
        <f t="shared" si="62"/>
        <v>0</v>
      </c>
      <c r="O233" s="257">
        <v>59600</v>
      </c>
      <c r="P233" s="119">
        <f t="shared" si="0"/>
        <v>35760</v>
      </c>
      <c r="Q233" s="119">
        <f t="shared" si="1"/>
        <v>33972</v>
      </c>
      <c r="R233" s="119">
        <f t="shared" si="2"/>
        <v>28876.2</v>
      </c>
      <c r="S233" s="13"/>
      <c r="T233" s="13"/>
      <c r="U233" s="13"/>
      <c r="V233" s="13"/>
      <c r="W233" s="13"/>
      <c r="X233" s="13"/>
      <c r="Y233" s="13"/>
      <c r="Z233" s="13"/>
    </row>
    <row r="234" spans="1:26" ht="20.100000000000001" customHeight="1">
      <c r="A234" s="13"/>
      <c r="B234" s="63"/>
      <c r="C234" s="63"/>
      <c r="D234" s="63" t="s">
        <v>1556</v>
      </c>
      <c r="E234" s="63" t="s">
        <v>1557</v>
      </c>
      <c r="F234" s="257">
        <v>33858</v>
      </c>
      <c r="G234" s="257">
        <v>37620</v>
      </c>
      <c r="H234" s="60">
        <f t="shared" si="72"/>
        <v>39600</v>
      </c>
      <c r="I234" s="60">
        <f t="shared" si="73"/>
        <v>66000</v>
      </c>
      <c r="J234" s="241" t="s">
        <v>511</v>
      </c>
      <c r="K234" s="258" t="s">
        <v>1214</v>
      </c>
      <c r="L234" s="63"/>
      <c r="M234" s="63"/>
      <c r="N234" s="52">
        <f t="shared" si="62"/>
        <v>0</v>
      </c>
      <c r="O234" s="257">
        <v>66000</v>
      </c>
      <c r="P234" s="50">
        <f t="shared" si="0"/>
        <v>39600</v>
      </c>
      <c r="Q234" s="50">
        <f t="shared" si="1"/>
        <v>37620</v>
      </c>
      <c r="R234" s="50">
        <f t="shared" si="2"/>
        <v>31977</v>
      </c>
      <c r="S234" s="13"/>
      <c r="T234" s="13"/>
      <c r="U234" s="13"/>
      <c r="V234" s="13"/>
      <c r="W234" s="13"/>
      <c r="X234" s="13"/>
      <c r="Y234" s="13"/>
      <c r="Z234" s="13"/>
    </row>
    <row r="235" spans="1:26" ht="20.100000000000001" customHeight="1">
      <c r="A235" s="13"/>
      <c r="B235" s="63"/>
      <c r="C235" s="63"/>
      <c r="D235" s="63" t="s">
        <v>1558</v>
      </c>
      <c r="E235" s="63" t="s">
        <v>1559</v>
      </c>
      <c r="F235" s="257">
        <v>29035.8</v>
      </c>
      <c r="G235" s="257">
        <v>32262</v>
      </c>
      <c r="H235" s="60">
        <f t="shared" si="72"/>
        <v>34000</v>
      </c>
      <c r="I235" s="60">
        <f t="shared" si="73"/>
        <v>56600</v>
      </c>
      <c r="J235" s="241" t="s">
        <v>511</v>
      </c>
      <c r="K235" s="258" t="s">
        <v>1214</v>
      </c>
      <c r="L235" s="63"/>
      <c r="M235" s="63"/>
      <c r="N235" s="52">
        <f t="shared" si="62"/>
        <v>0</v>
      </c>
      <c r="O235" s="257">
        <v>56600</v>
      </c>
      <c r="P235" s="119">
        <f t="shared" si="0"/>
        <v>33960</v>
      </c>
      <c r="Q235" s="119">
        <f t="shared" si="1"/>
        <v>32262</v>
      </c>
      <c r="R235" s="119">
        <f t="shared" si="2"/>
        <v>27422.7</v>
      </c>
      <c r="S235" s="13"/>
      <c r="T235" s="13"/>
      <c r="U235" s="13"/>
      <c r="V235" s="13"/>
      <c r="W235" s="13"/>
      <c r="X235" s="13"/>
      <c r="Y235" s="13"/>
      <c r="Z235" s="13"/>
    </row>
    <row r="236" spans="1:26" ht="20.100000000000001" customHeight="1">
      <c r="A236" s="13"/>
      <c r="B236" s="63"/>
      <c r="C236" s="63"/>
      <c r="D236" s="63" t="s">
        <v>1560</v>
      </c>
      <c r="E236" s="63" t="s">
        <v>1561</v>
      </c>
      <c r="F236" s="257">
        <v>30061.8</v>
      </c>
      <c r="G236" s="257">
        <v>33402</v>
      </c>
      <c r="H236" s="60">
        <f t="shared" si="72"/>
        <v>35200</v>
      </c>
      <c r="I236" s="60">
        <f t="shared" si="73"/>
        <v>58600</v>
      </c>
      <c r="J236" s="241" t="s">
        <v>511</v>
      </c>
      <c r="K236" s="258" t="s">
        <v>1214</v>
      </c>
      <c r="L236" s="63"/>
      <c r="M236" s="63"/>
      <c r="N236" s="52">
        <f t="shared" si="62"/>
        <v>0</v>
      </c>
      <c r="O236" s="257">
        <v>58600</v>
      </c>
      <c r="P236" s="50">
        <f t="shared" si="0"/>
        <v>35160</v>
      </c>
      <c r="Q236" s="50">
        <f t="shared" si="1"/>
        <v>33402</v>
      </c>
      <c r="R236" s="50">
        <f t="shared" si="2"/>
        <v>28391.7</v>
      </c>
      <c r="S236" s="13"/>
      <c r="T236" s="13"/>
      <c r="U236" s="13"/>
      <c r="V236" s="13"/>
      <c r="W236" s="13"/>
      <c r="X236" s="13"/>
      <c r="Y236" s="13"/>
      <c r="Z236" s="13"/>
    </row>
    <row r="237" spans="1:26" ht="20.100000000000001" customHeight="1">
      <c r="A237" s="13"/>
      <c r="B237" s="63"/>
      <c r="C237" s="63"/>
      <c r="D237" s="63"/>
      <c r="E237" s="63"/>
      <c r="F237" s="257"/>
      <c r="G237" s="257"/>
      <c r="H237" s="241"/>
      <c r="I237" s="241"/>
      <c r="J237" s="241"/>
      <c r="K237" s="241"/>
      <c r="L237" s="63"/>
      <c r="M237" s="63"/>
      <c r="N237" s="52">
        <f t="shared" si="62"/>
        <v>0</v>
      </c>
      <c r="O237" s="257"/>
      <c r="P237" s="119">
        <f t="shared" si="0"/>
        <v>0</v>
      </c>
      <c r="Q237" s="119">
        <f t="shared" si="1"/>
        <v>0</v>
      </c>
      <c r="R237" s="119">
        <f t="shared" si="2"/>
        <v>0</v>
      </c>
      <c r="S237" s="13"/>
      <c r="T237" s="13"/>
      <c r="U237" s="13"/>
      <c r="V237" s="13"/>
      <c r="W237" s="13"/>
      <c r="X237" s="13"/>
      <c r="Y237" s="13"/>
      <c r="Z237" s="13"/>
    </row>
    <row r="238" spans="1:26" ht="20.100000000000001" customHeight="1">
      <c r="A238" s="13"/>
      <c r="B238" s="63"/>
      <c r="C238" s="63"/>
      <c r="D238" s="63" t="s">
        <v>1562</v>
      </c>
      <c r="E238" s="63" t="s">
        <v>1563</v>
      </c>
      <c r="F238" s="257">
        <v>55147.5</v>
      </c>
      <c r="G238" s="257">
        <v>61275</v>
      </c>
      <c r="H238" s="60">
        <f t="shared" si="72"/>
        <v>64500</v>
      </c>
      <c r="I238" s="60">
        <f t="shared" si="73"/>
        <v>107500</v>
      </c>
      <c r="J238" s="241" t="s">
        <v>1244</v>
      </c>
      <c r="K238" s="258" t="s">
        <v>1214</v>
      </c>
      <c r="L238" s="63"/>
      <c r="M238" s="63"/>
      <c r="N238" s="52">
        <f t="shared" si="62"/>
        <v>0</v>
      </c>
      <c r="O238" s="257">
        <v>107500</v>
      </c>
      <c r="P238" s="50">
        <f t="shared" si="0"/>
        <v>64500</v>
      </c>
      <c r="Q238" s="50">
        <f t="shared" si="1"/>
        <v>61275</v>
      </c>
      <c r="R238" s="50">
        <f t="shared" si="2"/>
        <v>52083.75</v>
      </c>
      <c r="S238" s="13"/>
      <c r="T238" s="13"/>
      <c r="U238" s="13"/>
      <c r="V238" s="13"/>
      <c r="W238" s="13"/>
      <c r="X238" s="13"/>
      <c r="Y238" s="13"/>
      <c r="Z238" s="13"/>
    </row>
    <row r="239" spans="1:26" ht="20.100000000000001" customHeight="1">
      <c r="A239" s="13"/>
      <c r="B239" s="63"/>
      <c r="C239" s="63"/>
      <c r="D239" s="63" t="s">
        <v>1564</v>
      </c>
      <c r="E239" s="63" t="s">
        <v>1563</v>
      </c>
      <c r="F239" s="257">
        <v>65407.5</v>
      </c>
      <c r="G239" s="257">
        <v>72675</v>
      </c>
      <c r="H239" s="60">
        <f t="shared" si="72"/>
        <v>76500</v>
      </c>
      <c r="I239" s="60">
        <f t="shared" si="73"/>
        <v>127500</v>
      </c>
      <c r="J239" s="241" t="s">
        <v>1244</v>
      </c>
      <c r="K239" s="258" t="s">
        <v>1214</v>
      </c>
      <c r="L239" s="63"/>
      <c r="M239" s="63"/>
      <c r="N239" s="52">
        <f t="shared" si="62"/>
        <v>0</v>
      </c>
      <c r="O239" s="257">
        <v>127500</v>
      </c>
      <c r="P239" s="119">
        <f t="shared" si="0"/>
        <v>76500</v>
      </c>
      <c r="Q239" s="119">
        <f t="shared" si="1"/>
        <v>72675</v>
      </c>
      <c r="R239" s="119">
        <f t="shared" si="2"/>
        <v>61773.75</v>
      </c>
      <c r="S239" s="13"/>
      <c r="T239" s="13"/>
      <c r="U239" s="13"/>
      <c r="V239" s="13"/>
      <c r="W239" s="13"/>
      <c r="X239" s="13"/>
      <c r="Y239" s="13"/>
      <c r="Z239" s="13"/>
    </row>
    <row r="240" spans="1:26" ht="20.100000000000001" customHeight="1">
      <c r="A240" s="13"/>
      <c r="B240" s="63"/>
      <c r="C240" s="63"/>
      <c r="D240" s="63" t="s">
        <v>1565</v>
      </c>
      <c r="E240" s="63" t="s">
        <v>1566</v>
      </c>
      <c r="F240" s="257">
        <v>33216.75</v>
      </c>
      <c r="G240" s="257">
        <v>36907.5</v>
      </c>
      <c r="H240" s="60">
        <f t="shared" si="72"/>
        <v>38900</v>
      </c>
      <c r="I240" s="60">
        <f t="shared" si="73"/>
        <v>64800</v>
      </c>
      <c r="J240" s="241" t="s">
        <v>1244</v>
      </c>
      <c r="K240" s="258" t="s">
        <v>1214</v>
      </c>
      <c r="L240" s="63"/>
      <c r="M240" s="63"/>
      <c r="N240" s="52">
        <f t="shared" si="62"/>
        <v>0</v>
      </c>
      <c r="O240" s="257">
        <v>64750</v>
      </c>
      <c r="P240" s="50">
        <f t="shared" si="0"/>
        <v>38850</v>
      </c>
      <c r="Q240" s="50">
        <f t="shared" si="1"/>
        <v>36907.5</v>
      </c>
      <c r="R240" s="50">
        <f t="shared" si="2"/>
        <v>31371.375</v>
      </c>
      <c r="S240" s="13"/>
      <c r="T240" s="13"/>
      <c r="U240" s="13"/>
      <c r="V240" s="13"/>
      <c r="W240" s="13"/>
      <c r="X240" s="13"/>
      <c r="Y240" s="13"/>
      <c r="Z240" s="13"/>
    </row>
    <row r="241" spans="1:26" ht="20.100000000000001" customHeight="1">
      <c r="A241" s="13"/>
      <c r="B241" s="63"/>
      <c r="C241" s="63"/>
      <c r="D241" s="63" t="s">
        <v>1567</v>
      </c>
      <c r="E241" s="63" t="s">
        <v>1568</v>
      </c>
      <c r="F241" s="257">
        <v>43605</v>
      </c>
      <c r="G241" s="257">
        <v>48450</v>
      </c>
      <c r="H241" s="60">
        <f t="shared" si="72"/>
        <v>51000</v>
      </c>
      <c r="I241" s="60">
        <f t="shared" si="73"/>
        <v>85000</v>
      </c>
      <c r="J241" s="241" t="s">
        <v>1244</v>
      </c>
      <c r="K241" s="258" t="s">
        <v>1214</v>
      </c>
      <c r="L241" s="63"/>
      <c r="M241" s="63"/>
      <c r="N241" s="52">
        <f t="shared" si="62"/>
        <v>0</v>
      </c>
      <c r="O241" s="257">
        <v>85000</v>
      </c>
      <c r="P241" s="119">
        <f t="shared" si="0"/>
        <v>51000</v>
      </c>
      <c r="Q241" s="119">
        <f t="shared" si="1"/>
        <v>48450</v>
      </c>
      <c r="R241" s="119">
        <f t="shared" si="2"/>
        <v>41182.5</v>
      </c>
      <c r="S241" s="13"/>
      <c r="T241" s="13"/>
      <c r="U241" s="13"/>
      <c r="V241" s="13"/>
      <c r="W241" s="13"/>
      <c r="X241" s="13"/>
      <c r="Y241" s="13"/>
      <c r="Z241" s="13"/>
    </row>
    <row r="242" spans="1:26" ht="20.100000000000001" customHeight="1">
      <c r="A242" s="13"/>
      <c r="B242" s="63"/>
      <c r="C242" s="63"/>
      <c r="D242" s="63" t="s">
        <v>1569</v>
      </c>
      <c r="E242" s="63" t="s">
        <v>1570</v>
      </c>
      <c r="F242" s="257">
        <v>55147.5</v>
      </c>
      <c r="G242" s="257">
        <v>61275</v>
      </c>
      <c r="H242" s="60">
        <f t="shared" si="72"/>
        <v>64500</v>
      </c>
      <c r="I242" s="60">
        <f t="shared" si="73"/>
        <v>107500</v>
      </c>
      <c r="J242" s="241" t="s">
        <v>1244</v>
      </c>
      <c r="K242" s="258" t="s">
        <v>1214</v>
      </c>
      <c r="L242" s="63"/>
      <c r="M242" s="63"/>
      <c r="N242" s="52">
        <f t="shared" si="62"/>
        <v>0</v>
      </c>
      <c r="O242" s="257">
        <v>107500</v>
      </c>
      <c r="P242" s="50">
        <f t="shared" si="0"/>
        <v>64500</v>
      </c>
      <c r="Q242" s="50">
        <f t="shared" si="1"/>
        <v>61275</v>
      </c>
      <c r="R242" s="50">
        <f t="shared" si="2"/>
        <v>52083.75</v>
      </c>
      <c r="S242" s="13"/>
      <c r="T242" s="13"/>
      <c r="U242" s="13"/>
      <c r="V242" s="13"/>
      <c r="W242" s="13"/>
      <c r="X242" s="13"/>
      <c r="Y242" s="13"/>
      <c r="Z242" s="13"/>
    </row>
    <row r="243" spans="1:26" ht="20.100000000000001" customHeight="1">
      <c r="A243" s="13"/>
      <c r="B243" s="63"/>
      <c r="C243" s="63"/>
      <c r="D243" s="63" t="s">
        <v>1571</v>
      </c>
      <c r="E243" s="63" t="s">
        <v>1572</v>
      </c>
      <c r="F243" s="257">
        <v>38475</v>
      </c>
      <c r="G243" s="257">
        <v>42750</v>
      </c>
      <c r="H243" s="60">
        <f t="shared" si="72"/>
        <v>45000</v>
      </c>
      <c r="I243" s="60">
        <f t="shared" si="73"/>
        <v>75000</v>
      </c>
      <c r="J243" s="241" t="s">
        <v>1244</v>
      </c>
      <c r="K243" s="258" t="s">
        <v>1214</v>
      </c>
      <c r="L243" s="63"/>
      <c r="M243" s="63"/>
      <c r="N243" s="52">
        <f t="shared" si="62"/>
        <v>0</v>
      </c>
      <c r="O243" s="257">
        <v>75000</v>
      </c>
      <c r="P243" s="119">
        <f t="shared" si="0"/>
        <v>45000</v>
      </c>
      <c r="Q243" s="119">
        <f t="shared" si="1"/>
        <v>42750</v>
      </c>
      <c r="R243" s="119">
        <f t="shared" si="2"/>
        <v>36337.5</v>
      </c>
      <c r="S243" s="13"/>
      <c r="T243" s="13"/>
      <c r="U243" s="13"/>
      <c r="V243" s="13"/>
      <c r="W243" s="13"/>
      <c r="X243" s="13"/>
      <c r="Y243" s="13"/>
      <c r="Z243" s="13"/>
    </row>
    <row r="244" spans="1:26" ht="20.100000000000001" customHeight="1">
      <c r="A244" s="13"/>
      <c r="B244" s="63"/>
      <c r="C244" s="63"/>
      <c r="D244" s="63" t="s">
        <v>1573</v>
      </c>
      <c r="E244" s="63" t="s">
        <v>1574</v>
      </c>
      <c r="F244" s="257">
        <v>42322.5</v>
      </c>
      <c r="G244" s="257">
        <v>47025</v>
      </c>
      <c r="H244" s="60">
        <f t="shared" si="72"/>
        <v>49500</v>
      </c>
      <c r="I244" s="60">
        <f t="shared" si="73"/>
        <v>82500</v>
      </c>
      <c r="J244" s="241" t="s">
        <v>1244</v>
      </c>
      <c r="K244" s="258" t="s">
        <v>1214</v>
      </c>
      <c r="L244" s="63"/>
      <c r="M244" s="63"/>
      <c r="N244" s="52">
        <f t="shared" si="62"/>
        <v>0</v>
      </c>
      <c r="O244" s="257">
        <v>82500</v>
      </c>
      <c r="P244" s="50">
        <f t="shared" si="0"/>
        <v>49500</v>
      </c>
      <c r="Q244" s="50">
        <f t="shared" si="1"/>
        <v>47025</v>
      </c>
      <c r="R244" s="50">
        <f t="shared" si="2"/>
        <v>39971.25</v>
      </c>
      <c r="S244" s="13"/>
      <c r="T244" s="13"/>
      <c r="U244" s="13"/>
      <c r="V244" s="13"/>
      <c r="W244" s="13"/>
      <c r="X244" s="13"/>
      <c r="Y244" s="13"/>
      <c r="Z244" s="13"/>
    </row>
    <row r="245" spans="1:26" ht="20.100000000000001" customHeight="1">
      <c r="A245" s="13"/>
      <c r="B245" s="63"/>
      <c r="C245" s="63"/>
      <c r="D245" s="63" t="s">
        <v>1575</v>
      </c>
      <c r="E245" s="63" t="s">
        <v>1576</v>
      </c>
      <c r="F245" s="257">
        <v>70537.5</v>
      </c>
      <c r="G245" s="257">
        <v>78375</v>
      </c>
      <c r="H245" s="60">
        <f t="shared" si="72"/>
        <v>82500</v>
      </c>
      <c r="I245" s="60">
        <f t="shared" si="73"/>
        <v>137500</v>
      </c>
      <c r="J245" s="241" t="s">
        <v>1244</v>
      </c>
      <c r="K245" s="258" t="s">
        <v>1214</v>
      </c>
      <c r="L245" s="63"/>
      <c r="M245" s="63"/>
      <c r="N245" s="52">
        <f t="shared" si="62"/>
        <v>0</v>
      </c>
      <c r="O245" s="257">
        <v>137500</v>
      </c>
      <c r="P245" s="119">
        <f t="shared" si="0"/>
        <v>82500</v>
      </c>
      <c r="Q245" s="119">
        <f t="shared" si="1"/>
        <v>78375</v>
      </c>
      <c r="R245" s="119">
        <f t="shared" si="2"/>
        <v>66618.75</v>
      </c>
      <c r="S245" s="13"/>
      <c r="T245" s="13"/>
      <c r="U245" s="13"/>
      <c r="V245" s="13"/>
      <c r="W245" s="13"/>
      <c r="X245" s="13"/>
      <c r="Y245" s="13"/>
      <c r="Z245" s="13"/>
    </row>
    <row r="246" spans="1:26" ht="20.100000000000001" customHeight="1">
      <c r="A246" s="13"/>
      <c r="B246" s="63"/>
      <c r="C246" s="63"/>
      <c r="D246" s="63" t="s">
        <v>1577</v>
      </c>
      <c r="E246" s="63" t="s">
        <v>1578</v>
      </c>
      <c r="F246" s="257">
        <v>87210</v>
      </c>
      <c r="G246" s="257">
        <v>96900</v>
      </c>
      <c r="H246" s="60">
        <f t="shared" si="72"/>
        <v>102000</v>
      </c>
      <c r="I246" s="60">
        <f t="shared" si="73"/>
        <v>170000</v>
      </c>
      <c r="J246" s="241" t="s">
        <v>1244</v>
      </c>
      <c r="K246" s="258" t="s">
        <v>1214</v>
      </c>
      <c r="L246" s="63"/>
      <c r="M246" s="63"/>
      <c r="N246" s="52">
        <f t="shared" si="62"/>
        <v>0</v>
      </c>
      <c r="O246" s="257">
        <v>170000</v>
      </c>
      <c r="P246" s="50">
        <f t="shared" si="0"/>
        <v>102000</v>
      </c>
      <c r="Q246" s="50">
        <f t="shared" si="1"/>
        <v>96900</v>
      </c>
      <c r="R246" s="50">
        <f t="shared" si="2"/>
        <v>82365</v>
      </c>
      <c r="S246" s="13"/>
      <c r="T246" s="13"/>
      <c r="U246" s="13"/>
      <c r="V246" s="13"/>
      <c r="W246" s="13"/>
      <c r="X246" s="13"/>
      <c r="Y246" s="13"/>
      <c r="Z246" s="13"/>
    </row>
    <row r="247" spans="1:26" ht="20.100000000000001" customHeight="1">
      <c r="A247" s="13"/>
      <c r="B247" s="63"/>
      <c r="C247" s="63"/>
      <c r="D247" s="63" t="s">
        <v>1579</v>
      </c>
      <c r="E247" s="63" t="s">
        <v>1580</v>
      </c>
      <c r="F247" s="257">
        <v>78232.5</v>
      </c>
      <c r="G247" s="257">
        <v>86925</v>
      </c>
      <c r="H247" s="60">
        <f t="shared" si="72"/>
        <v>91500</v>
      </c>
      <c r="I247" s="60">
        <f t="shared" si="73"/>
        <v>152500</v>
      </c>
      <c r="J247" s="241" t="s">
        <v>1244</v>
      </c>
      <c r="K247" s="258" t="s">
        <v>1214</v>
      </c>
      <c r="L247" s="63"/>
      <c r="M247" s="63"/>
      <c r="N247" s="52">
        <f t="shared" si="62"/>
        <v>0</v>
      </c>
      <c r="O247" s="257">
        <v>152500</v>
      </c>
      <c r="P247" s="119">
        <f t="shared" si="0"/>
        <v>91500</v>
      </c>
      <c r="Q247" s="119">
        <f t="shared" si="1"/>
        <v>86925</v>
      </c>
      <c r="R247" s="119">
        <f t="shared" si="2"/>
        <v>73886.25</v>
      </c>
      <c r="S247" s="13"/>
      <c r="T247" s="13"/>
      <c r="U247" s="13"/>
      <c r="V247" s="13"/>
      <c r="W247" s="13"/>
      <c r="X247" s="13"/>
      <c r="Y247" s="13"/>
      <c r="Z247" s="13"/>
    </row>
    <row r="248" spans="1:26" ht="20.100000000000001" customHeight="1">
      <c r="A248" s="13"/>
      <c r="B248" s="13"/>
      <c r="C248" s="13"/>
      <c r="D248" s="10"/>
      <c r="E248" s="10"/>
      <c r="F248" s="11"/>
      <c r="G248" s="11"/>
      <c r="H248" s="11"/>
      <c r="I248" s="11"/>
      <c r="J248" s="12"/>
      <c r="K248" s="12"/>
      <c r="L248" s="13"/>
      <c r="M248" s="13"/>
      <c r="N248" s="13"/>
      <c r="O248" s="13"/>
      <c r="P248" s="13"/>
      <c r="Q248" s="13"/>
      <c r="R248" s="13"/>
      <c r="S248" s="13"/>
      <c r="T248" s="13"/>
      <c r="U248" s="13"/>
      <c r="V248" s="13"/>
      <c r="W248" s="13"/>
      <c r="X248" s="13"/>
      <c r="Y248" s="13"/>
      <c r="Z248" s="13"/>
    </row>
    <row r="249" spans="1:26" ht="20.100000000000001" customHeight="1">
      <c r="A249" s="13"/>
      <c r="B249" s="13"/>
      <c r="C249" s="13"/>
      <c r="D249" s="10"/>
      <c r="E249" s="10"/>
      <c r="F249" s="11"/>
      <c r="G249" s="11"/>
      <c r="H249" s="11"/>
      <c r="I249" s="11"/>
      <c r="J249" s="12"/>
      <c r="K249" s="12"/>
      <c r="L249" s="13"/>
      <c r="M249" s="13"/>
      <c r="N249" s="13"/>
      <c r="O249" s="13"/>
      <c r="P249" s="13"/>
      <c r="Q249" s="13"/>
      <c r="R249" s="13"/>
      <c r="S249" s="13"/>
      <c r="T249" s="13"/>
      <c r="U249" s="13"/>
      <c r="V249" s="13"/>
      <c r="W249" s="13"/>
      <c r="X249" s="13"/>
      <c r="Y249" s="13"/>
      <c r="Z249" s="13"/>
    </row>
    <row r="250" spans="1:26" ht="20.100000000000001" customHeight="1">
      <c r="A250" s="13"/>
      <c r="B250" s="13"/>
      <c r="C250" s="13"/>
      <c r="D250" s="10"/>
      <c r="E250" s="10"/>
      <c r="F250" s="11"/>
      <c r="G250" s="11"/>
      <c r="H250" s="11"/>
      <c r="I250" s="11"/>
      <c r="J250" s="12"/>
      <c r="K250" s="12"/>
      <c r="L250" s="13"/>
      <c r="M250" s="13"/>
      <c r="N250" s="13"/>
      <c r="O250" s="13"/>
      <c r="P250" s="13"/>
      <c r="Q250" s="13"/>
      <c r="R250" s="13"/>
      <c r="S250" s="13"/>
      <c r="T250" s="13"/>
      <c r="U250" s="13"/>
      <c r="V250" s="13"/>
      <c r="W250" s="13"/>
      <c r="X250" s="13"/>
      <c r="Y250" s="13"/>
      <c r="Z250" s="13"/>
    </row>
    <row r="251" spans="1:26" ht="18.75" customHeight="1">
      <c r="A251" s="13"/>
      <c r="B251" s="13"/>
      <c r="C251" s="13"/>
      <c r="D251" s="10"/>
      <c r="E251" s="10"/>
      <c r="F251" s="11"/>
      <c r="G251" s="11"/>
      <c r="H251" s="11"/>
      <c r="I251" s="11"/>
      <c r="J251" s="12"/>
      <c r="K251" s="12"/>
      <c r="L251" s="13"/>
      <c r="M251" s="13"/>
      <c r="N251" s="13"/>
      <c r="O251" s="13"/>
      <c r="P251" s="13"/>
      <c r="Q251" s="13"/>
      <c r="R251" s="13"/>
      <c r="S251" s="13"/>
      <c r="T251" s="13"/>
      <c r="U251" s="13"/>
      <c r="V251" s="13"/>
      <c r="W251" s="13"/>
      <c r="X251" s="13"/>
      <c r="Y251" s="13"/>
      <c r="Z251" s="13"/>
    </row>
    <row r="252" spans="1:26" ht="18.75" customHeight="1">
      <c r="A252" s="13"/>
      <c r="B252" s="13"/>
      <c r="C252" s="13"/>
      <c r="D252" s="10"/>
      <c r="E252" s="10"/>
      <c r="F252" s="11"/>
      <c r="G252" s="11"/>
      <c r="H252" s="11"/>
      <c r="I252" s="11"/>
      <c r="J252" s="12"/>
      <c r="K252" s="12"/>
      <c r="L252" s="13"/>
      <c r="M252" s="13"/>
      <c r="N252" s="13"/>
      <c r="O252" s="13"/>
      <c r="P252" s="13"/>
      <c r="Q252" s="13"/>
      <c r="R252" s="13"/>
      <c r="S252" s="13"/>
      <c r="T252" s="13"/>
      <c r="U252" s="13"/>
      <c r="V252" s="13"/>
      <c r="W252" s="13"/>
      <c r="X252" s="13"/>
      <c r="Y252" s="13"/>
      <c r="Z252" s="13"/>
    </row>
    <row r="253" spans="1:26" ht="18.75" customHeight="1">
      <c r="A253" s="13"/>
      <c r="B253" s="13"/>
      <c r="C253" s="13"/>
      <c r="D253" s="10"/>
      <c r="E253" s="10"/>
      <c r="F253" s="11"/>
      <c r="G253" s="11"/>
      <c r="H253" s="11"/>
      <c r="I253" s="11"/>
      <c r="J253" s="12"/>
      <c r="K253" s="12"/>
      <c r="L253" s="13"/>
      <c r="M253" s="13"/>
      <c r="N253" s="13"/>
      <c r="O253" s="13"/>
      <c r="P253" s="13"/>
      <c r="Q253" s="13"/>
      <c r="R253" s="13"/>
      <c r="S253" s="13"/>
      <c r="T253" s="13"/>
      <c r="U253" s="13"/>
      <c r="V253" s="13"/>
      <c r="W253" s="13"/>
      <c r="X253" s="13"/>
      <c r="Y253" s="13"/>
      <c r="Z253" s="13"/>
    </row>
    <row r="254" spans="1:26" ht="18.75" customHeight="1">
      <c r="A254" s="13"/>
      <c r="B254" s="13"/>
      <c r="C254" s="13"/>
      <c r="D254" s="10"/>
      <c r="E254" s="10"/>
      <c r="F254" s="11"/>
      <c r="G254" s="11"/>
      <c r="H254" s="11"/>
      <c r="I254" s="11"/>
      <c r="J254" s="12"/>
      <c r="K254" s="12"/>
      <c r="L254" s="13"/>
      <c r="M254" s="13"/>
      <c r="N254" s="13"/>
      <c r="O254" s="13"/>
      <c r="P254" s="13"/>
      <c r="Q254" s="13"/>
      <c r="R254" s="13"/>
      <c r="S254" s="13"/>
      <c r="T254" s="13"/>
      <c r="U254" s="13"/>
      <c r="V254" s="13"/>
      <c r="W254" s="13"/>
      <c r="X254" s="13"/>
      <c r="Y254" s="13"/>
      <c r="Z254" s="13"/>
    </row>
    <row r="255" spans="1:26" ht="18.75" customHeight="1">
      <c r="A255" s="13"/>
      <c r="B255" s="13"/>
      <c r="C255" s="13"/>
      <c r="D255" s="10"/>
      <c r="E255" s="10"/>
      <c r="F255" s="11"/>
      <c r="G255" s="11"/>
      <c r="H255" s="11"/>
      <c r="I255" s="11"/>
      <c r="J255" s="12"/>
      <c r="K255" s="12"/>
      <c r="L255" s="13"/>
      <c r="M255" s="13"/>
      <c r="N255" s="13"/>
      <c r="O255" s="13"/>
      <c r="P255" s="13"/>
      <c r="Q255" s="13"/>
      <c r="R255" s="13"/>
      <c r="S255" s="13"/>
      <c r="T255" s="13"/>
      <c r="U255" s="13"/>
      <c r="V255" s="13"/>
      <c r="W255" s="13"/>
      <c r="X255" s="13"/>
      <c r="Y255" s="13"/>
      <c r="Z255" s="13"/>
    </row>
    <row r="256" spans="1:26" ht="18.75" customHeight="1">
      <c r="A256" s="13"/>
      <c r="B256" s="13"/>
      <c r="C256" s="13"/>
      <c r="D256" s="10"/>
      <c r="E256" s="10"/>
      <c r="F256" s="11"/>
      <c r="G256" s="11"/>
      <c r="H256" s="11"/>
      <c r="I256" s="11"/>
      <c r="J256" s="12"/>
      <c r="K256" s="12"/>
      <c r="L256" s="13"/>
      <c r="M256" s="13"/>
      <c r="N256" s="13"/>
      <c r="O256" s="13"/>
      <c r="P256" s="13"/>
      <c r="Q256" s="13"/>
      <c r="R256" s="13"/>
      <c r="S256" s="13"/>
      <c r="T256" s="13"/>
      <c r="U256" s="13"/>
      <c r="V256" s="13"/>
      <c r="W256" s="13"/>
      <c r="X256" s="13"/>
      <c r="Y256" s="13"/>
      <c r="Z256" s="13"/>
    </row>
    <row r="257" spans="1:26" ht="18.75" customHeight="1">
      <c r="A257" s="13"/>
      <c r="B257" s="13"/>
      <c r="C257" s="13"/>
      <c r="D257" s="10"/>
      <c r="E257" s="10"/>
      <c r="F257" s="11"/>
      <c r="G257" s="11"/>
      <c r="H257" s="11"/>
      <c r="I257" s="11"/>
      <c r="J257" s="12"/>
      <c r="K257" s="12"/>
      <c r="L257" s="13"/>
      <c r="M257" s="13"/>
      <c r="N257" s="13"/>
      <c r="O257" s="13"/>
      <c r="P257" s="13"/>
      <c r="Q257" s="13"/>
      <c r="R257" s="13"/>
      <c r="S257" s="13"/>
      <c r="T257" s="13"/>
      <c r="U257" s="13"/>
      <c r="V257" s="13"/>
      <c r="W257" s="13"/>
      <c r="X257" s="13"/>
      <c r="Y257" s="13"/>
      <c r="Z257" s="13"/>
    </row>
    <row r="258" spans="1:26" ht="18.75" customHeight="1">
      <c r="A258" s="13"/>
      <c r="B258" s="13"/>
      <c r="C258" s="13"/>
      <c r="D258" s="10"/>
      <c r="E258" s="10"/>
      <c r="F258" s="11"/>
      <c r="G258" s="11"/>
      <c r="H258" s="11"/>
      <c r="I258" s="11"/>
      <c r="J258" s="12"/>
      <c r="K258" s="12"/>
      <c r="L258" s="13"/>
      <c r="M258" s="13"/>
      <c r="N258" s="13"/>
      <c r="O258" s="13"/>
      <c r="P258" s="13"/>
      <c r="Q258" s="13"/>
      <c r="R258" s="13"/>
      <c r="S258" s="13"/>
      <c r="T258" s="13"/>
      <c r="U258" s="13"/>
      <c r="V258" s="13"/>
      <c r="W258" s="13"/>
      <c r="X258" s="13"/>
      <c r="Y258" s="13"/>
      <c r="Z258" s="13"/>
    </row>
    <row r="259" spans="1:26" ht="18.75" customHeight="1">
      <c r="A259" s="13"/>
      <c r="B259" s="13"/>
      <c r="C259" s="13"/>
      <c r="D259" s="10"/>
      <c r="E259" s="10"/>
      <c r="F259" s="11"/>
      <c r="G259" s="11"/>
      <c r="H259" s="11"/>
      <c r="I259" s="11"/>
      <c r="J259" s="12"/>
      <c r="K259" s="12"/>
      <c r="L259" s="13"/>
      <c r="M259" s="13"/>
      <c r="N259" s="13"/>
      <c r="O259" s="13"/>
      <c r="P259" s="13"/>
      <c r="Q259" s="13"/>
      <c r="R259" s="13"/>
      <c r="S259" s="13"/>
      <c r="T259" s="13"/>
      <c r="U259" s="13"/>
      <c r="V259" s="13"/>
      <c r="W259" s="13"/>
      <c r="X259" s="13"/>
      <c r="Y259" s="13"/>
      <c r="Z259" s="13"/>
    </row>
    <row r="260" spans="1:26" ht="18.75" customHeight="1">
      <c r="A260" s="13"/>
      <c r="B260" s="13"/>
      <c r="C260" s="13"/>
      <c r="D260" s="10"/>
      <c r="E260" s="10"/>
      <c r="F260" s="11"/>
      <c r="G260" s="11"/>
      <c r="H260" s="11"/>
      <c r="I260" s="11"/>
      <c r="J260" s="12"/>
      <c r="K260" s="12"/>
      <c r="L260" s="13"/>
      <c r="M260" s="13"/>
      <c r="N260" s="13"/>
      <c r="O260" s="13"/>
      <c r="P260" s="13"/>
      <c r="Q260" s="13"/>
      <c r="R260" s="13"/>
      <c r="S260" s="13"/>
      <c r="T260" s="13"/>
      <c r="U260" s="13"/>
      <c r="V260" s="13"/>
      <c r="W260" s="13"/>
      <c r="X260" s="13"/>
      <c r="Y260" s="13"/>
      <c r="Z260" s="13"/>
    </row>
    <row r="261" spans="1:26" ht="18.75" customHeight="1">
      <c r="A261" s="13"/>
      <c r="B261" s="13"/>
      <c r="C261" s="13"/>
      <c r="D261" s="10"/>
      <c r="E261" s="10"/>
      <c r="F261" s="11"/>
      <c r="G261" s="11"/>
      <c r="H261" s="11"/>
      <c r="I261" s="11"/>
      <c r="J261" s="12"/>
      <c r="K261" s="12"/>
      <c r="L261" s="13"/>
      <c r="M261" s="13"/>
      <c r="N261" s="13"/>
      <c r="O261" s="13"/>
      <c r="P261" s="13"/>
      <c r="Q261" s="13"/>
      <c r="R261" s="13"/>
      <c r="S261" s="13"/>
      <c r="T261" s="13"/>
      <c r="U261" s="13"/>
      <c r="V261" s="13"/>
      <c r="W261" s="13"/>
      <c r="X261" s="13"/>
      <c r="Y261" s="13"/>
      <c r="Z261" s="13"/>
    </row>
    <row r="262" spans="1:26" ht="18.75" customHeight="1">
      <c r="A262" s="13"/>
      <c r="B262" s="13"/>
      <c r="C262" s="13"/>
      <c r="D262" s="10"/>
      <c r="E262" s="10"/>
      <c r="F262" s="11"/>
      <c r="G262" s="11"/>
      <c r="H262" s="11"/>
      <c r="I262" s="11"/>
      <c r="J262" s="12"/>
      <c r="K262" s="12"/>
      <c r="L262" s="13"/>
      <c r="M262" s="13"/>
      <c r="N262" s="13"/>
      <c r="O262" s="13"/>
      <c r="P262" s="13"/>
      <c r="Q262" s="13"/>
      <c r="R262" s="13"/>
      <c r="S262" s="13"/>
      <c r="T262" s="13"/>
      <c r="U262" s="13"/>
      <c r="V262" s="13"/>
      <c r="W262" s="13"/>
      <c r="X262" s="13"/>
      <c r="Y262" s="13"/>
      <c r="Z262" s="13"/>
    </row>
    <row r="263" spans="1:26" ht="18.75" customHeight="1">
      <c r="A263" s="13"/>
      <c r="B263" s="13"/>
      <c r="C263" s="13"/>
      <c r="D263" s="10"/>
      <c r="E263" s="10"/>
      <c r="F263" s="11"/>
      <c r="G263" s="11"/>
      <c r="H263" s="11"/>
      <c r="I263" s="11"/>
      <c r="J263" s="12"/>
      <c r="K263" s="12"/>
      <c r="L263" s="13"/>
      <c r="M263" s="13"/>
      <c r="N263" s="13"/>
      <c r="O263" s="13"/>
      <c r="P263" s="13"/>
      <c r="Q263" s="13"/>
      <c r="R263" s="13"/>
      <c r="S263" s="13"/>
      <c r="T263" s="13"/>
      <c r="U263" s="13"/>
      <c r="V263" s="13"/>
      <c r="W263" s="13"/>
      <c r="X263" s="13"/>
      <c r="Y263" s="13"/>
      <c r="Z263" s="13"/>
    </row>
    <row r="264" spans="1:26" ht="18.75" customHeight="1">
      <c r="A264" s="13"/>
      <c r="B264" s="13"/>
      <c r="C264" s="13"/>
      <c r="D264" s="10"/>
      <c r="E264" s="10"/>
      <c r="F264" s="11"/>
      <c r="G264" s="11"/>
      <c r="H264" s="11"/>
      <c r="I264" s="11"/>
      <c r="J264" s="12"/>
      <c r="K264" s="12"/>
      <c r="L264" s="13"/>
      <c r="M264" s="13"/>
      <c r="N264" s="13"/>
      <c r="O264" s="13"/>
      <c r="P264" s="13"/>
      <c r="Q264" s="13"/>
      <c r="R264" s="13"/>
      <c r="S264" s="13"/>
      <c r="T264" s="13"/>
      <c r="U264" s="13"/>
      <c r="V264" s="13"/>
      <c r="W264" s="13"/>
      <c r="X264" s="13"/>
      <c r="Y264" s="13"/>
      <c r="Z264" s="13"/>
    </row>
    <row r="265" spans="1:26" ht="18.75" customHeight="1">
      <c r="A265" s="13"/>
      <c r="B265" s="13"/>
      <c r="C265" s="13"/>
      <c r="D265" s="10"/>
      <c r="E265" s="10"/>
      <c r="F265" s="11"/>
      <c r="G265" s="11"/>
      <c r="H265" s="11"/>
      <c r="I265" s="11"/>
      <c r="J265" s="12"/>
      <c r="K265" s="12"/>
      <c r="L265" s="13"/>
      <c r="M265" s="13"/>
      <c r="N265" s="13"/>
      <c r="O265" s="13"/>
      <c r="P265" s="13"/>
      <c r="Q265" s="13"/>
      <c r="R265" s="13"/>
      <c r="S265" s="13"/>
      <c r="T265" s="13"/>
      <c r="U265" s="13"/>
      <c r="V265" s="13"/>
      <c r="W265" s="13"/>
      <c r="X265" s="13"/>
      <c r="Y265" s="13"/>
      <c r="Z265" s="13"/>
    </row>
    <row r="266" spans="1:26" ht="18.75" customHeight="1">
      <c r="A266" s="13"/>
      <c r="B266" s="13"/>
      <c r="C266" s="13"/>
      <c r="D266" s="10"/>
      <c r="E266" s="10"/>
      <c r="F266" s="11"/>
      <c r="G266" s="11"/>
      <c r="H266" s="11"/>
      <c r="I266" s="11"/>
      <c r="J266" s="12"/>
      <c r="K266" s="12"/>
      <c r="L266" s="13"/>
      <c r="M266" s="13"/>
      <c r="N266" s="13"/>
      <c r="O266" s="13"/>
      <c r="P266" s="13"/>
      <c r="Q266" s="13"/>
      <c r="R266" s="13"/>
      <c r="S266" s="13"/>
      <c r="T266" s="13"/>
      <c r="U266" s="13"/>
      <c r="V266" s="13"/>
      <c r="W266" s="13"/>
      <c r="X266" s="13"/>
      <c r="Y266" s="13"/>
      <c r="Z266" s="13"/>
    </row>
    <row r="267" spans="1:26" ht="18.75" customHeight="1">
      <c r="A267" s="13"/>
      <c r="B267" s="13"/>
      <c r="C267" s="13"/>
      <c r="D267" s="10"/>
      <c r="E267" s="10"/>
      <c r="F267" s="11"/>
      <c r="G267" s="11"/>
      <c r="H267" s="11"/>
      <c r="I267" s="11"/>
      <c r="J267" s="12"/>
      <c r="K267" s="12"/>
      <c r="L267" s="13"/>
      <c r="M267" s="13"/>
      <c r="N267" s="13"/>
      <c r="O267" s="13"/>
      <c r="P267" s="13"/>
      <c r="Q267" s="13"/>
      <c r="R267" s="13"/>
      <c r="S267" s="13"/>
      <c r="T267" s="13"/>
      <c r="U267" s="13"/>
      <c r="V267" s="13"/>
      <c r="W267" s="13"/>
      <c r="X267" s="13"/>
      <c r="Y267" s="13"/>
      <c r="Z267" s="13"/>
    </row>
    <row r="268" spans="1:26" ht="18.75" customHeight="1">
      <c r="A268" s="13"/>
      <c r="B268" s="13"/>
      <c r="C268" s="13"/>
      <c r="D268" s="10"/>
      <c r="E268" s="10"/>
      <c r="F268" s="11"/>
      <c r="G268" s="11"/>
      <c r="H268" s="11"/>
      <c r="I268" s="11"/>
      <c r="J268" s="12"/>
      <c r="K268" s="12"/>
      <c r="L268" s="13"/>
      <c r="M268" s="13"/>
      <c r="N268" s="13"/>
      <c r="O268" s="13"/>
      <c r="P268" s="13"/>
      <c r="Q268" s="13"/>
      <c r="R268" s="13"/>
      <c r="S268" s="13"/>
      <c r="T268" s="13"/>
      <c r="U268" s="13"/>
      <c r="V268" s="13"/>
      <c r="W268" s="13"/>
      <c r="X268" s="13"/>
      <c r="Y268" s="13"/>
      <c r="Z268" s="13"/>
    </row>
    <row r="269" spans="1:26" ht="18.75" customHeight="1">
      <c r="A269" s="13"/>
      <c r="B269" s="13"/>
      <c r="C269" s="13"/>
      <c r="D269" s="10"/>
      <c r="E269" s="10"/>
      <c r="F269" s="11"/>
      <c r="G269" s="11"/>
      <c r="H269" s="11"/>
      <c r="I269" s="11"/>
      <c r="J269" s="12"/>
      <c r="K269" s="12"/>
      <c r="L269" s="13"/>
      <c r="M269" s="13"/>
      <c r="N269" s="13"/>
      <c r="O269" s="13"/>
      <c r="P269" s="13"/>
      <c r="Q269" s="13"/>
      <c r="R269" s="13"/>
      <c r="S269" s="13"/>
      <c r="T269" s="13"/>
      <c r="U269" s="13"/>
      <c r="V269" s="13"/>
      <c r="W269" s="13"/>
      <c r="X269" s="13"/>
      <c r="Y269" s="13"/>
      <c r="Z269" s="13"/>
    </row>
    <row r="270" spans="1:26" ht="18.75" customHeight="1">
      <c r="A270" s="13"/>
      <c r="B270" s="13"/>
      <c r="C270" s="13"/>
      <c r="D270" s="10"/>
      <c r="E270" s="10"/>
      <c r="F270" s="11"/>
      <c r="G270" s="11"/>
      <c r="H270" s="11"/>
      <c r="I270" s="11"/>
      <c r="J270" s="12"/>
      <c r="K270" s="12"/>
      <c r="L270" s="13"/>
      <c r="M270" s="13"/>
      <c r="N270" s="13"/>
      <c r="O270" s="13"/>
      <c r="P270" s="13"/>
      <c r="Q270" s="13"/>
      <c r="R270" s="13"/>
      <c r="S270" s="13"/>
      <c r="T270" s="13"/>
      <c r="U270" s="13"/>
      <c r="V270" s="13"/>
      <c r="W270" s="13"/>
      <c r="X270" s="13"/>
      <c r="Y270" s="13"/>
      <c r="Z270" s="13"/>
    </row>
    <row r="271" spans="1:26" ht="18.75" customHeight="1">
      <c r="A271" s="13"/>
      <c r="B271" s="13"/>
      <c r="C271" s="13"/>
      <c r="D271" s="10"/>
      <c r="E271" s="10"/>
      <c r="F271" s="11"/>
      <c r="G271" s="11"/>
      <c r="H271" s="11"/>
      <c r="I271" s="11"/>
      <c r="J271" s="12"/>
      <c r="K271" s="12"/>
      <c r="L271" s="13"/>
      <c r="M271" s="13"/>
      <c r="N271" s="13"/>
      <c r="O271" s="13"/>
      <c r="P271" s="13"/>
      <c r="Q271" s="13"/>
      <c r="R271" s="13"/>
      <c r="S271" s="13"/>
      <c r="T271" s="13"/>
      <c r="U271" s="13"/>
      <c r="V271" s="13"/>
      <c r="W271" s="13"/>
      <c r="X271" s="13"/>
      <c r="Y271" s="13"/>
      <c r="Z271" s="13"/>
    </row>
    <row r="272" spans="1:26" ht="18.75" customHeight="1">
      <c r="A272" s="13"/>
      <c r="B272" s="13"/>
      <c r="C272" s="13"/>
      <c r="D272" s="10"/>
      <c r="E272" s="10"/>
      <c r="F272" s="11"/>
      <c r="G272" s="11"/>
      <c r="H272" s="11"/>
      <c r="I272" s="11"/>
      <c r="J272" s="12"/>
      <c r="K272" s="12"/>
      <c r="L272" s="13"/>
      <c r="M272" s="13"/>
      <c r="N272" s="13"/>
      <c r="O272" s="13"/>
      <c r="P272" s="13"/>
      <c r="Q272" s="13"/>
      <c r="R272" s="13"/>
      <c r="S272" s="13"/>
      <c r="T272" s="13"/>
      <c r="U272" s="13"/>
      <c r="V272" s="13"/>
      <c r="W272" s="13"/>
      <c r="X272" s="13"/>
      <c r="Y272" s="13"/>
      <c r="Z272" s="13"/>
    </row>
    <row r="273" spans="1:26" ht="18.75" customHeight="1">
      <c r="A273" s="13"/>
      <c r="B273" s="13"/>
      <c r="C273" s="13"/>
      <c r="D273" s="10"/>
      <c r="E273" s="10"/>
      <c r="F273" s="11"/>
      <c r="G273" s="11"/>
      <c r="H273" s="11"/>
      <c r="I273" s="11"/>
      <c r="J273" s="12"/>
      <c r="K273" s="12"/>
      <c r="L273" s="13"/>
      <c r="M273" s="13"/>
      <c r="N273" s="13"/>
      <c r="O273" s="13"/>
      <c r="P273" s="13"/>
      <c r="Q273" s="13"/>
      <c r="R273" s="13"/>
      <c r="S273" s="13"/>
      <c r="T273" s="13"/>
      <c r="U273" s="13"/>
      <c r="V273" s="13"/>
      <c r="W273" s="13"/>
      <c r="X273" s="13"/>
      <c r="Y273" s="13"/>
      <c r="Z273" s="13"/>
    </row>
    <row r="274" spans="1:26" ht="18.75" customHeight="1">
      <c r="A274" s="13"/>
      <c r="B274" s="13"/>
      <c r="C274" s="13"/>
      <c r="D274" s="10"/>
      <c r="E274" s="10"/>
      <c r="F274" s="11"/>
      <c r="G274" s="11"/>
      <c r="H274" s="11"/>
      <c r="I274" s="11"/>
      <c r="J274" s="12"/>
      <c r="K274" s="12"/>
      <c r="L274" s="13"/>
      <c r="M274" s="13"/>
      <c r="N274" s="13"/>
      <c r="O274" s="13"/>
      <c r="P274" s="13"/>
      <c r="Q274" s="13"/>
      <c r="R274" s="13"/>
      <c r="S274" s="13"/>
      <c r="T274" s="13"/>
      <c r="U274" s="13"/>
      <c r="V274" s="13"/>
      <c r="W274" s="13"/>
      <c r="X274" s="13"/>
      <c r="Y274" s="13"/>
      <c r="Z274" s="13"/>
    </row>
    <row r="275" spans="1:26" ht="18.75" customHeight="1">
      <c r="A275" s="13"/>
      <c r="B275" s="13"/>
      <c r="C275" s="13"/>
      <c r="D275" s="10"/>
      <c r="E275" s="10"/>
      <c r="F275" s="11"/>
      <c r="G275" s="11"/>
      <c r="H275" s="11"/>
      <c r="I275" s="11"/>
      <c r="J275" s="12"/>
      <c r="K275" s="12"/>
      <c r="L275" s="13"/>
      <c r="M275" s="13"/>
      <c r="N275" s="13"/>
      <c r="O275" s="13"/>
      <c r="P275" s="13"/>
      <c r="Q275" s="13"/>
      <c r="R275" s="13"/>
      <c r="S275" s="13"/>
      <c r="T275" s="13"/>
      <c r="U275" s="13"/>
      <c r="V275" s="13"/>
      <c r="W275" s="13"/>
      <c r="X275" s="13"/>
      <c r="Y275" s="13"/>
      <c r="Z275" s="13"/>
    </row>
    <row r="276" spans="1:26" ht="18.75" customHeight="1">
      <c r="A276" s="13"/>
      <c r="B276" s="13"/>
      <c r="C276" s="13"/>
      <c r="D276" s="10"/>
      <c r="E276" s="10"/>
      <c r="F276" s="11"/>
      <c r="G276" s="11"/>
      <c r="H276" s="11"/>
      <c r="I276" s="11"/>
      <c r="J276" s="12"/>
      <c r="K276" s="12"/>
      <c r="L276" s="13"/>
      <c r="M276" s="13"/>
      <c r="N276" s="13"/>
      <c r="O276" s="13"/>
      <c r="P276" s="13"/>
      <c r="Q276" s="13"/>
      <c r="R276" s="13"/>
      <c r="S276" s="13"/>
      <c r="T276" s="13"/>
      <c r="U276" s="13"/>
      <c r="V276" s="13"/>
      <c r="W276" s="13"/>
      <c r="X276" s="13"/>
      <c r="Y276" s="13"/>
      <c r="Z276" s="13"/>
    </row>
    <row r="277" spans="1:26" ht="18.75" customHeight="1">
      <c r="A277" s="13"/>
      <c r="B277" s="13"/>
      <c r="C277" s="13"/>
      <c r="D277" s="10"/>
      <c r="E277" s="10"/>
      <c r="F277" s="11"/>
      <c r="G277" s="11"/>
      <c r="H277" s="11"/>
      <c r="I277" s="11"/>
      <c r="J277" s="12"/>
      <c r="K277" s="12"/>
      <c r="L277" s="13"/>
      <c r="M277" s="13"/>
      <c r="N277" s="13"/>
      <c r="O277" s="13"/>
      <c r="P277" s="13"/>
      <c r="Q277" s="13"/>
      <c r="R277" s="13"/>
      <c r="S277" s="13"/>
      <c r="T277" s="13"/>
      <c r="U277" s="13"/>
      <c r="V277" s="13"/>
      <c r="W277" s="13"/>
      <c r="X277" s="13"/>
      <c r="Y277" s="13"/>
      <c r="Z277" s="13"/>
    </row>
    <row r="278" spans="1:26" ht="18.75" customHeight="1">
      <c r="A278" s="13"/>
      <c r="B278" s="13"/>
      <c r="C278" s="13"/>
      <c r="D278" s="10"/>
      <c r="E278" s="10"/>
      <c r="F278" s="11"/>
      <c r="G278" s="11"/>
      <c r="H278" s="11"/>
      <c r="I278" s="11"/>
      <c r="J278" s="12"/>
      <c r="K278" s="12"/>
      <c r="L278" s="13"/>
      <c r="M278" s="13"/>
      <c r="N278" s="13"/>
      <c r="O278" s="13"/>
      <c r="P278" s="13"/>
      <c r="Q278" s="13"/>
      <c r="R278" s="13"/>
      <c r="S278" s="13"/>
      <c r="T278" s="13"/>
      <c r="U278" s="13"/>
      <c r="V278" s="13"/>
      <c r="W278" s="13"/>
      <c r="X278" s="13"/>
      <c r="Y278" s="13"/>
      <c r="Z278" s="13"/>
    </row>
    <row r="279" spans="1:26" ht="18.75" customHeight="1">
      <c r="A279" s="13"/>
      <c r="B279" s="13"/>
      <c r="C279" s="13"/>
      <c r="D279" s="10"/>
      <c r="E279" s="10"/>
      <c r="F279" s="11"/>
      <c r="G279" s="11"/>
      <c r="H279" s="11"/>
      <c r="I279" s="11"/>
      <c r="J279" s="12"/>
      <c r="K279" s="12"/>
      <c r="L279" s="13"/>
      <c r="M279" s="13"/>
      <c r="N279" s="13"/>
      <c r="O279" s="13"/>
      <c r="P279" s="13"/>
      <c r="Q279" s="13"/>
      <c r="R279" s="13"/>
      <c r="S279" s="13"/>
      <c r="T279" s="13"/>
      <c r="U279" s="13"/>
      <c r="V279" s="13"/>
      <c r="W279" s="13"/>
      <c r="X279" s="13"/>
      <c r="Y279" s="13"/>
      <c r="Z279" s="13"/>
    </row>
    <row r="280" spans="1:26" ht="18.75" customHeight="1">
      <c r="A280" s="13"/>
      <c r="B280" s="13"/>
      <c r="C280" s="13"/>
      <c r="D280" s="10"/>
      <c r="E280" s="10"/>
      <c r="F280" s="11"/>
      <c r="G280" s="11"/>
      <c r="H280" s="11"/>
      <c r="I280" s="11"/>
      <c r="J280" s="12"/>
      <c r="K280" s="12"/>
      <c r="L280" s="13"/>
      <c r="M280" s="13"/>
      <c r="N280" s="13"/>
      <c r="O280" s="13"/>
      <c r="P280" s="13"/>
      <c r="Q280" s="13"/>
      <c r="R280" s="13"/>
      <c r="S280" s="13"/>
      <c r="T280" s="13"/>
      <c r="U280" s="13"/>
      <c r="V280" s="13"/>
      <c r="W280" s="13"/>
      <c r="X280" s="13"/>
      <c r="Y280" s="13"/>
      <c r="Z280" s="13"/>
    </row>
    <row r="281" spans="1:26" ht="18.75" customHeight="1">
      <c r="A281" s="13"/>
      <c r="B281" s="13"/>
      <c r="C281" s="13"/>
      <c r="D281" s="10"/>
      <c r="E281" s="10"/>
      <c r="F281" s="11"/>
      <c r="G281" s="11"/>
      <c r="H281" s="11"/>
      <c r="I281" s="11"/>
      <c r="J281" s="12"/>
      <c r="K281" s="12"/>
      <c r="L281" s="13"/>
      <c r="M281" s="13"/>
      <c r="N281" s="13"/>
      <c r="O281" s="13"/>
      <c r="P281" s="13"/>
      <c r="Q281" s="13"/>
      <c r="R281" s="13"/>
      <c r="S281" s="13"/>
      <c r="T281" s="13"/>
      <c r="U281" s="13"/>
      <c r="V281" s="13"/>
      <c r="W281" s="13"/>
      <c r="X281" s="13"/>
      <c r="Y281" s="13"/>
      <c r="Z281" s="13"/>
    </row>
    <row r="282" spans="1:26" ht="18.75" customHeight="1">
      <c r="A282" s="13"/>
      <c r="B282" s="13"/>
      <c r="C282" s="13"/>
      <c r="D282" s="10"/>
      <c r="E282" s="10"/>
      <c r="F282" s="11"/>
      <c r="G282" s="11"/>
      <c r="H282" s="11"/>
      <c r="I282" s="11"/>
      <c r="J282" s="12"/>
      <c r="K282" s="12"/>
      <c r="L282" s="13"/>
      <c r="M282" s="13"/>
      <c r="N282" s="13"/>
      <c r="O282" s="13"/>
      <c r="P282" s="13"/>
      <c r="Q282" s="13"/>
      <c r="R282" s="13"/>
      <c r="S282" s="13"/>
      <c r="T282" s="13"/>
      <c r="U282" s="13"/>
      <c r="V282" s="13"/>
      <c r="W282" s="13"/>
      <c r="X282" s="13"/>
      <c r="Y282" s="13"/>
      <c r="Z282" s="13"/>
    </row>
    <row r="283" spans="1:26" ht="18.75" customHeight="1">
      <c r="A283" s="13"/>
      <c r="B283" s="13"/>
      <c r="C283" s="13"/>
      <c r="D283" s="10"/>
      <c r="E283" s="10"/>
      <c r="F283" s="11"/>
      <c r="G283" s="11"/>
      <c r="H283" s="11"/>
      <c r="I283" s="11"/>
      <c r="J283" s="12"/>
      <c r="K283" s="12"/>
      <c r="L283" s="13"/>
      <c r="M283" s="13"/>
      <c r="N283" s="13"/>
      <c r="O283" s="13"/>
      <c r="P283" s="13"/>
      <c r="Q283" s="13"/>
      <c r="R283" s="13"/>
      <c r="S283" s="13"/>
      <c r="T283" s="13"/>
      <c r="U283" s="13"/>
      <c r="V283" s="13"/>
      <c r="W283" s="13"/>
      <c r="X283" s="13"/>
      <c r="Y283" s="13"/>
      <c r="Z283" s="13"/>
    </row>
    <row r="284" spans="1:26" ht="18.75" customHeight="1">
      <c r="A284" s="13"/>
      <c r="B284" s="13"/>
      <c r="C284" s="13"/>
      <c r="D284" s="10"/>
      <c r="E284" s="10"/>
      <c r="F284" s="11"/>
      <c r="G284" s="11"/>
      <c r="H284" s="11"/>
      <c r="I284" s="11"/>
      <c r="J284" s="12"/>
      <c r="K284" s="12"/>
      <c r="L284" s="13"/>
      <c r="M284" s="13"/>
      <c r="N284" s="13"/>
      <c r="O284" s="13"/>
      <c r="P284" s="13"/>
      <c r="Q284" s="13"/>
      <c r="R284" s="13"/>
      <c r="S284" s="13"/>
      <c r="T284" s="13"/>
      <c r="U284" s="13"/>
      <c r="V284" s="13"/>
      <c r="W284" s="13"/>
      <c r="X284" s="13"/>
      <c r="Y284" s="13"/>
      <c r="Z284" s="13"/>
    </row>
    <row r="285" spans="1:26" ht="18.75" customHeight="1">
      <c r="A285" s="13"/>
      <c r="B285" s="13"/>
      <c r="C285" s="13"/>
      <c r="D285" s="10"/>
      <c r="E285" s="10"/>
      <c r="F285" s="11"/>
      <c r="G285" s="11"/>
      <c r="H285" s="11"/>
      <c r="I285" s="11"/>
      <c r="J285" s="12"/>
      <c r="K285" s="12"/>
      <c r="L285" s="13"/>
      <c r="M285" s="13"/>
      <c r="N285" s="13"/>
      <c r="O285" s="13"/>
      <c r="P285" s="13"/>
      <c r="Q285" s="13"/>
      <c r="R285" s="13"/>
      <c r="S285" s="13"/>
      <c r="T285" s="13"/>
      <c r="U285" s="13"/>
      <c r="V285" s="13"/>
      <c r="W285" s="13"/>
      <c r="X285" s="13"/>
      <c r="Y285" s="13"/>
      <c r="Z285" s="13"/>
    </row>
    <row r="286" spans="1:26" ht="18.75" customHeight="1">
      <c r="A286" s="13"/>
      <c r="B286" s="13"/>
      <c r="C286" s="13"/>
      <c r="D286" s="10"/>
      <c r="E286" s="10"/>
      <c r="F286" s="11"/>
      <c r="G286" s="11"/>
      <c r="H286" s="11"/>
      <c r="I286" s="11"/>
      <c r="J286" s="12"/>
      <c r="K286" s="12"/>
      <c r="L286" s="13"/>
      <c r="M286" s="13"/>
      <c r="N286" s="13"/>
      <c r="O286" s="13"/>
      <c r="P286" s="13"/>
      <c r="Q286" s="13"/>
      <c r="R286" s="13"/>
      <c r="S286" s="13"/>
      <c r="T286" s="13"/>
      <c r="U286" s="13"/>
      <c r="V286" s="13"/>
      <c r="W286" s="13"/>
      <c r="X286" s="13"/>
      <c r="Y286" s="13"/>
      <c r="Z286" s="13"/>
    </row>
    <row r="287" spans="1:26" ht="18.75" customHeight="1">
      <c r="A287" s="13"/>
      <c r="B287" s="13"/>
      <c r="C287" s="13"/>
      <c r="D287" s="10"/>
      <c r="E287" s="10"/>
      <c r="F287" s="11"/>
      <c r="G287" s="11"/>
      <c r="H287" s="11"/>
      <c r="I287" s="11"/>
      <c r="J287" s="12"/>
      <c r="K287" s="12"/>
      <c r="L287" s="13"/>
      <c r="M287" s="13"/>
      <c r="N287" s="13"/>
      <c r="O287" s="13"/>
      <c r="P287" s="13"/>
      <c r="Q287" s="13"/>
      <c r="R287" s="13"/>
      <c r="S287" s="13"/>
      <c r="T287" s="13"/>
      <c r="U287" s="13"/>
      <c r="V287" s="13"/>
      <c r="W287" s="13"/>
      <c r="X287" s="13"/>
      <c r="Y287" s="13"/>
      <c r="Z287" s="13"/>
    </row>
    <row r="288" spans="1:26" ht="18.75" customHeight="1">
      <c r="A288" s="13"/>
      <c r="B288" s="13"/>
      <c r="C288" s="13"/>
      <c r="D288" s="10"/>
      <c r="E288" s="10"/>
      <c r="F288" s="11"/>
      <c r="G288" s="11"/>
      <c r="H288" s="11"/>
      <c r="I288" s="11"/>
      <c r="J288" s="12"/>
      <c r="K288" s="12"/>
      <c r="L288" s="13"/>
      <c r="M288" s="13"/>
      <c r="N288" s="13"/>
      <c r="O288" s="13"/>
      <c r="P288" s="13"/>
      <c r="Q288" s="13"/>
      <c r="R288" s="13"/>
      <c r="S288" s="13"/>
      <c r="T288" s="13"/>
      <c r="U288" s="13"/>
      <c r="V288" s="13"/>
      <c r="W288" s="13"/>
      <c r="X288" s="13"/>
      <c r="Y288" s="13"/>
      <c r="Z288" s="13"/>
    </row>
    <row r="289" spans="1:26" ht="18.75" customHeight="1">
      <c r="A289" s="13"/>
      <c r="B289" s="13"/>
      <c r="C289" s="13"/>
      <c r="D289" s="10"/>
      <c r="E289" s="10"/>
      <c r="F289" s="11"/>
      <c r="G289" s="11"/>
      <c r="H289" s="11"/>
      <c r="I289" s="11"/>
      <c r="J289" s="12"/>
      <c r="K289" s="12"/>
      <c r="L289" s="13"/>
      <c r="M289" s="13"/>
      <c r="N289" s="13"/>
      <c r="O289" s="13"/>
      <c r="P289" s="13"/>
      <c r="Q289" s="13"/>
      <c r="R289" s="13"/>
      <c r="S289" s="13"/>
      <c r="T289" s="13"/>
      <c r="U289" s="13"/>
      <c r="V289" s="13"/>
      <c r="W289" s="13"/>
      <c r="X289" s="13"/>
      <c r="Y289" s="13"/>
      <c r="Z289" s="13"/>
    </row>
    <row r="290" spans="1:26" ht="18.75" customHeight="1">
      <c r="A290" s="13"/>
      <c r="B290" s="13"/>
      <c r="C290" s="13"/>
      <c r="D290" s="10"/>
      <c r="E290" s="10"/>
      <c r="F290" s="11"/>
      <c r="G290" s="11"/>
      <c r="H290" s="11"/>
      <c r="I290" s="11"/>
      <c r="J290" s="12"/>
      <c r="K290" s="12"/>
      <c r="L290" s="13"/>
      <c r="M290" s="13"/>
      <c r="N290" s="13"/>
      <c r="O290" s="13"/>
      <c r="P290" s="13"/>
      <c r="Q290" s="13"/>
      <c r="R290" s="13"/>
      <c r="S290" s="13"/>
      <c r="T290" s="13"/>
      <c r="U290" s="13"/>
      <c r="V290" s="13"/>
      <c r="W290" s="13"/>
      <c r="X290" s="13"/>
      <c r="Y290" s="13"/>
      <c r="Z290" s="13"/>
    </row>
    <row r="291" spans="1:26" ht="18.75" customHeight="1">
      <c r="A291" s="13"/>
      <c r="B291" s="13"/>
      <c r="C291" s="13"/>
      <c r="D291" s="10"/>
      <c r="E291" s="10"/>
      <c r="F291" s="11"/>
      <c r="G291" s="11"/>
      <c r="H291" s="11"/>
      <c r="I291" s="11"/>
      <c r="J291" s="12"/>
      <c r="K291" s="12"/>
      <c r="L291" s="13"/>
      <c r="M291" s="13"/>
      <c r="N291" s="13"/>
      <c r="O291" s="13"/>
      <c r="P291" s="13"/>
      <c r="Q291" s="13"/>
      <c r="R291" s="13"/>
      <c r="S291" s="13"/>
      <c r="T291" s="13"/>
      <c r="U291" s="13"/>
      <c r="V291" s="13"/>
      <c r="W291" s="13"/>
      <c r="X291" s="13"/>
      <c r="Y291" s="13"/>
      <c r="Z291" s="13"/>
    </row>
    <row r="292" spans="1:26" ht="18.75" customHeight="1">
      <c r="A292" s="13"/>
      <c r="B292" s="13"/>
      <c r="C292" s="13"/>
      <c r="D292" s="10"/>
      <c r="E292" s="10"/>
      <c r="F292" s="11"/>
      <c r="G292" s="11"/>
      <c r="H292" s="11"/>
      <c r="I292" s="11"/>
      <c r="J292" s="12"/>
      <c r="K292" s="12"/>
      <c r="L292" s="13"/>
      <c r="M292" s="13"/>
      <c r="N292" s="13"/>
      <c r="O292" s="13"/>
      <c r="P292" s="13"/>
      <c r="Q292" s="13"/>
      <c r="R292" s="13"/>
      <c r="S292" s="13"/>
      <c r="T292" s="13"/>
      <c r="U292" s="13"/>
      <c r="V292" s="13"/>
      <c r="W292" s="13"/>
      <c r="X292" s="13"/>
      <c r="Y292" s="13"/>
      <c r="Z292" s="13"/>
    </row>
    <row r="293" spans="1:26" ht="18.75" customHeight="1">
      <c r="A293" s="13"/>
      <c r="B293" s="13"/>
      <c r="C293" s="13"/>
      <c r="D293" s="10"/>
      <c r="E293" s="10"/>
      <c r="F293" s="11"/>
      <c r="G293" s="11"/>
      <c r="H293" s="11"/>
      <c r="I293" s="11"/>
      <c r="J293" s="12"/>
      <c r="K293" s="12"/>
      <c r="L293" s="13"/>
      <c r="M293" s="13"/>
      <c r="N293" s="13"/>
      <c r="O293" s="13"/>
      <c r="P293" s="13"/>
      <c r="Q293" s="13"/>
      <c r="R293" s="13"/>
      <c r="S293" s="13"/>
      <c r="T293" s="13"/>
      <c r="U293" s="13"/>
      <c r="V293" s="13"/>
      <c r="W293" s="13"/>
      <c r="X293" s="13"/>
      <c r="Y293" s="13"/>
      <c r="Z293" s="13"/>
    </row>
    <row r="294" spans="1:26" ht="18.75" customHeight="1">
      <c r="A294" s="13"/>
      <c r="B294" s="13"/>
      <c r="C294" s="13"/>
      <c r="D294" s="10"/>
      <c r="E294" s="10"/>
      <c r="F294" s="11"/>
      <c r="G294" s="11"/>
      <c r="H294" s="11"/>
      <c r="I294" s="11"/>
      <c r="J294" s="12"/>
      <c r="K294" s="12"/>
      <c r="L294" s="13"/>
      <c r="M294" s="13"/>
      <c r="N294" s="13"/>
      <c r="O294" s="13"/>
      <c r="P294" s="13"/>
      <c r="Q294" s="13"/>
      <c r="R294" s="13"/>
      <c r="S294" s="13"/>
      <c r="T294" s="13"/>
      <c r="U294" s="13"/>
      <c r="V294" s="13"/>
      <c r="W294" s="13"/>
      <c r="X294" s="13"/>
      <c r="Y294" s="13"/>
      <c r="Z294" s="13"/>
    </row>
    <row r="295" spans="1:26" ht="18.75" customHeight="1">
      <c r="A295" s="13"/>
      <c r="B295" s="13"/>
      <c r="C295" s="13"/>
      <c r="D295" s="10"/>
      <c r="E295" s="10"/>
      <c r="F295" s="11"/>
      <c r="G295" s="11"/>
      <c r="H295" s="11"/>
      <c r="I295" s="11"/>
      <c r="J295" s="12"/>
      <c r="K295" s="12"/>
      <c r="L295" s="13"/>
      <c r="M295" s="13"/>
      <c r="N295" s="13"/>
      <c r="O295" s="13"/>
      <c r="P295" s="13"/>
      <c r="Q295" s="13"/>
      <c r="R295" s="13"/>
      <c r="S295" s="13"/>
      <c r="T295" s="13"/>
      <c r="U295" s="13"/>
      <c r="V295" s="13"/>
      <c r="W295" s="13"/>
      <c r="X295" s="13"/>
      <c r="Y295" s="13"/>
      <c r="Z295" s="13"/>
    </row>
    <row r="296" spans="1:26" ht="18.75" customHeight="1">
      <c r="A296" s="13"/>
      <c r="B296" s="13"/>
      <c r="C296" s="13"/>
      <c r="D296" s="10"/>
      <c r="E296" s="10"/>
      <c r="F296" s="11"/>
      <c r="G296" s="11"/>
      <c r="H296" s="11"/>
      <c r="I296" s="11"/>
      <c r="J296" s="12"/>
      <c r="K296" s="12"/>
      <c r="L296" s="13"/>
      <c r="M296" s="13"/>
      <c r="N296" s="13"/>
      <c r="O296" s="13"/>
      <c r="P296" s="13"/>
      <c r="Q296" s="13"/>
      <c r="R296" s="13"/>
      <c r="S296" s="13"/>
      <c r="T296" s="13"/>
      <c r="U296" s="13"/>
      <c r="V296" s="13"/>
      <c r="W296" s="13"/>
      <c r="X296" s="13"/>
      <c r="Y296" s="13"/>
      <c r="Z296" s="13"/>
    </row>
    <row r="297" spans="1:26" ht="18.75" customHeight="1">
      <c r="A297" s="13"/>
      <c r="B297" s="13"/>
      <c r="C297" s="13"/>
      <c r="D297" s="10"/>
      <c r="E297" s="10"/>
      <c r="F297" s="11"/>
      <c r="G297" s="11"/>
      <c r="H297" s="11"/>
      <c r="I297" s="11"/>
      <c r="J297" s="12"/>
      <c r="K297" s="12"/>
      <c r="L297" s="13"/>
      <c r="M297" s="13"/>
      <c r="N297" s="13"/>
      <c r="O297" s="13"/>
      <c r="P297" s="13"/>
      <c r="Q297" s="13"/>
      <c r="R297" s="13"/>
      <c r="S297" s="13"/>
      <c r="T297" s="13"/>
      <c r="U297" s="13"/>
      <c r="V297" s="13"/>
      <c r="W297" s="13"/>
      <c r="X297" s="13"/>
      <c r="Y297" s="13"/>
      <c r="Z297" s="13"/>
    </row>
    <row r="298" spans="1:26" ht="18.75" customHeight="1">
      <c r="A298" s="13"/>
      <c r="B298" s="13"/>
      <c r="C298" s="13"/>
      <c r="D298" s="10"/>
      <c r="E298" s="10"/>
      <c r="F298" s="11"/>
      <c r="G298" s="11"/>
      <c r="H298" s="11"/>
      <c r="I298" s="11"/>
      <c r="J298" s="12"/>
      <c r="K298" s="12"/>
      <c r="L298" s="13"/>
      <c r="M298" s="13"/>
      <c r="N298" s="13"/>
      <c r="O298" s="13"/>
      <c r="P298" s="13"/>
      <c r="Q298" s="13"/>
      <c r="R298" s="13"/>
      <c r="S298" s="13"/>
      <c r="T298" s="13"/>
      <c r="U298" s="13"/>
      <c r="V298" s="13"/>
      <c r="W298" s="13"/>
      <c r="X298" s="13"/>
      <c r="Y298" s="13"/>
      <c r="Z298" s="13"/>
    </row>
    <row r="299" spans="1:26" ht="18.75" customHeight="1">
      <c r="A299" s="13"/>
      <c r="B299" s="13"/>
      <c r="C299" s="13"/>
      <c r="D299" s="10"/>
      <c r="E299" s="10"/>
      <c r="F299" s="11"/>
      <c r="G299" s="11"/>
      <c r="H299" s="11"/>
      <c r="I299" s="11"/>
      <c r="J299" s="12"/>
      <c r="K299" s="12"/>
      <c r="L299" s="13"/>
      <c r="M299" s="13"/>
      <c r="N299" s="13"/>
      <c r="O299" s="13"/>
      <c r="P299" s="13"/>
      <c r="Q299" s="13"/>
      <c r="R299" s="13"/>
      <c r="S299" s="13"/>
      <c r="T299" s="13"/>
      <c r="U299" s="13"/>
      <c r="V299" s="13"/>
      <c r="W299" s="13"/>
      <c r="X299" s="13"/>
      <c r="Y299" s="13"/>
      <c r="Z299" s="13"/>
    </row>
    <row r="300" spans="1:26" ht="18.75" customHeight="1">
      <c r="A300" s="13"/>
      <c r="B300" s="13"/>
      <c r="C300" s="13"/>
      <c r="D300" s="10"/>
      <c r="E300" s="10"/>
      <c r="F300" s="11"/>
      <c r="G300" s="11"/>
      <c r="H300" s="11"/>
      <c r="I300" s="11"/>
      <c r="J300" s="12"/>
      <c r="K300" s="12"/>
      <c r="L300" s="13"/>
      <c r="M300" s="13"/>
      <c r="N300" s="13"/>
      <c r="O300" s="13"/>
      <c r="P300" s="13"/>
      <c r="Q300" s="13"/>
      <c r="R300" s="13"/>
      <c r="S300" s="13"/>
      <c r="T300" s="13"/>
      <c r="U300" s="13"/>
      <c r="V300" s="13"/>
      <c r="W300" s="13"/>
      <c r="X300" s="13"/>
      <c r="Y300" s="13"/>
      <c r="Z300" s="13"/>
    </row>
    <row r="301" spans="1:26" ht="18.75" customHeight="1">
      <c r="A301" s="13"/>
      <c r="B301" s="13"/>
      <c r="C301" s="13"/>
      <c r="D301" s="10"/>
      <c r="E301" s="10"/>
      <c r="F301" s="11"/>
      <c r="G301" s="11"/>
      <c r="H301" s="11"/>
      <c r="I301" s="11"/>
      <c r="J301" s="12"/>
      <c r="K301" s="12"/>
      <c r="L301" s="13"/>
      <c r="M301" s="13"/>
      <c r="N301" s="13"/>
      <c r="O301" s="13"/>
      <c r="P301" s="13"/>
      <c r="Q301" s="13"/>
      <c r="R301" s="13"/>
      <c r="S301" s="13"/>
      <c r="T301" s="13"/>
      <c r="U301" s="13"/>
      <c r="V301" s="13"/>
      <c r="W301" s="13"/>
      <c r="X301" s="13"/>
      <c r="Y301" s="13"/>
      <c r="Z301" s="13"/>
    </row>
    <row r="302" spans="1:26" ht="18.75" customHeight="1">
      <c r="A302" s="13"/>
      <c r="B302" s="13"/>
      <c r="C302" s="13"/>
      <c r="D302" s="10"/>
      <c r="E302" s="10"/>
      <c r="F302" s="11"/>
      <c r="G302" s="11"/>
      <c r="H302" s="11"/>
      <c r="I302" s="11"/>
      <c r="J302" s="12"/>
      <c r="K302" s="12"/>
      <c r="L302" s="13"/>
      <c r="M302" s="13"/>
      <c r="N302" s="13"/>
      <c r="O302" s="13"/>
      <c r="P302" s="13"/>
      <c r="Q302" s="13"/>
      <c r="R302" s="13"/>
      <c r="S302" s="13"/>
      <c r="T302" s="13"/>
      <c r="U302" s="13"/>
      <c r="V302" s="13"/>
      <c r="W302" s="13"/>
      <c r="X302" s="13"/>
      <c r="Y302" s="13"/>
      <c r="Z302" s="13"/>
    </row>
    <row r="303" spans="1:26" ht="18.75" customHeight="1">
      <c r="A303" s="13"/>
      <c r="B303" s="13"/>
      <c r="C303" s="13"/>
      <c r="D303" s="10"/>
      <c r="E303" s="10"/>
      <c r="F303" s="11"/>
      <c r="G303" s="11"/>
      <c r="H303" s="11"/>
      <c r="I303" s="11"/>
      <c r="J303" s="12"/>
      <c r="K303" s="12"/>
      <c r="L303" s="13"/>
      <c r="M303" s="13"/>
      <c r="N303" s="13"/>
      <c r="O303" s="13"/>
      <c r="P303" s="13"/>
      <c r="Q303" s="13"/>
      <c r="R303" s="13"/>
      <c r="S303" s="13"/>
      <c r="T303" s="13"/>
      <c r="U303" s="13"/>
      <c r="V303" s="13"/>
      <c r="W303" s="13"/>
      <c r="X303" s="13"/>
      <c r="Y303" s="13"/>
      <c r="Z303" s="13"/>
    </row>
    <row r="304" spans="1:26" ht="18.75" customHeight="1">
      <c r="A304" s="13"/>
      <c r="B304" s="13"/>
      <c r="C304" s="13"/>
      <c r="D304" s="10"/>
      <c r="E304" s="10"/>
      <c r="F304" s="11"/>
      <c r="G304" s="11"/>
      <c r="H304" s="11"/>
      <c r="I304" s="11"/>
      <c r="J304" s="12"/>
      <c r="K304" s="12"/>
      <c r="L304" s="13"/>
      <c r="M304" s="13"/>
      <c r="N304" s="13"/>
      <c r="O304" s="13"/>
      <c r="P304" s="13"/>
      <c r="Q304" s="13"/>
      <c r="R304" s="13"/>
      <c r="S304" s="13"/>
      <c r="T304" s="13"/>
      <c r="U304" s="13"/>
      <c r="V304" s="13"/>
      <c r="W304" s="13"/>
      <c r="X304" s="13"/>
      <c r="Y304" s="13"/>
      <c r="Z304" s="13"/>
    </row>
    <row r="305" spans="1:26" ht="18.75" customHeight="1">
      <c r="A305" s="13"/>
      <c r="B305" s="13"/>
      <c r="C305" s="13"/>
      <c r="D305" s="10"/>
      <c r="E305" s="10"/>
      <c r="F305" s="11"/>
      <c r="G305" s="11"/>
      <c r="H305" s="11"/>
      <c r="I305" s="11"/>
      <c r="J305" s="12"/>
      <c r="K305" s="12"/>
      <c r="L305" s="13"/>
      <c r="M305" s="13"/>
      <c r="N305" s="13"/>
      <c r="O305" s="13"/>
      <c r="P305" s="13"/>
      <c r="Q305" s="13"/>
      <c r="R305" s="13"/>
      <c r="S305" s="13"/>
      <c r="T305" s="13"/>
      <c r="U305" s="13"/>
      <c r="V305" s="13"/>
      <c r="W305" s="13"/>
      <c r="X305" s="13"/>
      <c r="Y305" s="13"/>
      <c r="Z305" s="13"/>
    </row>
    <row r="306" spans="1:26" ht="18.75" customHeight="1">
      <c r="A306" s="13"/>
      <c r="B306" s="13"/>
      <c r="C306" s="13"/>
      <c r="D306" s="10"/>
      <c r="E306" s="10"/>
      <c r="F306" s="11"/>
      <c r="G306" s="11"/>
      <c r="H306" s="11"/>
      <c r="I306" s="11"/>
      <c r="J306" s="12"/>
      <c r="K306" s="12"/>
      <c r="L306" s="13"/>
      <c r="M306" s="13"/>
      <c r="N306" s="13"/>
      <c r="O306" s="13"/>
      <c r="P306" s="13"/>
      <c r="Q306" s="13"/>
      <c r="R306" s="13"/>
      <c r="S306" s="13"/>
      <c r="T306" s="13"/>
      <c r="U306" s="13"/>
      <c r="V306" s="13"/>
      <c r="W306" s="13"/>
      <c r="X306" s="13"/>
      <c r="Y306" s="13"/>
      <c r="Z306" s="13"/>
    </row>
    <row r="307" spans="1:26" ht="18.75" customHeight="1">
      <c r="A307" s="13"/>
      <c r="B307" s="13"/>
      <c r="C307" s="13"/>
      <c r="D307" s="10"/>
      <c r="E307" s="10"/>
      <c r="F307" s="11"/>
      <c r="G307" s="11"/>
      <c r="H307" s="11"/>
      <c r="I307" s="11"/>
      <c r="J307" s="12"/>
      <c r="K307" s="12"/>
      <c r="L307" s="13"/>
      <c r="M307" s="13"/>
      <c r="N307" s="13"/>
      <c r="O307" s="13"/>
      <c r="P307" s="13"/>
      <c r="Q307" s="13"/>
      <c r="R307" s="13"/>
      <c r="S307" s="13"/>
      <c r="T307" s="13"/>
      <c r="U307" s="13"/>
      <c r="V307" s="13"/>
      <c r="W307" s="13"/>
      <c r="X307" s="13"/>
      <c r="Y307" s="13"/>
      <c r="Z307" s="13"/>
    </row>
    <row r="308" spans="1:26" ht="18.75" customHeight="1">
      <c r="A308" s="13"/>
      <c r="B308" s="13"/>
      <c r="C308" s="13"/>
      <c r="D308" s="10"/>
      <c r="E308" s="10"/>
      <c r="F308" s="11"/>
      <c r="G308" s="11"/>
      <c r="H308" s="11"/>
      <c r="I308" s="11"/>
      <c r="J308" s="12"/>
      <c r="K308" s="12"/>
      <c r="L308" s="13"/>
      <c r="M308" s="13"/>
      <c r="N308" s="13"/>
      <c r="O308" s="13"/>
      <c r="P308" s="13"/>
      <c r="Q308" s="13"/>
      <c r="R308" s="13"/>
      <c r="S308" s="13"/>
      <c r="T308" s="13"/>
      <c r="U308" s="13"/>
      <c r="V308" s="13"/>
      <c r="W308" s="13"/>
      <c r="X308" s="13"/>
      <c r="Y308" s="13"/>
      <c r="Z308" s="13"/>
    </row>
    <row r="309" spans="1:26" ht="18.75" customHeight="1">
      <c r="A309" s="13"/>
      <c r="B309" s="13"/>
      <c r="C309" s="13"/>
      <c r="D309" s="10"/>
      <c r="E309" s="10"/>
      <c r="F309" s="11"/>
      <c r="G309" s="11"/>
      <c r="H309" s="11"/>
      <c r="I309" s="11"/>
      <c r="J309" s="12"/>
      <c r="K309" s="12"/>
      <c r="L309" s="13"/>
      <c r="M309" s="13"/>
      <c r="N309" s="13"/>
      <c r="O309" s="13"/>
      <c r="P309" s="13"/>
      <c r="Q309" s="13"/>
      <c r="R309" s="13"/>
      <c r="S309" s="13"/>
      <c r="T309" s="13"/>
      <c r="U309" s="13"/>
      <c r="V309" s="13"/>
      <c r="W309" s="13"/>
      <c r="X309" s="13"/>
      <c r="Y309" s="13"/>
      <c r="Z309" s="13"/>
    </row>
    <row r="310" spans="1:26" ht="18.75" customHeight="1">
      <c r="A310" s="13"/>
      <c r="B310" s="13"/>
      <c r="C310" s="13"/>
      <c r="D310" s="10"/>
      <c r="E310" s="10"/>
      <c r="F310" s="11"/>
      <c r="G310" s="11"/>
      <c r="H310" s="11"/>
      <c r="I310" s="11"/>
      <c r="J310" s="12"/>
      <c r="K310" s="12"/>
      <c r="L310" s="13"/>
      <c r="M310" s="13"/>
      <c r="N310" s="13"/>
      <c r="O310" s="13"/>
      <c r="P310" s="13"/>
      <c r="Q310" s="13"/>
      <c r="R310" s="13"/>
      <c r="S310" s="13"/>
      <c r="T310" s="13"/>
      <c r="U310" s="13"/>
      <c r="V310" s="13"/>
      <c r="W310" s="13"/>
      <c r="X310" s="13"/>
      <c r="Y310" s="13"/>
      <c r="Z310" s="13"/>
    </row>
    <row r="311" spans="1:26" ht="18.75" customHeight="1">
      <c r="A311" s="13"/>
      <c r="B311" s="13"/>
      <c r="C311" s="13"/>
      <c r="D311" s="10"/>
      <c r="E311" s="10"/>
      <c r="F311" s="11"/>
      <c r="G311" s="11"/>
      <c r="H311" s="11"/>
      <c r="I311" s="11"/>
      <c r="J311" s="12"/>
      <c r="K311" s="12"/>
      <c r="L311" s="13"/>
      <c r="M311" s="13"/>
      <c r="N311" s="13"/>
      <c r="O311" s="13"/>
      <c r="P311" s="13"/>
      <c r="Q311" s="13"/>
      <c r="R311" s="13"/>
      <c r="S311" s="13"/>
      <c r="T311" s="13"/>
      <c r="U311" s="13"/>
      <c r="V311" s="13"/>
      <c r="W311" s="13"/>
      <c r="X311" s="13"/>
      <c r="Y311" s="13"/>
      <c r="Z311" s="13"/>
    </row>
    <row r="312" spans="1:26" ht="18.75" customHeight="1">
      <c r="A312" s="13"/>
      <c r="B312" s="13"/>
      <c r="C312" s="13"/>
      <c r="D312" s="10"/>
      <c r="E312" s="10"/>
      <c r="F312" s="11"/>
      <c r="G312" s="11"/>
      <c r="H312" s="11"/>
      <c r="I312" s="11"/>
      <c r="J312" s="12"/>
      <c r="K312" s="12"/>
      <c r="L312" s="13"/>
      <c r="M312" s="13"/>
      <c r="N312" s="13"/>
      <c r="O312" s="13"/>
      <c r="P312" s="13"/>
      <c r="Q312" s="13"/>
      <c r="R312" s="13"/>
      <c r="S312" s="13"/>
      <c r="T312" s="13"/>
      <c r="U312" s="13"/>
      <c r="V312" s="13"/>
      <c r="W312" s="13"/>
      <c r="X312" s="13"/>
      <c r="Y312" s="13"/>
      <c r="Z312" s="13"/>
    </row>
    <row r="313" spans="1:26" ht="18.75" customHeight="1">
      <c r="A313" s="13"/>
      <c r="B313" s="13"/>
      <c r="C313" s="13"/>
      <c r="D313" s="10"/>
      <c r="E313" s="10"/>
      <c r="F313" s="11"/>
      <c r="G313" s="11"/>
      <c r="H313" s="11"/>
      <c r="I313" s="11"/>
      <c r="J313" s="12"/>
      <c r="K313" s="12"/>
      <c r="L313" s="13"/>
      <c r="M313" s="13"/>
      <c r="N313" s="13"/>
      <c r="O313" s="13"/>
      <c r="P313" s="13"/>
      <c r="Q313" s="13"/>
      <c r="R313" s="13"/>
      <c r="S313" s="13"/>
      <c r="T313" s="13"/>
      <c r="U313" s="13"/>
      <c r="V313" s="13"/>
      <c r="W313" s="13"/>
      <c r="X313" s="13"/>
      <c r="Y313" s="13"/>
      <c r="Z313" s="13"/>
    </row>
    <row r="314" spans="1:26" ht="18.75" customHeight="1">
      <c r="A314" s="13"/>
      <c r="B314" s="13"/>
      <c r="C314" s="13"/>
      <c r="D314" s="10"/>
      <c r="E314" s="10"/>
      <c r="F314" s="11"/>
      <c r="G314" s="11"/>
      <c r="H314" s="11"/>
      <c r="I314" s="11"/>
      <c r="J314" s="12"/>
      <c r="K314" s="12"/>
      <c r="L314" s="13"/>
      <c r="M314" s="13"/>
      <c r="N314" s="13"/>
      <c r="O314" s="13"/>
      <c r="P314" s="13"/>
      <c r="Q314" s="13"/>
      <c r="R314" s="13"/>
      <c r="S314" s="13"/>
      <c r="T314" s="13"/>
      <c r="U314" s="13"/>
      <c r="V314" s="13"/>
      <c r="W314" s="13"/>
      <c r="X314" s="13"/>
      <c r="Y314" s="13"/>
      <c r="Z314" s="13"/>
    </row>
    <row r="315" spans="1:26" ht="18.75" customHeight="1">
      <c r="A315" s="13"/>
      <c r="B315" s="13"/>
      <c r="C315" s="13"/>
      <c r="D315" s="10"/>
      <c r="E315" s="10"/>
      <c r="F315" s="11"/>
      <c r="G315" s="11"/>
      <c r="H315" s="11"/>
      <c r="I315" s="11"/>
      <c r="J315" s="12"/>
      <c r="K315" s="12"/>
      <c r="L315" s="13"/>
      <c r="M315" s="13"/>
      <c r="N315" s="13"/>
      <c r="O315" s="13"/>
      <c r="P315" s="13"/>
      <c r="Q315" s="13"/>
      <c r="R315" s="13"/>
      <c r="S315" s="13"/>
      <c r="T315" s="13"/>
      <c r="U315" s="13"/>
      <c r="V315" s="13"/>
      <c r="W315" s="13"/>
      <c r="X315" s="13"/>
      <c r="Y315" s="13"/>
      <c r="Z315" s="13"/>
    </row>
    <row r="316" spans="1:26" ht="18.75" customHeight="1">
      <c r="A316" s="13"/>
      <c r="B316" s="13"/>
      <c r="C316" s="13"/>
      <c r="D316" s="10"/>
      <c r="E316" s="10"/>
      <c r="F316" s="11"/>
      <c r="G316" s="11"/>
      <c r="H316" s="11"/>
      <c r="I316" s="11"/>
      <c r="J316" s="12"/>
      <c r="K316" s="12"/>
      <c r="L316" s="13"/>
      <c r="M316" s="13"/>
      <c r="N316" s="13"/>
      <c r="O316" s="13"/>
      <c r="P316" s="13"/>
      <c r="Q316" s="13"/>
      <c r="R316" s="13"/>
      <c r="S316" s="13"/>
      <c r="T316" s="13"/>
      <c r="U316" s="13"/>
      <c r="V316" s="13"/>
      <c r="W316" s="13"/>
      <c r="X316" s="13"/>
      <c r="Y316" s="13"/>
      <c r="Z316" s="13"/>
    </row>
    <row r="317" spans="1:26" ht="18.75" customHeight="1">
      <c r="A317" s="13"/>
      <c r="B317" s="13"/>
      <c r="C317" s="13"/>
      <c r="D317" s="10"/>
      <c r="E317" s="10"/>
      <c r="F317" s="11"/>
      <c r="G317" s="11"/>
      <c r="H317" s="11"/>
      <c r="I317" s="11"/>
      <c r="J317" s="12"/>
      <c r="K317" s="12"/>
      <c r="L317" s="13"/>
      <c r="M317" s="13"/>
      <c r="N317" s="13"/>
      <c r="O317" s="13"/>
      <c r="P317" s="13"/>
      <c r="Q317" s="13"/>
      <c r="R317" s="13"/>
      <c r="S317" s="13"/>
      <c r="T317" s="13"/>
      <c r="U317" s="13"/>
      <c r="V317" s="13"/>
      <c r="W317" s="13"/>
      <c r="X317" s="13"/>
      <c r="Y317" s="13"/>
      <c r="Z317" s="13"/>
    </row>
    <row r="318" spans="1:26" ht="18.75" customHeight="1">
      <c r="A318" s="13"/>
      <c r="B318" s="13"/>
      <c r="C318" s="13"/>
      <c r="D318" s="10"/>
      <c r="E318" s="10"/>
      <c r="F318" s="11"/>
      <c r="G318" s="11"/>
      <c r="H318" s="11"/>
      <c r="I318" s="11"/>
      <c r="J318" s="12"/>
      <c r="K318" s="12"/>
      <c r="L318" s="13"/>
      <c r="M318" s="13"/>
      <c r="N318" s="13"/>
      <c r="O318" s="13"/>
      <c r="P318" s="13"/>
      <c r="Q318" s="13"/>
      <c r="R318" s="13"/>
      <c r="S318" s="13"/>
      <c r="T318" s="13"/>
      <c r="U318" s="13"/>
      <c r="V318" s="13"/>
      <c r="W318" s="13"/>
      <c r="X318" s="13"/>
      <c r="Y318" s="13"/>
      <c r="Z318" s="13"/>
    </row>
    <row r="319" spans="1:26" ht="18.75" customHeight="1">
      <c r="A319" s="13"/>
      <c r="B319" s="13"/>
      <c r="C319" s="13"/>
      <c r="D319" s="10"/>
      <c r="E319" s="10"/>
      <c r="F319" s="11"/>
      <c r="G319" s="11"/>
      <c r="H319" s="11"/>
      <c r="I319" s="11"/>
      <c r="J319" s="12"/>
      <c r="K319" s="12"/>
      <c r="L319" s="13"/>
      <c r="M319" s="13"/>
      <c r="N319" s="13"/>
      <c r="O319" s="13"/>
      <c r="P319" s="13"/>
      <c r="Q319" s="13"/>
      <c r="R319" s="13"/>
      <c r="S319" s="13"/>
      <c r="T319" s="13"/>
      <c r="U319" s="13"/>
      <c r="V319" s="13"/>
      <c r="W319" s="13"/>
      <c r="X319" s="13"/>
      <c r="Y319" s="13"/>
      <c r="Z319" s="13"/>
    </row>
    <row r="320" spans="1:26" ht="18.75" customHeight="1">
      <c r="A320" s="13"/>
      <c r="B320" s="13"/>
      <c r="C320" s="13"/>
      <c r="D320" s="10"/>
      <c r="E320" s="10"/>
      <c r="F320" s="11"/>
      <c r="G320" s="11"/>
      <c r="H320" s="11"/>
      <c r="I320" s="11"/>
      <c r="J320" s="12"/>
      <c r="K320" s="12"/>
      <c r="L320" s="13"/>
      <c r="M320" s="13"/>
      <c r="N320" s="13"/>
      <c r="O320" s="13"/>
      <c r="P320" s="13"/>
      <c r="Q320" s="13"/>
      <c r="R320" s="13"/>
      <c r="S320" s="13"/>
      <c r="T320" s="13"/>
      <c r="U320" s="13"/>
      <c r="V320" s="13"/>
      <c r="W320" s="13"/>
      <c r="X320" s="13"/>
      <c r="Y320" s="13"/>
      <c r="Z320" s="13"/>
    </row>
    <row r="321" spans="1:26" ht="18.75" customHeight="1">
      <c r="A321" s="13"/>
      <c r="B321" s="13"/>
      <c r="C321" s="13"/>
      <c r="D321" s="10"/>
      <c r="E321" s="10"/>
      <c r="F321" s="11"/>
      <c r="G321" s="11"/>
      <c r="H321" s="11"/>
      <c r="I321" s="11"/>
      <c r="J321" s="12"/>
      <c r="K321" s="12"/>
      <c r="L321" s="13"/>
      <c r="M321" s="13"/>
      <c r="N321" s="13"/>
      <c r="O321" s="13"/>
      <c r="P321" s="13"/>
      <c r="Q321" s="13"/>
      <c r="R321" s="13"/>
      <c r="S321" s="13"/>
      <c r="T321" s="13"/>
      <c r="U321" s="13"/>
      <c r="V321" s="13"/>
      <c r="W321" s="13"/>
      <c r="X321" s="13"/>
      <c r="Y321" s="13"/>
      <c r="Z321" s="13"/>
    </row>
    <row r="322" spans="1:26" ht="18.75" customHeight="1">
      <c r="A322" s="13"/>
      <c r="B322" s="13"/>
      <c r="C322" s="13"/>
      <c r="D322" s="10"/>
      <c r="E322" s="10"/>
      <c r="F322" s="11"/>
      <c r="G322" s="11"/>
      <c r="H322" s="11"/>
      <c r="I322" s="11"/>
      <c r="J322" s="12"/>
      <c r="K322" s="12"/>
      <c r="L322" s="13"/>
      <c r="M322" s="13"/>
      <c r="N322" s="13"/>
      <c r="O322" s="13"/>
      <c r="P322" s="13"/>
      <c r="Q322" s="13"/>
      <c r="R322" s="13"/>
      <c r="S322" s="13"/>
      <c r="T322" s="13"/>
      <c r="U322" s="13"/>
      <c r="V322" s="13"/>
      <c r="W322" s="13"/>
      <c r="X322" s="13"/>
      <c r="Y322" s="13"/>
      <c r="Z322" s="13"/>
    </row>
    <row r="323" spans="1:26" ht="18.75" customHeight="1">
      <c r="A323" s="13"/>
      <c r="B323" s="13"/>
      <c r="C323" s="13"/>
      <c r="D323" s="10"/>
      <c r="E323" s="10"/>
      <c r="F323" s="11"/>
      <c r="G323" s="11"/>
      <c r="H323" s="11"/>
      <c r="I323" s="11"/>
      <c r="J323" s="12"/>
      <c r="K323" s="12"/>
      <c r="L323" s="13"/>
      <c r="M323" s="13"/>
      <c r="N323" s="13"/>
      <c r="O323" s="13"/>
      <c r="P323" s="13"/>
      <c r="Q323" s="13"/>
      <c r="R323" s="13"/>
      <c r="S323" s="13"/>
      <c r="T323" s="13"/>
      <c r="U323" s="13"/>
      <c r="V323" s="13"/>
      <c r="W323" s="13"/>
      <c r="X323" s="13"/>
      <c r="Y323" s="13"/>
      <c r="Z323" s="13"/>
    </row>
    <row r="324" spans="1:26" ht="18.75" customHeight="1">
      <c r="C324" s="1"/>
      <c r="D324" s="14"/>
      <c r="E324" s="14"/>
      <c r="F324" s="15"/>
      <c r="G324" s="15"/>
      <c r="H324" s="15"/>
      <c r="I324" s="15"/>
      <c r="J324" s="16"/>
      <c r="K324" s="12"/>
      <c r="L324" s="1"/>
      <c r="M324" s="1"/>
    </row>
    <row r="325" spans="1:26" ht="18.75" customHeight="1">
      <c r="C325" s="1"/>
      <c r="D325" s="14"/>
      <c r="E325" s="14"/>
      <c r="F325" s="15"/>
      <c r="G325" s="15"/>
      <c r="H325" s="15"/>
      <c r="I325" s="15"/>
      <c r="J325" s="16"/>
      <c r="K325" s="12"/>
      <c r="L325" s="1"/>
      <c r="M325" s="1"/>
    </row>
    <row r="326" spans="1:26" ht="18.75" customHeight="1">
      <c r="C326" s="1"/>
      <c r="D326" s="14"/>
      <c r="E326" s="14"/>
      <c r="F326" s="15"/>
      <c r="G326" s="15"/>
      <c r="H326" s="15"/>
      <c r="I326" s="15"/>
      <c r="J326" s="16"/>
      <c r="K326" s="12"/>
      <c r="L326" s="1"/>
      <c r="M326" s="1"/>
    </row>
    <row r="327" spans="1:26" ht="18.75" customHeight="1">
      <c r="C327" s="1"/>
      <c r="D327" s="14"/>
      <c r="E327" s="14"/>
      <c r="F327" s="15"/>
      <c r="G327" s="15"/>
      <c r="H327" s="15"/>
      <c r="I327" s="15"/>
      <c r="J327" s="16"/>
      <c r="K327" s="12"/>
      <c r="L327" s="1"/>
      <c r="M327" s="1"/>
    </row>
    <row r="328" spans="1:26" ht="18.75" customHeight="1">
      <c r="C328" s="1"/>
      <c r="D328" s="14"/>
      <c r="E328" s="14"/>
      <c r="F328" s="15"/>
      <c r="G328" s="15"/>
      <c r="H328" s="15"/>
      <c r="I328" s="15"/>
      <c r="J328" s="16"/>
      <c r="K328" s="12"/>
      <c r="L328" s="1"/>
      <c r="M328" s="1"/>
    </row>
    <row r="329" spans="1:26" ht="18.75" customHeight="1">
      <c r="C329" s="1"/>
      <c r="D329" s="14"/>
      <c r="E329" s="14"/>
      <c r="F329" s="15"/>
      <c r="G329" s="15"/>
      <c r="H329" s="15"/>
      <c r="I329" s="15"/>
      <c r="J329" s="16"/>
      <c r="K329" s="12"/>
      <c r="L329" s="1"/>
      <c r="M329" s="1"/>
    </row>
    <row r="330" spans="1:26" ht="18.75" customHeight="1">
      <c r="C330" s="1"/>
      <c r="D330" s="14"/>
      <c r="E330" s="14"/>
      <c r="F330" s="15"/>
      <c r="G330" s="15"/>
      <c r="H330" s="15"/>
      <c r="I330" s="15"/>
      <c r="J330" s="16"/>
      <c r="K330" s="12"/>
      <c r="L330" s="1"/>
      <c r="M330" s="1"/>
    </row>
    <row r="331" spans="1:26" ht="18.75" customHeight="1">
      <c r="C331" s="1"/>
      <c r="D331" s="14"/>
      <c r="E331" s="14"/>
      <c r="F331" s="15"/>
      <c r="G331" s="15"/>
      <c r="H331" s="15"/>
      <c r="I331" s="15"/>
      <c r="J331" s="16"/>
      <c r="K331" s="12"/>
      <c r="L331" s="1"/>
      <c r="M331" s="1"/>
    </row>
    <row r="332" spans="1:26" ht="18.75" customHeight="1">
      <c r="C332" s="1"/>
      <c r="D332" s="14"/>
      <c r="E332" s="14"/>
      <c r="F332" s="15"/>
      <c r="G332" s="15"/>
      <c r="H332" s="15"/>
      <c r="I332" s="15"/>
      <c r="J332" s="16"/>
      <c r="K332" s="12"/>
      <c r="L332" s="1"/>
      <c r="M332" s="1"/>
    </row>
    <row r="333" spans="1:26" ht="18.75" customHeight="1">
      <c r="C333" s="1"/>
      <c r="D333" s="14"/>
      <c r="E333" s="14"/>
      <c r="F333" s="15"/>
      <c r="G333" s="15"/>
      <c r="H333" s="15"/>
      <c r="I333" s="15"/>
      <c r="J333" s="16"/>
      <c r="K333" s="12"/>
      <c r="L333" s="1"/>
      <c r="M333" s="1"/>
    </row>
    <row r="334" spans="1:26" ht="18.75" customHeight="1">
      <c r="C334" s="1"/>
      <c r="D334" s="14"/>
      <c r="E334" s="14"/>
      <c r="F334" s="15"/>
      <c r="G334" s="15"/>
      <c r="H334" s="15"/>
      <c r="I334" s="15"/>
      <c r="J334" s="16"/>
      <c r="K334" s="12"/>
      <c r="L334" s="1"/>
      <c r="M334" s="1"/>
    </row>
    <row r="335" spans="1:26" ht="18.75" customHeight="1">
      <c r="C335" s="1"/>
      <c r="D335" s="14"/>
      <c r="E335" s="14"/>
      <c r="F335" s="15"/>
      <c r="G335" s="15"/>
      <c r="H335" s="15"/>
      <c r="I335" s="15"/>
      <c r="J335" s="16"/>
      <c r="K335" s="12"/>
      <c r="L335" s="1"/>
      <c r="M335" s="1"/>
    </row>
    <row r="336" spans="1:26" ht="18.75" customHeight="1">
      <c r="C336" s="1"/>
      <c r="D336" s="14"/>
      <c r="E336" s="14"/>
      <c r="F336" s="15"/>
      <c r="G336" s="15"/>
      <c r="H336" s="15"/>
      <c r="I336" s="15"/>
      <c r="J336" s="16"/>
      <c r="K336" s="12"/>
      <c r="L336" s="1"/>
      <c r="M336" s="1"/>
    </row>
    <row r="337" spans="3:13" ht="18.75" customHeight="1">
      <c r="C337" s="1"/>
      <c r="D337" s="14"/>
      <c r="E337" s="14"/>
      <c r="F337" s="15"/>
      <c r="G337" s="15"/>
      <c r="H337" s="15"/>
      <c r="I337" s="15"/>
      <c r="J337" s="16"/>
      <c r="K337" s="12"/>
      <c r="L337" s="1"/>
      <c r="M337" s="1"/>
    </row>
    <row r="338" spans="3:13" ht="18.75" customHeight="1">
      <c r="C338" s="1"/>
      <c r="D338" s="14"/>
      <c r="E338" s="14"/>
      <c r="F338" s="15"/>
      <c r="G338" s="15"/>
      <c r="H338" s="15"/>
      <c r="I338" s="15"/>
      <c r="J338" s="16"/>
      <c r="K338" s="12"/>
      <c r="L338" s="1"/>
      <c r="M338" s="1"/>
    </row>
    <row r="339" spans="3:13" ht="18.75" customHeight="1">
      <c r="C339" s="1"/>
      <c r="D339" s="14"/>
      <c r="E339" s="14"/>
      <c r="F339" s="15"/>
      <c r="G339" s="15"/>
      <c r="H339" s="15"/>
      <c r="I339" s="15"/>
      <c r="J339" s="16"/>
      <c r="K339" s="12"/>
      <c r="L339" s="1"/>
      <c r="M339" s="1"/>
    </row>
    <row r="340" spans="3:13" ht="18.75" customHeight="1">
      <c r="C340" s="1"/>
      <c r="D340" s="14"/>
      <c r="E340" s="14"/>
      <c r="F340" s="15"/>
      <c r="G340" s="15"/>
      <c r="H340" s="15"/>
      <c r="I340" s="15"/>
      <c r="J340" s="16"/>
      <c r="K340" s="12"/>
      <c r="L340" s="1"/>
      <c r="M340" s="1"/>
    </row>
    <row r="341" spans="3:13" ht="18.75" customHeight="1">
      <c r="C341" s="1"/>
      <c r="D341" s="14"/>
      <c r="E341" s="14"/>
      <c r="F341" s="15"/>
      <c r="G341" s="15"/>
      <c r="H341" s="15"/>
      <c r="I341" s="15"/>
      <c r="J341" s="16"/>
      <c r="K341" s="12"/>
      <c r="L341" s="1"/>
      <c r="M341" s="1"/>
    </row>
    <row r="342" spans="3:13" ht="18.75" customHeight="1">
      <c r="C342" s="1"/>
      <c r="D342" s="14"/>
      <c r="E342" s="14"/>
      <c r="F342" s="15"/>
      <c r="G342" s="15"/>
      <c r="H342" s="15"/>
      <c r="I342" s="15"/>
      <c r="J342" s="16"/>
      <c r="K342" s="12"/>
      <c r="L342" s="1"/>
      <c r="M342" s="1"/>
    </row>
    <row r="343" spans="3:13" ht="18.75" customHeight="1">
      <c r="C343" s="1"/>
      <c r="D343" s="14"/>
      <c r="E343" s="14"/>
      <c r="F343" s="15"/>
      <c r="G343" s="15"/>
      <c r="H343" s="15"/>
      <c r="I343" s="15"/>
      <c r="J343" s="16"/>
      <c r="K343" s="12"/>
      <c r="L343" s="1"/>
      <c r="M343" s="1"/>
    </row>
    <row r="344" spans="3:13" ht="18.75" customHeight="1">
      <c r="C344" s="1"/>
      <c r="D344" s="14"/>
      <c r="E344" s="14"/>
      <c r="F344" s="15"/>
      <c r="G344" s="15"/>
      <c r="H344" s="15"/>
      <c r="I344" s="15"/>
      <c r="J344" s="16"/>
      <c r="K344" s="16"/>
      <c r="L344" s="1"/>
      <c r="M344" s="1"/>
    </row>
    <row r="345" spans="3:13" ht="18.75" customHeight="1">
      <c r="C345" s="1"/>
      <c r="D345" s="14"/>
      <c r="E345" s="14"/>
      <c r="F345" s="15"/>
      <c r="G345" s="15"/>
      <c r="H345" s="15"/>
      <c r="I345" s="15"/>
      <c r="J345" s="16"/>
      <c r="K345" s="16"/>
      <c r="L345" s="1"/>
      <c r="M345" s="1"/>
    </row>
    <row r="346" spans="3:13" ht="18.75" customHeight="1">
      <c r="C346" s="1"/>
      <c r="D346" s="14"/>
      <c r="E346" s="14"/>
      <c r="F346" s="15"/>
      <c r="G346" s="15"/>
      <c r="H346" s="15"/>
      <c r="I346" s="15"/>
      <c r="J346" s="16"/>
      <c r="K346" s="16"/>
      <c r="L346" s="1"/>
      <c r="M346" s="1"/>
    </row>
    <row r="347" spans="3:13" ht="18.75" customHeight="1">
      <c r="C347" s="1"/>
      <c r="D347" s="14"/>
      <c r="E347" s="14"/>
      <c r="F347" s="15"/>
      <c r="G347" s="15"/>
      <c r="H347" s="15"/>
      <c r="I347" s="15"/>
      <c r="J347" s="16"/>
      <c r="K347" s="16"/>
      <c r="L347" s="1"/>
      <c r="M347" s="1"/>
    </row>
    <row r="348" spans="3:13" ht="18.75" customHeight="1">
      <c r="C348" s="1"/>
      <c r="D348" s="14"/>
      <c r="E348" s="14"/>
      <c r="F348" s="15"/>
      <c r="G348" s="15"/>
      <c r="H348" s="15"/>
      <c r="I348" s="15"/>
      <c r="J348" s="16"/>
      <c r="K348" s="16"/>
      <c r="L348" s="1"/>
      <c r="M348" s="1"/>
    </row>
    <row r="349" spans="3:13" ht="18.75" customHeight="1">
      <c r="C349" s="1"/>
      <c r="D349" s="14"/>
      <c r="E349" s="14"/>
      <c r="F349" s="15"/>
      <c r="G349" s="15"/>
      <c r="H349" s="15"/>
      <c r="I349" s="15"/>
      <c r="J349" s="16"/>
      <c r="K349" s="16"/>
      <c r="L349" s="1"/>
      <c r="M349" s="1"/>
    </row>
    <row r="350" spans="3:13" ht="18.75" customHeight="1">
      <c r="C350" s="1"/>
      <c r="D350" s="14"/>
      <c r="E350" s="14"/>
      <c r="F350" s="15"/>
      <c r="G350" s="15"/>
      <c r="H350" s="15"/>
      <c r="I350" s="15"/>
      <c r="J350" s="16"/>
      <c r="K350" s="16"/>
      <c r="L350" s="1"/>
      <c r="M350" s="1"/>
    </row>
    <row r="351" spans="3:13" ht="18.75" customHeight="1">
      <c r="C351" s="1"/>
      <c r="D351" s="14"/>
      <c r="E351" s="14"/>
      <c r="F351" s="15"/>
      <c r="G351" s="15"/>
      <c r="H351" s="15"/>
      <c r="I351" s="15"/>
      <c r="J351" s="16"/>
      <c r="K351" s="16"/>
      <c r="L351" s="1"/>
      <c r="M351" s="1"/>
    </row>
    <row r="352" spans="3:13" ht="18.75" customHeight="1">
      <c r="C352" s="1"/>
      <c r="D352" s="14"/>
      <c r="E352" s="14"/>
      <c r="F352" s="15"/>
      <c r="G352" s="15"/>
      <c r="H352" s="15"/>
      <c r="I352" s="15"/>
      <c r="J352" s="16"/>
      <c r="K352" s="16"/>
      <c r="L352" s="1"/>
      <c r="M352" s="1"/>
    </row>
    <row r="353" spans="3:13" ht="18.75" customHeight="1">
      <c r="C353" s="1"/>
      <c r="D353" s="14"/>
      <c r="E353" s="14"/>
      <c r="F353" s="15"/>
      <c r="G353" s="15"/>
      <c r="H353" s="15"/>
      <c r="I353" s="15"/>
      <c r="J353" s="16"/>
      <c r="K353" s="16"/>
      <c r="L353" s="1"/>
      <c r="M353" s="1"/>
    </row>
    <row r="354" spans="3:13" ht="18.75" customHeight="1">
      <c r="C354" s="1"/>
      <c r="D354" s="14"/>
      <c r="E354" s="14"/>
      <c r="F354" s="15"/>
      <c r="G354" s="15"/>
      <c r="H354" s="15"/>
      <c r="I354" s="15"/>
      <c r="J354" s="16"/>
      <c r="K354" s="16"/>
      <c r="L354" s="1"/>
      <c r="M354" s="1"/>
    </row>
    <row r="355" spans="3:13" ht="18.75" customHeight="1">
      <c r="C355" s="1"/>
      <c r="D355" s="14"/>
      <c r="E355" s="14"/>
      <c r="F355" s="15"/>
      <c r="G355" s="15"/>
      <c r="H355" s="15"/>
      <c r="I355" s="15"/>
      <c r="J355" s="16"/>
      <c r="K355" s="16"/>
      <c r="L355" s="1"/>
      <c r="M355" s="1"/>
    </row>
    <row r="356" spans="3:13" ht="18.75" customHeight="1">
      <c r="C356" s="1"/>
      <c r="D356" s="14"/>
      <c r="E356" s="14"/>
      <c r="F356" s="15"/>
      <c r="G356" s="15"/>
      <c r="H356" s="15"/>
      <c r="I356" s="15"/>
      <c r="J356" s="16"/>
      <c r="K356" s="16"/>
      <c r="L356" s="1"/>
      <c r="M356" s="1"/>
    </row>
    <row r="357" spans="3:13" ht="18.75" customHeight="1">
      <c r="C357" s="1"/>
      <c r="D357" s="14"/>
      <c r="E357" s="14"/>
      <c r="F357" s="15"/>
      <c r="G357" s="15"/>
      <c r="H357" s="15"/>
      <c r="I357" s="15"/>
      <c r="J357" s="16"/>
      <c r="K357" s="16"/>
      <c r="L357" s="1"/>
      <c r="M357" s="1"/>
    </row>
    <row r="358" spans="3:13" ht="18.75" customHeight="1">
      <c r="C358" s="1"/>
      <c r="D358" s="14"/>
      <c r="E358" s="14"/>
      <c r="F358" s="15"/>
      <c r="G358" s="15"/>
      <c r="H358" s="15"/>
      <c r="I358" s="15"/>
      <c r="J358" s="16"/>
      <c r="K358" s="16"/>
      <c r="L358" s="1"/>
      <c r="M358" s="1"/>
    </row>
    <row r="359" spans="3:13" ht="18.75" customHeight="1">
      <c r="C359" s="1"/>
      <c r="D359" s="14"/>
      <c r="E359" s="14"/>
      <c r="F359" s="15"/>
      <c r="G359" s="15"/>
      <c r="H359" s="15"/>
      <c r="I359" s="15"/>
      <c r="J359" s="16"/>
      <c r="K359" s="16"/>
      <c r="L359" s="1"/>
      <c r="M359" s="1"/>
    </row>
    <row r="360" spans="3:13" ht="18.75" customHeight="1">
      <c r="C360" s="1"/>
      <c r="D360" s="14"/>
      <c r="E360" s="14"/>
      <c r="F360" s="15"/>
      <c r="G360" s="15"/>
      <c r="H360" s="15"/>
      <c r="I360" s="15"/>
      <c r="J360" s="16"/>
      <c r="K360" s="16"/>
      <c r="L360" s="1"/>
      <c r="M360" s="1"/>
    </row>
    <row r="361" spans="3:13" ht="18.75" customHeight="1">
      <c r="C361" s="1"/>
      <c r="D361" s="14"/>
      <c r="E361" s="14"/>
      <c r="F361" s="15"/>
      <c r="G361" s="15"/>
      <c r="H361" s="15"/>
      <c r="I361" s="15"/>
      <c r="J361" s="16"/>
      <c r="K361" s="16"/>
      <c r="L361" s="1"/>
      <c r="M361" s="1"/>
    </row>
    <row r="362" spans="3:13" ht="18.75" customHeight="1">
      <c r="C362" s="1"/>
      <c r="D362" s="14"/>
      <c r="E362" s="14"/>
      <c r="F362" s="15"/>
      <c r="G362" s="15"/>
      <c r="H362" s="15"/>
      <c r="I362" s="15"/>
      <c r="J362" s="16"/>
      <c r="K362" s="16"/>
      <c r="L362" s="1"/>
      <c r="M362" s="1"/>
    </row>
    <row r="363" spans="3:13" ht="18.75" customHeight="1">
      <c r="C363" s="1"/>
      <c r="D363" s="14"/>
      <c r="E363" s="14"/>
      <c r="F363" s="15"/>
      <c r="G363" s="15"/>
      <c r="H363" s="15"/>
      <c r="I363" s="15"/>
      <c r="J363" s="16"/>
      <c r="K363" s="16"/>
      <c r="L363" s="1"/>
      <c r="M363" s="1"/>
    </row>
    <row r="364" spans="3:13" ht="18.75" customHeight="1">
      <c r="C364" s="1"/>
      <c r="D364" s="14"/>
      <c r="E364" s="14"/>
      <c r="F364" s="15"/>
      <c r="G364" s="15"/>
      <c r="H364" s="15"/>
      <c r="I364" s="15"/>
      <c r="J364" s="16"/>
      <c r="K364" s="16"/>
      <c r="L364" s="1"/>
      <c r="M364" s="1"/>
    </row>
    <row r="365" spans="3:13" ht="18.75" customHeight="1">
      <c r="C365" s="1"/>
      <c r="D365" s="14"/>
      <c r="E365" s="14"/>
      <c r="F365" s="15"/>
      <c r="G365" s="15"/>
      <c r="H365" s="15"/>
      <c r="I365" s="15"/>
      <c r="J365" s="16"/>
      <c r="K365" s="16"/>
      <c r="L365" s="1"/>
      <c r="M365" s="1"/>
    </row>
    <row r="366" spans="3:13" ht="18.75" customHeight="1">
      <c r="C366" s="1"/>
      <c r="D366" s="14"/>
      <c r="E366" s="14"/>
      <c r="F366" s="15"/>
      <c r="G366" s="15"/>
      <c r="H366" s="15"/>
      <c r="I366" s="15"/>
      <c r="J366" s="16"/>
      <c r="K366" s="16"/>
      <c r="L366" s="1"/>
      <c r="M366" s="1"/>
    </row>
    <row r="367" spans="3:13" ht="18.75" customHeight="1">
      <c r="C367" s="1"/>
      <c r="D367" s="14"/>
      <c r="E367" s="14"/>
      <c r="F367" s="15"/>
      <c r="G367" s="15"/>
      <c r="H367" s="15"/>
      <c r="I367" s="15"/>
      <c r="J367" s="16"/>
      <c r="K367" s="16"/>
      <c r="L367" s="1"/>
      <c r="M367" s="1"/>
    </row>
    <row r="368" spans="3:13" ht="18.75" customHeight="1">
      <c r="C368" s="1"/>
      <c r="D368" s="14"/>
      <c r="E368" s="14"/>
      <c r="F368" s="15"/>
      <c r="G368" s="15"/>
      <c r="H368" s="15"/>
      <c r="I368" s="15"/>
      <c r="J368" s="16"/>
      <c r="K368" s="16"/>
      <c r="L368" s="1"/>
      <c r="M368" s="1"/>
    </row>
    <row r="369" spans="3:13" ht="18.75" customHeight="1">
      <c r="C369" s="1"/>
      <c r="D369" s="14"/>
      <c r="E369" s="14"/>
      <c r="F369" s="15"/>
      <c r="G369" s="15"/>
      <c r="H369" s="15"/>
      <c r="I369" s="15"/>
      <c r="J369" s="16"/>
      <c r="K369" s="16"/>
      <c r="L369" s="1"/>
      <c r="M369" s="1"/>
    </row>
    <row r="370" spans="3:13" ht="18.75" customHeight="1">
      <c r="C370" s="1"/>
      <c r="D370" s="14"/>
      <c r="E370" s="14"/>
      <c r="F370" s="15"/>
      <c r="G370" s="15"/>
      <c r="H370" s="15"/>
      <c r="I370" s="15"/>
      <c r="J370" s="16"/>
      <c r="K370" s="16"/>
      <c r="L370" s="1"/>
      <c r="M370" s="1"/>
    </row>
    <row r="371" spans="3:13" ht="18.75" customHeight="1">
      <c r="C371" s="1"/>
      <c r="D371" s="14"/>
      <c r="E371" s="14"/>
      <c r="F371" s="15"/>
      <c r="G371" s="15"/>
      <c r="H371" s="15"/>
      <c r="I371" s="15"/>
      <c r="J371" s="16"/>
      <c r="K371" s="16"/>
      <c r="L371" s="1"/>
      <c r="M371" s="1"/>
    </row>
    <row r="372" spans="3:13" ht="18.75" customHeight="1">
      <c r="C372" s="1"/>
      <c r="D372" s="14"/>
      <c r="E372" s="14"/>
      <c r="F372" s="15"/>
      <c r="G372" s="15"/>
      <c r="H372" s="15"/>
      <c r="I372" s="15"/>
      <c r="J372" s="16"/>
      <c r="K372" s="16"/>
      <c r="L372" s="1"/>
      <c r="M372" s="1"/>
    </row>
    <row r="373" spans="3:13" ht="18.75" customHeight="1">
      <c r="C373" s="1"/>
      <c r="D373" s="14"/>
      <c r="E373" s="14"/>
      <c r="F373" s="15"/>
      <c r="G373" s="15"/>
      <c r="H373" s="15"/>
      <c r="I373" s="15"/>
      <c r="J373" s="16"/>
      <c r="K373" s="16"/>
      <c r="L373" s="1"/>
      <c r="M373" s="1"/>
    </row>
    <row r="374" spans="3:13" ht="18.75" customHeight="1">
      <c r="C374" s="1"/>
      <c r="D374" s="14"/>
      <c r="E374" s="14"/>
      <c r="F374" s="15"/>
      <c r="G374" s="15"/>
      <c r="H374" s="15"/>
      <c r="I374" s="15"/>
      <c r="J374" s="16"/>
      <c r="K374" s="16"/>
      <c r="L374" s="1"/>
      <c r="M374" s="1"/>
    </row>
    <row r="375" spans="3:13" ht="18.75" customHeight="1">
      <c r="C375" s="1"/>
      <c r="D375" s="14"/>
      <c r="E375" s="14"/>
      <c r="F375" s="15"/>
      <c r="G375" s="15"/>
      <c r="H375" s="15"/>
      <c r="I375" s="15"/>
      <c r="J375" s="16"/>
      <c r="K375" s="16"/>
      <c r="L375" s="1"/>
      <c r="M375" s="1"/>
    </row>
    <row r="376" spans="3:13" ht="18.75" customHeight="1">
      <c r="C376" s="1"/>
      <c r="D376" s="14"/>
      <c r="E376" s="14"/>
      <c r="F376" s="15"/>
      <c r="G376" s="15"/>
      <c r="H376" s="15"/>
      <c r="I376" s="15"/>
      <c r="J376" s="16"/>
      <c r="K376" s="16"/>
      <c r="L376" s="1"/>
      <c r="M376" s="1"/>
    </row>
    <row r="377" spans="3:13" ht="18.75" customHeight="1">
      <c r="C377" s="1"/>
      <c r="D377" s="14"/>
      <c r="E377" s="14"/>
      <c r="F377" s="15"/>
      <c r="G377" s="15"/>
      <c r="H377" s="15"/>
      <c r="I377" s="15"/>
      <c r="J377" s="16"/>
      <c r="K377" s="16"/>
      <c r="L377" s="1"/>
      <c r="M377" s="1"/>
    </row>
    <row r="378" spans="3:13" ht="18.75" customHeight="1">
      <c r="C378" s="1"/>
      <c r="D378" s="14"/>
      <c r="E378" s="14"/>
      <c r="F378" s="15"/>
      <c r="G378" s="15"/>
      <c r="H378" s="15"/>
      <c r="I378" s="15"/>
      <c r="J378" s="16"/>
      <c r="K378" s="16"/>
      <c r="L378" s="1"/>
      <c r="M378" s="1"/>
    </row>
    <row r="379" spans="3:13" ht="18.75" customHeight="1">
      <c r="C379" s="1"/>
      <c r="D379" s="1"/>
      <c r="E379" s="1"/>
      <c r="F379" s="2"/>
      <c r="G379" s="2"/>
      <c r="H379" s="2"/>
      <c r="I379" s="2"/>
      <c r="J379" s="9"/>
      <c r="K379" s="16"/>
      <c r="L379" s="1"/>
      <c r="M379" s="1"/>
    </row>
    <row r="380" spans="3:13" ht="18.75" customHeight="1">
      <c r="C380" s="1"/>
      <c r="D380" s="1"/>
      <c r="E380" s="1"/>
      <c r="F380" s="2"/>
      <c r="G380" s="2"/>
      <c r="H380" s="2"/>
      <c r="I380" s="2"/>
      <c r="J380" s="9"/>
      <c r="K380" s="16"/>
      <c r="L380" s="1"/>
      <c r="M380" s="1"/>
    </row>
    <row r="381" spans="3:13" ht="18.75" customHeight="1">
      <c r="C381" s="1"/>
      <c r="D381" s="1"/>
      <c r="E381" s="1"/>
      <c r="F381" s="2"/>
      <c r="G381" s="2"/>
      <c r="H381" s="2"/>
      <c r="I381" s="2"/>
      <c r="J381" s="9"/>
      <c r="K381" s="16"/>
      <c r="L381" s="1"/>
      <c r="M381" s="1"/>
    </row>
    <row r="382" spans="3:13" ht="18.75" customHeight="1">
      <c r="C382" s="1"/>
      <c r="D382" s="1"/>
      <c r="E382" s="1"/>
      <c r="F382" s="2"/>
      <c r="G382" s="2"/>
      <c r="H382" s="2"/>
      <c r="I382" s="2"/>
      <c r="J382" s="9"/>
      <c r="K382" s="16"/>
      <c r="L382" s="1"/>
      <c r="M382" s="1"/>
    </row>
    <row r="383" spans="3:13" ht="18.75" customHeight="1">
      <c r="C383" s="1"/>
      <c r="D383" s="1"/>
      <c r="E383" s="1"/>
      <c r="F383" s="2"/>
      <c r="G383" s="2"/>
      <c r="H383" s="2"/>
      <c r="I383" s="2"/>
      <c r="J383" s="9"/>
      <c r="K383" s="16"/>
      <c r="L383" s="1"/>
      <c r="M383" s="1"/>
    </row>
    <row r="384" spans="3:13" ht="18.75" customHeight="1">
      <c r="C384" s="1"/>
      <c r="D384" s="1"/>
      <c r="E384" s="1"/>
      <c r="F384" s="2"/>
      <c r="G384" s="2"/>
      <c r="H384" s="2"/>
      <c r="I384" s="2"/>
      <c r="J384" s="9"/>
      <c r="K384" s="16"/>
      <c r="L384" s="1"/>
      <c r="M384" s="1"/>
    </row>
    <row r="385" spans="3:13" ht="18.75" customHeight="1">
      <c r="C385" s="1"/>
      <c r="D385" s="1"/>
      <c r="E385" s="1"/>
      <c r="F385" s="2"/>
      <c r="G385" s="2"/>
      <c r="H385" s="2"/>
      <c r="I385" s="2"/>
      <c r="J385" s="9"/>
      <c r="K385" s="16"/>
      <c r="L385" s="1"/>
      <c r="M385" s="1"/>
    </row>
    <row r="386" spans="3:13" ht="18.75" customHeight="1">
      <c r="C386" s="1"/>
      <c r="D386" s="1"/>
      <c r="E386" s="1"/>
      <c r="F386" s="2"/>
      <c r="G386" s="2"/>
      <c r="H386" s="2"/>
      <c r="I386" s="2"/>
      <c r="J386" s="9"/>
      <c r="K386" s="16"/>
      <c r="L386" s="1"/>
      <c r="M386" s="1"/>
    </row>
    <row r="387" spans="3:13" ht="18.75" customHeight="1">
      <c r="C387" s="1"/>
      <c r="D387" s="1"/>
      <c r="E387" s="1"/>
      <c r="F387" s="2"/>
      <c r="G387" s="2"/>
      <c r="H387" s="2"/>
      <c r="I387" s="2"/>
      <c r="J387" s="9"/>
      <c r="K387" s="16"/>
      <c r="L387" s="1"/>
      <c r="M387" s="1"/>
    </row>
    <row r="388" spans="3:13" ht="18.75" customHeight="1">
      <c r="C388" s="1"/>
      <c r="D388" s="1"/>
      <c r="E388" s="1"/>
      <c r="F388" s="2"/>
      <c r="G388" s="2"/>
      <c r="H388" s="2"/>
      <c r="I388" s="2"/>
      <c r="J388" s="9"/>
      <c r="K388" s="16"/>
      <c r="L388" s="1"/>
      <c r="M388" s="1"/>
    </row>
    <row r="389" spans="3:13" ht="18.75" customHeight="1">
      <c r="C389" s="1"/>
      <c r="D389" s="1"/>
      <c r="E389" s="1"/>
      <c r="F389" s="2"/>
      <c r="G389" s="2"/>
      <c r="H389" s="2"/>
      <c r="I389" s="2"/>
      <c r="J389" s="9"/>
      <c r="K389" s="16"/>
      <c r="L389" s="1"/>
      <c r="M389" s="1"/>
    </row>
    <row r="390" spans="3:13" ht="18.75" customHeight="1">
      <c r="C390" s="1"/>
      <c r="D390" s="1"/>
      <c r="E390" s="1"/>
      <c r="F390" s="2"/>
      <c r="G390" s="2"/>
      <c r="H390" s="2"/>
      <c r="I390" s="2"/>
      <c r="J390" s="9"/>
      <c r="K390" s="16"/>
      <c r="L390" s="1"/>
      <c r="M390" s="1"/>
    </row>
    <row r="391" spans="3:13" ht="18.75" customHeight="1">
      <c r="C391" s="1"/>
      <c r="D391" s="1"/>
      <c r="E391" s="1"/>
      <c r="F391" s="2"/>
      <c r="G391" s="2"/>
      <c r="H391" s="2"/>
      <c r="I391" s="2"/>
      <c r="J391" s="9"/>
      <c r="K391" s="16"/>
      <c r="L391" s="1"/>
      <c r="M391" s="1"/>
    </row>
    <row r="392" spans="3:13" ht="18.75" customHeight="1">
      <c r="C392" s="1"/>
      <c r="D392" s="1"/>
      <c r="E392" s="1"/>
      <c r="F392" s="2"/>
      <c r="G392" s="2"/>
      <c r="H392" s="2"/>
      <c r="I392" s="2"/>
      <c r="J392" s="9"/>
      <c r="K392" s="16"/>
      <c r="L392" s="1"/>
      <c r="M392" s="1"/>
    </row>
    <row r="393" spans="3:13" ht="18.75" customHeight="1">
      <c r="C393" s="1"/>
      <c r="D393" s="1"/>
      <c r="E393" s="1"/>
      <c r="F393" s="2"/>
      <c r="G393" s="2"/>
      <c r="H393" s="2"/>
      <c r="I393" s="2"/>
      <c r="J393" s="9"/>
      <c r="K393" s="16"/>
      <c r="L393" s="1"/>
      <c r="M393" s="1"/>
    </row>
    <row r="394" spans="3:13" ht="18.75" customHeight="1">
      <c r="C394" s="1"/>
      <c r="D394" s="1"/>
      <c r="E394" s="1"/>
      <c r="F394" s="2"/>
      <c r="G394" s="2"/>
      <c r="H394" s="2"/>
      <c r="I394" s="2"/>
      <c r="J394" s="9"/>
      <c r="K394" s="16"/>
      <c r="L394" s="1"/>
      <c r="M394" s="1"/>
    </row>
    <row r="395" spans="3:13" ht="18.75" customHeight="1">
      <c r="C395" s="1"/>
      <c r="D395" s="1"/>
      <c r="E395" s="1"/>
      <c r="F395" s="2"/>
      <c r="G395" s="2"/>
      <c r="H395" s="2"/>
      <c r="I395" s="2"/>
      <c r="J395" s="9"/>
      <c r="K395" s="16"/>
      <c r="L395" s="1"/>
      <c r="M395" s="1"/>
    </row>
    <row r="396" spans="3:13" ht="18.75" customHeight="1">
      <c r="C396" s="1"/>
      <c r="D396" s="1"/>
      <c r="E396" s="1"/>
      <c r="F396" s="2"/>
      <c r="G396" s="2"/>
      <c r="H396" s="2"/>
      <c r="I396" s="2"/>
      <c r="J396" s="9"/>
      <c r="K396" s="16"/>
      <c r="L396" s="1"/>
      <c r="M396" s="1"/>
    </row>
    <row r="397" spans="3:13" ht="18.75" customHeight="1">
      <c r="C397" s="1"/>
      <c r="D397" s="1"/>
      <c r="E397" s="1"/>
      <c r="F397" s="2"/>
      <c r="G397" s="2"/>
      <c r="H397" s="2"/>
      <c r="I397" s="2"/>
      <c r="J397" s="9"/>
      <c r="K397" s="16"/>
      <c r="L397" s="1"/>
      <c r="M397" s="1"/>
    </row>
    <row r="398" spans="3:13" ht="18.75" customHeight="1">
      <c r="C398" s="1"/>
      <c r="D398" s="1"/>
      <c r="E398" s="1"/>
      <c r="F398" s="2"/>
      <c r="G398" s="2"/>
      <c r="H398" s="2"/>
      <c r="I398" s="2"/>
      <c r="J398" s="9"/>
      <c r="K398" s="16"/>
      <c r="L398" s="1"/>
      <c r="M398" s="1"/>
    </row>
    <row r="399" spans="3:13" ht="18.75" customHeight="1">
      <c r="C399" s="1"/>
      <c r="D399" s="1"/>
      <c r="E399" s="1"/>
      <c r="F399" s="2"/>
      <c r="G399" s="2"/>
      <c r="H399" s="2"/>
      <c r="I399" s="2"/>
      <c r="J399" s="9"/>
      <c r="K399" s="9"/>
      <c r="L399" s="1"/>
      <c r="M399" s="1"/>
    </row>
    <row r="400" spans="3:13" ht="18.75" customHeight="1">
      <c r="C400" s="1"/>
      <c r="D400" s="1"/>
      <c r="E400" s="1"/>
      <c r="F400" s="2"/>
      <c r="G400" s="2"/>
      <c r="H400" s="2"/>
      <c r="I400" s="2"/>
      <c r="J400" s="9"/>
      <c r="K400" s="9"/>
      <c r="L400" s="1"/>
      <c r="M400" s="1"/>
    </row>
    <row r="401" spans="3:13" ht="18.75" customHeight="1">
      <c r="C401" s="1"/>
      <c r="D401" s="1"/>
      <c r="E401" s="1"/>
      <c r="F401" s="2"/>
      <c r="G401" s="2"/>
      <c r="H401" s="2"/>
      <c r="I401" s="2"/>
      <c r="J401" s="9"/>
      <c r="K401" s="9"/>
      <c r="L401" s="1"/>
      <c r="M401" s="1"/>
    </row>
    <row r="402" spans="3:13" ht="18.75" customHeight="1">
      <c r="C402" s="1"/>
      <c r="D402" s="1"/>
      <c r="E402" s="1"/>
      <c r="F402" s="2"/>
      <c r="G402" s="2"/>
      <c r="H402" s="2"/>
      <c r="I402" s="2"/>
      <c r="J402" s="9"/>
      <c r="K402" s="9"/>
      <c r="L402" s="1"/>
      <c r="M402" s="1"/>
    </row>
    <row r="403" spans="3:13" ht="18.75" customHeight="1">
      <c r="C403" s="1"/>
      <c r="D403" s="1"/>
      <c r="E403" s="1"/>
      <c r="F403" s="2"/>
      <c r="G403" s="2"/>
      <c r="H403" s="2"/>
      <c r="I403" s="2"/>
      <c r="J403" s="9"/>
      <c r="K403" s="9"/>
      <c r="L403" s="1"/>
      <c r="M403" s="1"/>
    </row>
    <row r="404" spans="3:13" ht="18.75" customHeight="1">
      <c r="C404" s="1"/>
      <c r="D404" s="1"/>
      <c r="E404" s="1"/>
      <c r="F404" s="2"/>
      <c r="G404" s="2"/>
      <c r="H404" s="2"/>
      <c r="I404" s="2"/>
      <c r="J404" s="9"/>
      <c r="K404" s="9"/>
      <c r="L404" s="1"/>
      <c r="M404" s="1"/>
    </row>
    <row r="405" spans="3:13" ht="18.75" customHeight="1">
      <c r="C405" s="1"/>
      <c r="D405" s="1"/>
      <c r="E405" s="1"/>
      <c r="F405" s="2"/>
      <c r="G405" s="2"/>
      <c r="H405" s="2"/>
      <c r="I405" s="2"/>
      <c r="J405" s="9"/>
      <c r="K405" s="9"/>
      <c r="L405" s="1"/>
      <c r="M405" s="1"/>
    </row>
    <row r="406" spans="3:13" ht="18.75" customHeight="1">
      <c r="C406" s="1"/>
      <c r="D406" s="1"/>
      <c r="E406" s="1"/>
      <c r="F406" s="2"/>
      <c r="G406" s="2"/>
      <c r="H406" s="2"/>
      <c r="I406" s="2"/>
      <c r="J406" s="9"/>
      <c r="K406" s="9"/>
      <c r="L406" s="1"/>
      <c r="M406" s="1"/>
    </row>
    <row r="407" spans="3:13" ht="18.75" customHeight="1">
      <c r="C407" s="1"/>
      <c r="D407" s="1"/>
      <c r="E407" s="1"/>
      <c r="F407" s="2"/>
      <c r="G407" s="2"/>
      <c r="H407" s="2"/>
      <c r="I407" s="2"/>
      <c r="J407" s="9"/>
      <c r="K407" s="9"/>
      <c r="L407" s="1"/>
      <c r="M407" s="1"/>
    </row>
    <row r="408" spans="3:13" ht="18.75" customHeight="1">
      <c r="C408" s="1"/>
      <c r="D408" s="1"/>
      <c r="E408" s="1"/>
      <c r="F408" s="2"/>
      <c r="G408" s="2"/>
      <c r="H408" s="2"/>
      <c r="I408" s="2"/>
      <c r="J408" s="9"/>
      <c r="K408" s="9"/>
      <c r="L408" s="1"/>
      <c r="M408" s="1"/>
    </row>
    <row r="409" spans="3:13" ht="18.75" customHeight="1">
      <c r="C409" s="1"/>
      <c r="D409" s="1"/>
      <c r="E409" s="1"/>
      <c r="F409" s="2"/>
      <c r="G409" s="2"/>
      <c r="H409" s="2"/>
      <c r="I409" s="2"/>
      <c r="J409" s="9"/>
      <c r="K409" s="9"/>
      <c r="L409" s="1"/>
      <c r="M409" s="1"/>
    </row>
    <row r="410" spans="3:13" ht="18.75" customHeight="1">
      <c r="C410" s="1"/>
      <c r="D410" s="1"/>
      <c r="E410" s="1"/>
      <c r="F410" s="2"/>
      <c r="G410" s="2"/>
      <c r="H410" s="2"/>
      <c r="I410" s="2"/>
      <c r="J410" s="9"/>
      <c r="K410" s="9"/>
      <c r="L410" s="1"/>
      <c r="M410" s="1"/>
    </row>
    <row r="411" spans="3:13" ht="18.75" customHeight="1">
      <c r="C411" s="1"/>
      <c r="D411" s="1"/>
      <c r="E411" s="1"/>
      <c r="F411" s="2"/>
      <c r="G411" s="2"/>
      <c r="H411" s="2"/>
      <c r="I411" s="2"/>
      <c r="J411" s="9"/>
      <c r="K411" s="9"/>
      <c r="L411" s="1"/>
      <c r="M411" s="1"/>
    </row>
    <row r="412" spans="3:13" ht="18.75" customHeight="1">
      <c r="C412" s="1"/>
      <c r="D412" s="1"/>
      <c r="E412" s="1"/>
      <c r="F412" s="2"/>
      <c r="G412" s="2"/>
      <c r="H412" s="2"/>
      <c r="I412" s="2"/>
      <c r="J412" s="9"/>
      <c r="K412" s="9"/>
      <c r="L412" s="1"/>
      <c r="M412" s="1"/>
    </row>
    <row r="413" spans="3:13" ht="18.75" customHeight="1">
      <c r="C413" s="1"/>
      <c r="D413" s="1"/>
      <c r="E413" s="1"/>
      <c r="F413" s="2"/>
      <c r="G413" s="2"/>
      <c r="H413" s="2"/>
      <c r="I413" s="2"/>
      <c r="J413" s="9"/>
      <c r="K413" s="9"/>
      <c r="L413" s="1"/>
      <c r="M413" s="1"/>
    </row>
    <row r="414" spans="3:13" ht="18.75" customHeight="1">
      <c r="C414" s="1"/>
      <c r="D414" s="1"/>
      <c r="E414" s="1"/>
      <c r="F414" s="2"/>
      <c r="G414" s="2"/>
      <c r="H414" s="2"/>
      <c r="I414" s="2"/>
      <c r="J414" s="9"/>
      <c r="K414" s="9"/>
      <c r="L414" s="1"/>
      <c r="M414" s="1"/>
    </row>
    <row r="415" spans="3:13" ht="18.75" customHeight="1">
      <c r="C415" s="1"/>
      <c r="D415" s="1"/>
      <c r="E415" s="1"/>
      <c r="F415" s="2"/>
      <c r="G415" s="2"/>
      <c r="H415" s="2"/>
      <c r="I415" s="2"/>
      <c r="J415" s="9"/>
      <c r="K415" s="9"/>
      <c r="L415" s="1"/>
      <c r="M415" s="1"/>
    </row>
    <row r="416" spans="3:13" ht="18.75" customHeight="1">
      <c r="C416" s="1"/>
      <c r="D416" s="1"/>
      <c r="E416" s="1"/>
      <c r="F416" s="2"/>
      <c r="G416" s="2"/>
      <c r="H416" s="2"/>
      <c r="I416" s="2"/>
      <c r="J416" s="9"/>
      <c r="K416" s="9"/>
      <c r="L416" s="1"/>
      <c r="M416" s="1"/>
    </row>
    <row r="417" spans="3:13" ht="18.75" customHeight="1">
      <c r="C417" s="1"/>
      <c r="D417" s="1"/>
      <c r="E417" s="1"/>
      <c r="F417" s="2"/>
      <c r="G417" s="2"/>
      <c r="H417" s="2"/>
      <c r="I417" s="2"/>
      <c r="J417" s="9"/>
      <c r="K417" s="9"/>
      <c r="L417" s="1"/>
      <c r="M417" s="1"/>
    </row>
    <row r="418" spans="3:13" ht="18.75" customHeight="1">
      <c r="C418" s="1"/>
      <c r="D418" s="1"/>
      <c r="E418" s="1"/>
      <c r="F418" s="2"/>
      <c r="G418" s="2"/>
      <c r="H418" s="2"/>
      <c r="I418" s="2"/>
      <c r="J418" s="9"/>
      <c r="K418" s="9"/>
      <c r="L418" s="1"/>
      <c r="M418" s="1"/>
    </row>
    <row r="419" spans="3:13" ht="18.75" customHeight="1">
      <c r="C419" s="1"/>
      <c r="D419" s="1"/>
      <c r="E419" s="1"/>
      <c r="F419" s="2"/>
      <c r="G419" s="2"/>
      <c r="H419" s="2"/>
      <c r="I419" s="2"/>
      <c r="J419" s="9"/>
      <c r="K419" s="9"/>
      <c r="L419" s="1"/>
      <c r="M419" s="1"/>
    </row>
    <row r="420" spans="3:13" ht="18.75" customHeight="1">
      <c r="C420" s="1"/>
      <c r="D420" s="1"/>
      <c r="E420" s="1"/>
      <c r="F420" s="2"/>
      <c r="G420" s="2"/>
      <c r="H420" s="2"/>
      <c r="I420" s="2"/>
      <c r="J420" s="9"/>
      <c r="K420" s="9"/>
      <c r="L420" s="1"/>
      <c r="M420" s="1"/>
    </row>
    <row r="421" spans="3:13" ht="18.75" customHeight="1">
      <c r="C421" s="1"/>
      <c r="D421" s="1"/>
      <c r="E421" s="1"/>
      <c r="F421" s="2"/>
      <c r="G421" s="2"/>
      <c r="H421" s="2"/>
      <c r="I421" s="2"/>
      <c r="J421" s="9"/>
      <c r="K421" s="9"/>
      <c r="L421" s="1"/>
      <c r="M421" s="1"/>
    </row>
    <row r="422" spans="3:13" ht="18.75" customHeight="1">
      <c r="C422" s="1"/>
      <c r="D422" s="1"/>
      <c r="E422" s="1"/>
      <c r="F422" s="2"/>
      <c r="G422" s="2"/>
      <c r="H422" s="2"/>
      <c r="I422" s="2"/>
      <c r="J422" s="9"/>
      <c r="K422" s="9"/>
      <c r="L422" s="1"/>
      <c r="M422" s="1"/>
    </row>
    <row r="423" spans="3:13" ht="18.75" customHeight="1">
      <c r="C423" s="1"/>
      <c r="D423" s="1"/>
      <c r="E423" s="1"/>
      <c r="F423" s="2"/>
      <c r="G423" s="2"/>
      <c r="H423" s="2"/>
      <c r="I423" s="2"/>
      <c r="J423" s="9"/>
      <c r="K423" s="9"/>
      <c r="L423" s="1"/>
      <c r="M423" s="1"/>
    </row>
    <row r="424" spans="3:13" ht="18.75" customHeight="1">
      <c r="C424" s="1"/>
      <c r="D424" s="1"/>
      <c r="E424" s="1"/>
      <c r="F424" s="2"/>
      <c r="G424" s="2"/>
      <c r="H424" s="2"/>
      <c r="I424" s="2"/>
      <c r="J424" s="9"/>
      <c r="K424" s="9"/>
      <c r="L424" s="1"/>
      <c r="M424" s="1"/>
    </row>
    <row r="425" spans="3:13" ht="18.75" customHeight="1">
      <c r="C425" s="1"/>
      <c r="D425" s="1"/>
      <c r="E425" s="1"/>
      <c r="F425" s="2"/>
      <c r="G425" s="2"/>
      <c r="H425" s="2"/>
      <c r="I425" s="2"/>
      <c r="J425" s="9"/>
      <c r="K425" s="9"/>
      <c r="L425" s="1"/>
      <c r="M425" s="1"/>
    </row>
    <row r="426" spans="3:13" ht="18.75" customHeight="1">
      <c r="C426" s="1"/>
      <c r="D426" s="1"/>
      <c r="E426" s="1"/>
      <c r="F426" s="2"/>
      <c r="G426" s="2"/>
      <c r="H426" s="2"/>
      <c r="I426" s="2"/>
      <c r="J426" s="9"/>
      <c r="K426" s="9"/>
      <c r="L426" s="1"/>
      <c r="M426" s="1"/>
    </row>
    <row r="427" spans="3:13" ht="18.75" customHeight="1">
      <c r="C427" s="1"/>
      <c r="D427" s="1"/>
      <c r="E427" s="1"/>
      <c r="F427" s="2"/>
      <c r="G427" s="2"/>
      <c r="H427" s="2"/>
      <c r="I427" s="2"/>
      <c r="J427" s="9"/>
      <c r="K427" s="9"/>
      <c r="L427" s="1"/>
      <c r="M427" s="1"/>
    </row>
    <row r="428" spans="3:13" ht="18.75" customHeight="1">
      <c r="C428" s="1"/>
      <c r="D428" s="1"/>
      <c r="E428" s="1"/>
      <c r="F428" s="2"/>
      <c r="G428" s="2"/>
      <c r="H428" s="2"/>
      <c r="I428" s="2"/>
      <c r="J428" s="9"/>
      <c r="K428" s="9"/>
      <c r="L428" s="1"/>
      <c r="M428" s="1"/>
    </row>
    <row r="429" spans="3:13" ht="18.75" customHeight="1">
      <c r="C429" s="1"/>
      <c r="D429" s="1"/>
      <c r="E429" s="1"/>
      <c r="F429" s="2"/>
      <c r="G429" s="2"/>
      <c r="H429" s="2"/>
      <c r="I429" s="2"/>
      <c r="J429" s="9"/>
      <c r="K429" s="9"/>
      <c r="L429" s="1"/>
      <c r="M429" s="1"/>
    </row>
    <row r="430" spans="3:13" ht="18.75" customHeight="1">
      <c r="C430" s="1"/>
      <c r="D430" s="1"/>
      <c r="E430" s="1"/>
      <c r="F430" s="2"/>
      <c r="G430" s="2"/>
      <c r="H430" s="2"/>
      <c r="I430" s="2"/>
      <c r="J430" s="9"/>
      <c r="K430" s="9"/>
      <c r="L430" s="1"/>
      <c r="M430" s="1"/>
    </row>
    <row r="431" spans="3:13" ht="18.75" customHeight="1">
      <c r="C431" s="1"/>
      <c r="D431" s="1"/>
      <c r="E431" s="1"/>
      <c r="F431" s="2"/>
      <c r="G431" s="2"/>
      <c r="H431" s="2"/>
      <c r="I431" s="2"/>
      <c r="J431" s="9"/>
      <c r="K431" s="9"/>
      <c r="L431" s="1"/>
      <c r="M431" s="1"/>
    </row>
    <row r="432" spans="3:13" ht="18.75" customHeight="1">
      <c r="C432" s="1"/>
      <c r="D432" s="1"/>
      <c r="E432" s="1"/>
      <c r="F432" s="2"/>
      <c r="G432" s="2"/>
      <c r="H432" s="2"/>
      <c r="I432" s="2"/>
      <c r="J432" s="9"/>
      <c r="K432" s="9"/>
      <c r="L432" s="1"/>
      <c r="M432" s="1"/>
    </row>
    <row r="433" spans="3:13" ht="18.75" customHeight="1">
      <c r="C433" s="1"/>
      <c r="D433" s="1"/>
      <c r="E433" s="1"/>
      <c r="F433" s="2"/>
      <c r="G433" s="2"/>
      <c r="H433" s="2"/>
      <c r="I433" s="2"/>
      <c r="J433" s="9"/>
      <c r="K433" s="9"/>
      <c r="L433" s="1"/>
      <c r="M433" s="1"/>
    </row>
    <row r="434" spans="3:13" ht="18.75" customHeight="1">
      <c r="C434" s="1"/>
      <c r="D434" s="1"/>
      <c r="E434" s="1"/>
      <c r="F434" s="2"/>
      <c r="G434" s="2"/>
      <c r="H434" s="2"/>
      <c r="I434" s="2"/>
      <c r="J434" s="9"/>
      <c r="K434" s="9"/>
      <c r="L434" s="1"/>
      <c r="M434" s="1"/>
    </row>
    <row r="435" spans="3:13" ht="18.75" customHeight="1">
      <c r="C435" s="1"/>
      <c r="D435" s="1"/>
      <c r="E435" s="1"/>
      <c r="F435" s="2"/>
      <c r="G435" s="2"/>
      <c r="H435" s="2"/>
      <c r="I435" s="2"/>
      <c r="J435" s="9"/>
      <c r="K435" s="9"/>
      <c r="L435" s="1"/>
      <c r="M435" s="1"/>
    </row>
    <row r="436" spans="3:13" ht="18.75" customHeight="1">
      <c r="C436" s="1"/>
      <c r="D436" s="1"/>
      <c r="E436" s="1"/>
      <c r="F436" s="2"/>
      <c r="G436" s="2"/>
      <c r="H436" s="2"/>
      <c r="I436" s="2"/>
      <c r="J436" s="9"/>
      <c r="K436" s="9"/>
      <c r="L436" s="1"/>
      <c r="M436" s="1"/>
    </row>
    <row r="437" spans="3:13" ht="18.75" customHeight="1">
      <c r="C437" s="1"/>
      <c r="D437" s="1"/>
      <c r="E437" s="1"/>
      <c r="F437" s="2"/>
      <c r="G437" s="2"/>
      <c r="H437" s="2"/>
      <c r="I437" s="2"/>
      <c r="J437" s="9"/>
      <c r="K437" s="9"/>
      <c r="L437" s="1"/>
      <c r="M437" s="1"/>
    </row>
    <row r="438" spans="3:13" ht="18.75" customHeight="1">
      <c r="C438" s="1"/>
      <c r="D438" s="1"/>
      <c r="E438" s="1"/>
      <c r="F438" s="2"/>
      <c r="G438" s="2"/>
      <c r="H438" s="2"/>
      <c r="I438" s="2"/>
      <c r="J438" s="9"/>
      <c r="K438" s="9"/>
      <c r="L438" s="1"/>
      <c r="M438" s="1"/>
    </row>
    <row r="439" spans="3:13" ht="18.75" customHeight="1">
      <c r="C439" s="1"/>
      <c r="D439" s="1"/>
      <c r="E439" s="1"/>
      <c r="F439" s="2"/>
      <c r="G439" s="2"/>
      <c r="H439" s="2"/>
      <c r="I439" s="2"/>
      <c r="J439" s="9"/>
      <c r="K439" s="9"/>
      <c r="L439" s="1"/>
      <c r="M439" s="1"/>
    </row>
    <row r="440" spans="3:13" ht="18.75" customHeight="1">
      <c r="C440" s="1"/>
      <c r="D440" s="1"/>
      <c r="E440" s="1"/>
      <c r="F440" s="2"/>
      <c r="G440" s="2"/>
      <c r="H440" s="2"/>
      <c r="I440" s="2"/>
      <c r="J440" s="9"/>
      <c r="K440" s="9"/>
      <c r="L440" s="1"/>
      <c r="M440" s="1"/>
    </row>
    <row r="441" spans="3:13" ht="18.75" customHeight="1">
      <c r="C441" s="1"/>
      <c r="D441" s="1"/>
      <c r="E441" s="1"/>
      <c r="F441" s="2"/>
      <c r="G441" s="2"/>
      <c r="H441" s="2"/>
      <c r="I441" s="2"/>
      <c r="J441" s="9"/>
      <c r="K441" s="9"/>
      <c r="L441" s="1"/>
      <c r="M441" s="1"/>
    </row>
    <row r="442" spans="3:13" ht="18.75" customHeight="1">
      <c r="C442" s="1"/>
      <c r="D442" s="1"/>
      <c r="E442" s="1"/>
      <c r="F442" s="2"/>
      <c r="G442" s="2"/>
      <c r="H442" s="2"/>
      <c r="I442" s="2"/>
      <c r="J442" s="9"/>
      <c r="K442" s="9"/>
      <c r="L442" s="1"/>
      <c r="M442" s="1"/>
    </row>
    <row r="443" spans="3:13" ht="18.75" customHeight="1">
      <c r="C443" s="1"/>
      <c r="D443" s="1"/>
      <c r="E443" s="1"/>
      <c r="F443" s="2"/>
      <c r="G443" s="2"/>
      <c r="H443" s="2"/>
      <c r="I443" s="2"/>
      <c r="J443" s="9"/>
      <c r="K443" s="9"/>
      <c r="L443" s="1"/>
      <c r="M443" s="1"/>
    </row>
    <row r="444" spans="3:13" ht="18.75" customHeight="1">
      <c r="C444" s="1"/>
      <c r="D444" s="1"/>
      <c r="E444" s="1"/>
      <c r="F444" s="2"/>
      <c r="G444" s="2"/>
      <c r="H444" s="2"/>
      <c r="I444" s="2"/>
      <c r="J444" s="9"/>
      <c r="K444" s="9"/>
      <c r="L444" s="1"/>
      <c r="M444" s="1"/>
    </row>
    <row r="445" spans="3:13" ht="18.75" customHeight="1">
      <c r="C445" s="1"/>
      <c r="D445" s="1"/>
      <c r="E445" s="1"/>
      <c r="F445" s="2"/>
      <c r="G445" s="2"/>
      <c r="H445" s="2"/>
      <c r="I445" s="2"/>
      <c r="J445" s="9"/>
      <c r="K445" s="9"/>
      <c r="L445" s="1"/>
      <c r="M445" s="1"/>
    </row>
    <row r="446" spans="3:13" ht="18.75" customHeight="1">
      <c r="C446" s="1"/>
      <c r="D446" s="1"/>
      <c r="E446" s="1"/>
      <c r="F446" s="2"/>
      <c r="G446" s="2"/>
      <c r="H446" s="2"/>
      <c r="I446" s="2"/>
      <c r="J446" s="9"/>
      <c r="K446" s="9"/>
      <c r="L446" s="1"/>
      <c r="M446" s="1"/>
    </row>
    <row r="447" spans="3:13" ht="18.75" customHeight="1">
      <c r="C447" s="1"/>
      <c r="D447" s="1"/>
      <c r="E447" s="1"/>
      <c r="F447" s="2"/>
      <c r="G447" s="2"/>
      <c r="H447" s="2"/>
      <c r="I447" s="2"/>
      <c r="J447" s="9"/>
      <c r="K447" s="9"/>
      <c r="L447" s="1"/>
      <c r="M447" s="1"/>
    </row>
    <row r="448" spans="3:13"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pageMargins left="0.7" right="0.7" top="0.75" bottom="0.75"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Z1793"/>
  <sheetViews>
    <sheetView topLeftCell="A179" zoomScale="70" zoomScaleNormal="70" workbookViewId="0">
      <pane xSplit="1" topLeftCell="B1" activePane="topRight" state="frozen"/>
      <selection activeCell="A61" sqref="A61"/>
      <selection pane="topRight" activeCell="A185" sqref="A185"/>
    </sheetView>
  </sheetViews>
  <sheetFormatPr defaultColWidth="14.44140625" defaultRowHeight="15" customHeight="1"/>
  <cols>
    <col min="1" max="1" width="36.6640625" style="63" customWidth="1"/>
    <col min="2" max="2" width="33.33203125" style="63" customWidth="1"/>
    <col min="3" max="3" width="103.33203125" style="63" customWidth="1"/>
    <col min="4" max="4" width="16" style="63" hidden="1" customWidth="1"/>
    <col min="5" max="5" width="16.109375" style="63" bestFit="1" customWidth="1"/>
    <col min="6" max="6" width="14.5546875" style="63" customWidth="1"/>
    <col min="7" max="7" width="14.88671875" style="63" customWidth="1"/>
    <col min="8" max="8" width="20.88671875" style="63" customWidth="1"/>
    <col min="9" max="9" width="14.33203125" style="63" hidden="1" customWidth="1"/>
    <col min="10" max="10" width="18.44140625" style="63" hidden="1" customWidth="1"/>
    <col min="11" max="11" width="74.5546875" style="63" hidden="1" customWidth="1"/>
    <col min="12" max="12" width="14" style="63" customWidth="1"/>
    <col min="13" max="13" width="13" style="63" bestFit="1" customWidth="1"/>
    <col min="14" max="14" width="14.5546875" style="63" customWidth="1"/>
    <col min="15" max="16" width="17.5546875" style="63" bestFit="1" customWidth="1"/>
    <col min="17" max="17" width="17.33203125" style="63" bestFit="1" customWidth="1"/>
    <col min="18" max="26" width="8.6640625" style="63" customWidth="1"/>
    <col min="27" max="16384" width="14.44140625" style="63"/>
  </cols>
  <sheetData>
    <row r="1" spans="1:17" ht="13.2">
      <c r="D1" s="257"/>
      <c r="E1" s="257"/>
      <c r="F1" s="257"/>
      <c r="G1" s="257"/>
      <c r="H1" s="32"/>
    </row>
    <row r="2" spans="1:17" ht="22.5" customHeight="1">
      <c r="A2" s="42" t="s">
        <v>193</v>
      </c>
      <c r="B2" s="42" t="s">
        <v>194</v>
      </c>
      <c r="C2" s="42" t="s">
        <v>195</v>
      </c>
      <c r="D2" s="250" t="s">
        <v>196</v>
      </c>
      <c r="E2" s="250" t="s">
        <v>197</v>
      </c>
      <c r="F2" s="250" t="s">
        <v>198</v>
      </c>
      <c r="G2" s="250" t="s">
        <v>199</v>
      </c>
      <c r="H2" s="42" t="s">
        <v>200</v>
      </c>
      <c r="I2" s="42" t="s">
        <v>201</v>
      </c>
      <c r="J2" s="42" t="s">
        <v>202</v>
      </c>
      <c r="K2" s="42" t="s">
        <v>203</v>
      </c>
      <c r="L2" s="42" t="s">
        <v>204</v>
      </c>
      <c r="M2" s="42" t="s">
        <v>205</v>
      </c>
      <c r="N2" s="122" t="s">
        <v>206</v>
      </c>
      <c r="O2" s="565" t="s">
        <v>207</v>
      </c>
      <c r="P2" s="565" t="s">
        <v>208</v>
      </c>
      <c r="Q2" s="566" t="s">
        <v>209</v>
      </c>
    </row>
    <row r="3" spans="1:17" ht="36" customHeight="1">
      <c r="A3" s="436" t="s">
        <v>210</v>
      </c>
      <c r="B3" s="436"/>
      <c r="C3" s="436"/>
      <c r="D3" s="437"/>
      <c r="E3" s="437"/>
      <c r="F3" s="437"/>
      <c r="G3" s="437"/>
      <c r="H3" s="436"/>
      <c r="I3" s="27"/>
      <c r="J3" s="27"/>
      <c r="K3" s="27"/>
      <c r="L3" s="27"/>
      <c r="M3" s="27">
        <f t="shared" ref="M3:M5" si="0">L3*35</f>
        <v>0</v>
      </c>
      <c r="N3" s="53">
        <f t="shared" ref="N3:N66" si="1">M3*3</f>
        <v>0</v>
      </c>
      <c r="O3" s="53">
        <f t="shared" ref="O3:O5" si="2">N3*0.6</f>
        <v>0</v>
      </c>
      <c r="P3" s="53">
        <f t="shared" ref="P3:P5" si="3">O3*0.95</f>
        <v>0</v>
      </c>
      <c r="Q3" s="53">
        <f t="shared" ref="Q3:Q5" si="4">P3*0.85</f>
        <v>0</v>
      </c>
    </row>
    <row r="4" spans="1:17" ht="27" customHeight="1">
      <c r="A4" s="438" t="s">
        <v>211</v>
      </c>
      <c r="B4" s="439" t="s">
        <v>212</v>
      </c>
      <c r="C4" s="440" t="s">
        <v>213</v>
      </c>
      <c r="D4" s="440" t="s">
        <v>213</v>
      </c>
      <c r="E4" s="420">
        <f t="shared" ref="E4:E6" si="5">CEILING(P4,50)</f>
        <v>950</v>
      </c>
      <c r="F4" s="420">
        <f>CEILING(O4,50)</f>
        <v>1000</v>
      </c>
      <c r="G4" s="420">
        <v>1600</v>
      </c>
      <c r="H4" s="441" t="s">
        <v>214</v>
      </c>
      <c r="I4" s="442"/>
      <c r="J4" s="443"/>
      <c r="K4" s="567" t="s">
        <v>215</v>
      </c>
      <c r="L4" s="443"/>
      <c r="M4" s="27">
        <f t="shared" si="0"/>
        <v>0</v>
      </c>
      <c r="N4" s="420">
        <v>1600</v>
      </c>
      <c r="O4" s="53">
        <f t="shared" si="2"/>
        <v>960</v>
      </c>
      <c r="P4" s="53">
        <f t="shared" si="3"/>
        <v>912</v>
      </c>
      <c r="Q4" s="53">
        <f t="shared" si="4"/>
        <v>775.19999999999993</v>
      </c>
    </row>
    <row r="5" spans="1:17" ht="27" customHeight="1">
      <c r="A5" s="444"/>
      <c r="B5" s="439" t="s">
        <v>216</v>
      </c>
      <c r="C5" s="440" t="s">
        <v>5751</v>
      </c>
      <c r="D5" s="440" t="s">
        <v>5751</v>
      </c>
      <c r="E5" s="420">
        <f t="shared" si="5"/>
        <v>950</v>
      </c>
      <c r="F5" s="420">
        <f t="shared" ref="F5:F6" si="6">CEILING(O5,50)</f>
        <v>1000</v>
      </c>
      <c r="G5" s="420">
        <v>1600</v>
      </c>
      <c r="H5" s="441" t="s">
        <v>214</v>
      </c>
      <c r="I5" s="442"/>
      <c r="J5" s="443"/>
      <c r="K5" s="567" t="s">
        <v>217</v>
      </c>
      <c r="L5" s="443"/>
      <c r="M5" s="27">
        <f t="shared" si="0"/>
        <v>0</v>
      </c>
      <c r="N5" s="420">
        <v>1600</v>
      </c>
      <c r="O5" s="53">
        <f t="shared" si="2"/>
        <v>960</v>
      </c>
      <c r="P5" s="53">
        <f t="shared" si="3"/>
        <v>912</v>
      </c>
      <c r="Q5" s="53">
        <f t="shared" si="4"/>
        <v>775.19999999999993</v>
      </c>
    </row>
    <row r="6" spans="1:17" ht="27" customHeight="1">
      <c r="A6" s="444"/>
      <c r="B6" s="568" t="s">
        <v>4937</v>
      </c>
      <c r="C6" s="426" t="s">
        <v>5738</v>
      </c>
      <c r="D6" s="440"/>
      <c r="E6" s="420">
        <f t="shared" si="5"/>
        <v>1200</v>
      </c>
      <c r="F6" s="420">
        <f t="shared" si="6"/>
        <v>1300</v>
      </c>
      <c r="G6" s="445">
        <v>2100</v>
      </c>
      <c r="H6" s="441" t="s">
        <v>214</v>
      </c>
      <c r="I6" s="442"/>
      <c r="J6" s="446"/>
      <c r="K6" s="569"/>
      <c r="L6" s="446"/>
      <c r="M6" s="27"/>
      <c r="N6" s="445">
        <v>2100</v>
      </c>
      <c r="O6" s="53">
        <f t="shared" ref="O6:O7" si="7">N6*0.6</f>
        <v>1260</v>
      </c>
      <c r="P6" s="53">
        <f t="shared" ref="P6:P7" si="8">O6*0.95</f>
        <v>1197</v>
      </c>
      <c r="Q6" s="53">
        <f t="shared" ref="Q6:Q7" si="9">P6*0.85</f>
        <v>1017.4499999999999</v>
      </c>
    </row>
    <row r="7" spans="1:17" ht="27" customHeight="1">
      <c r="A7" s="444"/>
      <c r="B7" s="568" t="s">
        <v>4938</v>
      </c>
      <c r="C7" s="426" t="s">
        <v>5739</v>
      </c>
      <c r="D7" s="440"/>
      <c r="E7" s="420">
        <f>CEILING(P7,50)</f>
        <v>1200</v>
      </c>
      <c r="F7" s="420">
        <f>CEILING(O7,50)</f>
        <v>1300</v>
      </c>
      <c r="G7" s="445">
        <v>2100</v>
      </c>
      <c r="H7" s="441" t="s">
        <v>214</v>
      </c>
      <c r="I7" s="442"/>
      <c r="J7" s="446"/>
      <c r="K7" s="569"/>
      <c r="L7" s="446"/>
      <c r="M7" s="27"/>
      <c r="N7" s="445">
        <v>2100</v>
      </c>
      <c r="O7" s="53">
        <f t="shared" si="7"/>
        <v>1260</v>
      </c>
      <c r="P7" s="53">
        <f t="shared" si="8"/>
        <v>1197</v>
      </c>
      <c r="Q7" s="53">
        <f t="shared" si="9"/>
        <v>1017.4499999999999</v>
      </c>
    </row>
    <row r="8" spans="1:17" ht="27" customHeight="1">
      <c r="A8" s="444"/>
      <c r="B8" s="447"/>
      <c r="C8" s="448"/>
      <c r="D8" s="448"/>
      <c r="E8" s="449"/>
      <c r="F8" s="450"/>
      <c r="G8" s="450"/>
      <c r="H8" s="451"/>
      <c r="I8" s="442"/>
      <c r="J8" s="446"/>
      <c r="K8" s="569"/>
      <c r="L8" s="446"/>
      <c r="M8" s="27"/>
      <c r="N8" s="53">
        <f t="shared" si="1"/>
        <v>0</v>
      </c>
      <c r="O8" s="53"/>
      <c r="P8" s="53"/>
      <c r="Q8" s="53"/>
    </row>
    <row r="9" spans="1:17" ht="27" customHeight="1">
      <c r="A9" s="444"/>
      <c r="B9" s="439" t="s">
        <v>218</v>
      </c>
      <c r="C9" s="440" t="s">
        <v>219</v>
      </c>
      <c r="D9" s="440" t="s">
        <v>219</v>
      </c>
      <c r="E9" s="420">
        <f>CEILING(P9,50)</f>
        <v>1800</v>
      </c>
      <c r="F9" s="420">
        <f>CEILING(O9,50)</f>
        <v>1900</v>
      </c>
      <c r="G9" s="420">
        <f>CEILING(N9,50)</f>
        <v>3100</v>
      </c>
      <c r="H9" s="570" t="s">
        <v>220</v>
      </c>
      <c r="I9" s="442"/>
      <c r="J9" s="27"/>
      <c r="K9" s="567" t="s">
        <v>221</v>
      </c>
      <c r="L9" s="443"/>
      <c r="M9" s="452">
        <v>1030</v>
      </c>
      <c r="N9" s="53">
        <f t="shared" si="1"/>
        <v>3090</v>
      </c>
      <c r="O9" s="53">
        <f t="shared" ref="O9:O10" si="10">N9*0.6</f>
        <v>1854</v>
      </c>
      <c r="P9" s="53">
        <f t="shared" ref="P9:P10" si="11">O9*0.95</f>
        <v>1761.3</v>
      </c>
      <c r="Q9" s="53">
        <f t="shared" ref="Q9:Q10" si="12">P9*0.85</f>
        <v>1497.105</v>
      </c>
    </row>
    <row r="10" spans="1:17" ht="27" customHeight="1">
      <c r="A10" s="444"/>
      <c r="B10" s="439" t="s">
        <v>222</v>
      </c>
      <c r="C10" s="440" t="s">
        <v>223</v>
      </c>
      <c r="D10" s="440" t="s">
        <v>223</v>
      </c>
      <c r="E10" s="420">
        <f t="shared" ref="E10:E12" si="13">CEILING(P10,50)</f>
        <v>1850</v>
      </c>
      <c r="F10" s="420">
        <f t="shared" ref="F10:F12" si="14">CEILING(O10,50)</f>
        <v>1950</v>
      </c>
      <c r="G10" s="420">
        <f t="shared" ref="G10:G12" si="15">CEILING(N10,50)</f>
        <v>3200</v>
      </c>
      <c r="H10" s="570" t="s">
        <v>220</v>
      </c>
      <c r="I10" s="442"/>
      <c r="J10" s="27"/>
      <c r="K10" s="567" t="s">
        <v>224</v>
      </c>
      <c r="L10" s="443"/>
      <c r="M10" s="452">
        <v>1060</v>
      </c>
      <c r="N10" s="53">
        <f t="shared" si="1"/>
        <v>3180</v>
      </c>
      <c r="O10" s="53">
        <f t="shared" si="10"/>
        <v>1908</v>
      </c>
      <c r="P10" s="53">
        <f t="shared" si="11"/>
        <v>1812.6</v>
      </c>
      <c r="Q10" s="53">
        <f t="shared" si="12"/>
        <v>1540.7099999999998</v>
      </c>
    </row>
    <row r="11" spans="1:17" ht="27" customHeight="1">
      <c r="A11" s="444"/>
      <c r="B11" s="568" t="s">
        <v>4939</v>
      </c>
      <c r="C11" s="426" t="s">
        <v>5740</v>
      </c>
      <c r="D11" s="440"/>
      <c r="E11" s="420">
        <f t="shared" si="13"/>
        <v>2150</v>
      </c>
      <c r="F11" s="420">
        <f t="shared" si="14"/>
        <v>2250</v>
      </c>
      <c r="G11" s="420">
        <f t="shared" si="15"/>
        <v>3700</v>
      </c>
      <c r="H11" s="570" t="s">
        <v>220</v>
      </c>
      <c r="I11" s="442"/>
      <c r="J11" s="27"/>
      <c r="K11" s="569"/>
      <c r="L11" s="446"/>
      <c r="M11" s="452">
        <v>1230</v>
      </c>
      <c r="N11" s="53">
        <f t="shared" si="1"/>
        <v>3690</v>
      </c>
      <c r="O11" s="53">
        <f t="shared" ref="O11:O12" si="16">N11*0.6</f>
        <v>2214</v>
      </c>
      <c r="P11" s="53">
        <f t="shared" ref="P11:P12" si="17">O11*0.95</f>
        <v>2103.2999999999997</v>
      </c>
      <c r="Q11" s="53">
        <f t="shared" ref="Q11:Q12" si="18">P11*0.85</f>
        <v>1787.8049999999996</v>
      </c>
    </row>
    <row r="12" spans="1:17" ht="27" customHeight="1">
      <c r="A12" s="444"/>
      <c r="B12" s="568" t="s">
        <v>4940</v>
      </c>
      <c r="C12" s="426" t="s">
        <v>5741</v>
      </c>
      <c r="D12" s="440"/>
      <c r="E12" s="420">
        <f t="shared" si="13"/>
        <v>2100</v>
      </c>
      <c r="F12" s="420">
        <f t="shared" si="14"/>
        <v>2200</v>
      </c>
      <c r="G12" s="420">
        <f t="shared" si="15"/>
        <v>3600</v>
      </c>
      <c r="H12" s="570" t="s">
        <v>220</v>
      </c>
      <c r="I12" s="442"/>
      <c r="J12" s="27"/>
      <c r="K12" s="569"/>
      <c r="L12" s="446"/>
      <c r="M12" s="452">
        <v>1200</v>
      </c>
      <c r="N12" s="53">
        <f t="shared" si="1"/>
        <v>3600</v>
      </c>
      <c r="O12" s="53">
        <f t="shared" si="16"/>
        <v>2160</v>
      </c>
      <c r="P12" s="53">
        <f t="shared" si="17"/>
        <v>2052</v>
      </c>
      <c r="Q12" s="53">
        <f t="shared" si="18"/>
        <v>1744.2</v>
      </c>
    </row>
    <row r="13" spans="1:17" ht="27" customHeight="1">
      <c r="A13" s="438"/>
      <c r="B13" s="447"/>
      <c r="C13" s="448"/>
      <c r="D13" s="448"/>
      <c r="E13" s="449"/>
      <c r="F13" s="450"/>
      <c r="G13" s="450"/>
      <c r="H13" s="451"/>
      <c r="I13" s="442"/>
      <c r="J13" s="27"/>
      <c r="K13" s="567"/>
      <c r="L13" s="443"/>
      <c r="M13" s="27"/>
      <c r="N13" s="53">
        <f t="shared" si="1"/>
        <v>0</v>
      </c>
      <c r="O13" s="53"/>
      <c r="P13" s="53"/>
      <c r="Q13" s="53"/>
    </row>
    <row r="14" spans="1:17" ht="27" customHeight="1">
      <c r="A14" s="438" t="s">
        <v>225</v>
      </c>
      <c r="B14" s="439" t="s">
        <v>226</v>
      </c>
      <c r="C14" s="440" t="s">
        <v>227</v>
      </c>
      <c r="D14" s="440" t="s">
        <v>227</v>
      </c>
      <c r="E14" s="420">
        <f>CEILING(P14,50)</f>
        <v>1300</v>
      </c>
      <c r="F14" s="420">
        <f>CEILING(O14,50)</f>
        <v>1350</v>
      </c>
      <c r="G14" s="445">
        <v>2200</v>
      </c>
      <c r="H14" s="441" t="s">
        <v>214</v>
      </c>
      <c r="I14" s="442"/>
      <c r="J14" s="108"/>
      <c r="K14" s="567" t="s">
        <v>228</v>
      </c>
      <c r="L14" s="443"/>
      <c r="M14" s="27">
        <f t="shared" ref="M14:M15" si="19">L14*35</f>
        <v>0</v>
      </c>
      <c r="N14" s="445">
        <v>2200</v>
      </c>
      <c r="O14" s="53">
        <f t="shared" ref="O14:O15" si="20">N14*0.6</f>
        <v>1320</v>
      </c>
      <c r="P14" s="53">
        <f t="shared" ref="P14:P15" si="21">O14*0.95</f>
        <v>1254</v>
      </c>
      <c r="Q14" s="53">
        <f t="shared" ref="Q14:Q15" si="22">P14*0.85</f>
        <v>1065.8999999999999</v>
      </c>
    </row>
    <row r="15" spans="1:17" ht="27" customHeight="1">
      <c r="A15" s="438"/>
      <c r="B15" s="439" t="s">
        <v>229</v>
      </c>
      <c r="C15" s="440" t="s">
        <v>230</v>
      </c>
      <c r="D15" s="440" t="s">
        <v>230</v>
      </c>
      <c r="E15" s="420">
        <f t="shared" ref="E15:E17" si="23">CEILING(P15,50)</f>
        <v>1300</v>
      </c>
      <c r="F15" s="420">
        <f t="shared" ref="F15:F17" si="24">CEILING(O15,50)</f>
        <v>1350</v>
      </c>
      <c r="G15" s="445">
        <v>2200</v>
      </c>
      <c r="H15" s="441" t="s">
        <v>214</v>
      </c>
      <c r="I15" s="442"/>
      <c r="J15" s="108"/>
      <c r="K15" s="567" t="s">
        <v>231</v>
      </c>
      <c r="L15" s="443"/>
      <c r="M15" s="27">
        <f t="shared" si="19"/>
        <v>0</v>
      </c>
      <c r="N15" s="445">
        <v>2200</v>
      </c>
      <c r="O15" s="53">
        <f t="shared" si="20"/>
        <v>1320</v>
      </c>
      <c r="P15" s="53">
        <f t="shared" si="21"/>
        <v>1254</v>
      </c>
      <c r="Q15" s="53">
        <f t="shared" si="22"/>
        <v>1065.8999999999999</v>
      </c>
    </row>
    <row r="16" spans="1:17" ht="27" customHeight="1">
      <c r="A16" s="438"/>
      <c r="B16" s="568" t="s">
        <v>4942</v>
      </c>
      <c r="C16" s="426" t="s">
        <v>4941</v>
      </c>
      <c r="D16" s="440"/>
      <c r="E16" s="420">
        <f t="shared" si="23"/>
        <v>1550</v>
      </c>
      <c r="F16" s="420">
        <f t="shared" si="24"/>
        <v>1650</v>
      </c>
      <c r="G16" s="445">
        <v>2700</v>
      </c>
      <c r="H16" s="441" t="s">
        <v>214</v>
      </c>
      <c r="I16" s="442"/>
      <c r="J16" s="27"/>
      <c r="K16" s="569"/>
      <c r="L16" s="446"/>
      <c r="M16" s="27"/>
      <c r="N16" s="445">
        <v>2700</v>
      </c>
      <c r="O16" s="53">
        <f t="shared" ref="O16:O17" si="25">N16*0.6</f>
        <v>1620</v>
      </c>
      <c r="P16" s="53">
        <f t="shared" ref="P16:P17" si="26">O16*0.95</f>
        <v>1539</v>
      </c>
      <c r="Q16" s="53">
        <f t="shared" ref="Q16:Q17" si="27">P16*0.85</f>
        <v>1308.1499999999999</v>
      </c>
    </row>
    <row r="17" spans="1:17" ht="27" customHeight="1">
      <c r="A17" s="438"/>
      <c r="B17" s="568" t="s">
        <v>4943</v>
      </c>
      <c r="C17" s="426" t="s">
        <v>5742</v>
      </c>
      <c r="D17" s="440"/>
      <c r="E17" s="420">
        <f t="shared" si="23"/>
        <v>1550</v>
      </c>
      <c r="F17" s="420">
        <f t="shared" si="24"/>
        <v>1650</v>
      </c>
      <c r="G17" s="445">
        <v>2700</v>
      </c>
      <c r="H17" s="441" t="s">
        <v>214</v>
      </c>
      <c r="I17" s="442"/>
      <c r="J17" s="27"/>
      <c r="K17" s="569"/>
      <c r="L17" s="446"/>
      <c r="M17" s="27"/>
      <c r="N17" s="445">
        <v>2700</v>
      </c>
      <c r="O17" s="53">
        <f t="shared" si="25"/>
        <v>1620</v>
      </c>
      <c r="P17" s="53">
        <f t="shared" si="26"/>
        <v>1539</v>
      </c>
      <c r="Q17" s="53">
        <f t="shared" si="27"/>
        <v>1308.1499999999999</v>
      </c>
    </row>
    <row r="18" spans="1:17" ht="27" customHeight="1">
      <c r="A18" s="438"/>
      <c r="B18" s="571"/>
      <c r="C18" s="427"/>
      <c r="D18" s="448"/>
      <c r="E18" s="449"/>
      <c r="F18" s="450"/>
      <c r="G18" s="450"/>
      <c r="H18" s="451"/>
      <c r="I18" s="442"/>
      <c r="J18" s="27"/>
      <c r="K18" s="569"/>
      <c r="L18" s="446"/>
      <c r="M18" s="27"/>
      <c r="N18" s="53">
        <f t="shared" si="1"/>
        <v>0</v>
      </c>
      <c r="O18" s="53"/>
      <c r="P18" s="53"/>
      <c r="Q18" s="53"/>
    </row>
    <row r="19" spans="1:17" ht="27" customHeight="1">
      <c r="A19" s="438"/>
      <c r="B19" s="439" t="s">
        <v>232</v>
      </c>
      <c r="C19" s="440" t="s">
        <v>5752</v>
      </c>
      <c r="D19" s="440" t="s">
        <v>5752</v>
      </c>
      <c r="E19" s="420">
        <f>CEILING(P19,50)</f>
        <v>5650</v>
      </c>
      <c r="F19" s="420">
        <f>CEILING(O19,50)</f>
        <v>5950</v>
      </c>
      <c r="G19" s="420">
        <f t="shared" ref="G19" si="28">CEILING(N19,50)</f>
        <v>9850</v>
      </c>
      <c r="H19" s="570" t="s">
        <v>220</v>
      </c>
      <c r="I19" s="442"/>
      <c r="J19" s="108"/>
      <c r="K19" s="567" t="s">
        <v>233</v>
      </c>
      <c r="L19" s="443"/>
      <c r="M19" s="452">
        <v>3280</v>
      </c>
      <c r="N19" s="53">
        <f t="shared" si="1"/>
        <v>9840</v>
      </c>
      <c r="O19" s="53">
        <f t="shared" ref="O19:O20" si="29">N19*0.6</f>
        <v>5904</v>
      </c>
      <c r="P19" s="53">
        <f t="shared" ref="P19:P20" si="30">O19*0.95</f>
        <v>5608.8</v>
      </c>
      <c r="Q19" s="53">
        <f t="shared" ref="Q19:Q20" si="31">P19*0.85</f>
        <v>4767.4800000000005</v>
      </c>
    </row>
    <row r="20" spans="1:17" ht="27" customHeight="1">
      <c r="A20" s="438"/>
      <c r="B20" s="439" t="s">
        <v>234</v>
      </c>
      <c r="C20" s="440" t="s">
        <v>5753</v>
      </c>
      <c r="D20" s="440" t="s">
        <v>5753</v>
      </c>
      <c r="E20" s="420">
        <f>CEILING(P20,50)</f>
        <v>5700</v>
      </c>
      <c r="F20" s="420">
        <f>CEILING(O20,50)</f>
        <v>6000</v>
      </c>
      <c r="G20" s="420">
        <f>CEILING(N20,50)</f>
        <v>10000</v>
      </c>
      <c r="H20" s="570" t="s">
        <v>220</v>
      </c>
      <c r="I20" s="442"/>
      <c r="J20" s="27"/>
      <c r="K20" s="567" t="s">
        <v>235</v>
      </c>
      <c r="L20" s="443"/>
      <c r="M20" s="452">
        <v>3330</v>
      </c>
      <c r="N20" s="53">
        <f t="shared" si="1"/>
        <v>9990</v>
      </c>
      <c r="O20" s="53">
        <f t="shared" si="29"/>
        <v>5994</v>
      </c>
      <c r="P20" s="53">
        <f t="shared" si="30"/>
        <v>5694.3</v>
      </c>
      <c r="Q20" s="53">
        <f t="shared" si="31"/>
        <v>4840.1549999999997</v>
      </c>
    </row>
    <row r="21" spans="1:17" ht="27" customHeight="1">
      <c r="A21" s="438"/>
      <c r="B21" s="447"/>
      <c r="C21" s="448"/>
      <c r="D21" s="448"/>
      <c r="E21" s="449"/>
      <c r="F21" s="450"/>
      <c r="G21" s="450"/>
      <c r="H21" s="451"/>
      <c r="I21" s="442"/>
      <c r="J21" s="27"/>
      <c r="K21" s="567"/>
      <c r="L21" s="443"/>
      <c r="M21" s="27"/>
      <c r="N21" s="53">
        <f t="shared" si="1"/>
        <v>0</v>
      </c>
      <c r="O21" s="53"/>
      <c r="P21" s="53"/>
      <c r="Q21" s="53"/>
    </row>
    <row r="22" spans="1:17" ht="27" customHeight="1">
      <c r="A22" s="438" t="s">
        <v>236</v>
      </c>
      <c r="B22" s="568" t="s">
        <v>237</v>
      </c>
      <c r="C22" s="426" t="s">
        <v>238</v>
      </c>
      <c r="D22" s="440" t="s">
        <v>238</v>
      </c>
      <c r="E22" s="453">
        <f>CEILING(P22,50)</f>
        <v>2350</v>
      </c>
      <c r="F22" s="453">
        <f>CEILING(O22,50)</f>
        <v>2500</v>
      </c>
      <c r="G22" s="453">
        <f>CEILING(N22,50)</f>
        <v>4100</v>
      </c>
      <c r="H22" s="441" t="s">
        <v>214</v>
      </c>
      <c r="I22" s="442"/>
      <c r="J22" s="108"/>
      <c r="K22" s="567" t="s">
        <v>239</v>
      </c>
      <c r="L22" s="443">
        <v>39</v>
      </c>
      <c r="M22" s="27">
        <f t="shared" ref="M22" si="32">L22*35</f>
        <v>1365</v>
      </c>
      <c r="N22" s="53">
        <f t="shared" si="1"/>
        <v>4095</v>
      </c>
      <c r="O22" s="53">
        <f t="shared" ref="O22" si="33">N22*0.6</f>
        <v>2457</v>
      </c>
      <c r="P22" s="53">
        <f t="shared" ref="P22" si="34">O22*0.95</f>
        <v>2334.15</v>
      </c>
      <c r="Q22" s="53">
        <f t="shared" ref="Q22" si="35">P22*0.85</f>
        <v>1984.0274999999999</v>
      </c>
    </row>
    <row r="23" spans="1:17" ht="27" customHeight="1">
      <c r="A23" s="438"/>
      <c r="B23" s="454" t="s">
        <v>4945</v>
      </c>
      <c r="C23" s="426" t="s">
        <v>4944</v>
      </c>
      <c r="D23" s="440" t="s">
        <v>5743</v>
      </c>
      <c r="E23" s="453">
        <f>CEILING(P23,50)</f>
        <v>2700</v>
      </c>
      <c r="F23" s="453">
        <f>CEILING(O23,50)</f>
        <v>2850</v>
      </c>
      <c r="G23" s="453">
        <f>CEILING(N23,50)</f>
        <v>4750</v>
      </c>
      <c r="H23" s="441" t="s">
        <v>214</v>
      </c>
      <c r="I23" s="442"/>
      <c r="J23" s="108"/>
      <c r="K23" s="567" t="s">
        <v>241</v>
      </c>
      <c r="L23" s="443">
        <v>45</v>
      </c>
      <c r="M23" s="27">
        <f t="shared" ref="M23" si="36">L23*35</f>
        <v>1575</v>
      </c>
      <c r="N23" s="53">
        <f t="shared" ref="N23" si="37">M23*3</f>
        <v>4725</v>
      </c>
      <c r="O23" s="53">
        <f t="shared" ref="O23" si="38">N23*0.6</f>
        <v>2835</v>
      </c>
      <c r="P23" s="53">
        <f t="shared" ref="P23" si="39">O23*0.95</f>
        <v>2693.25</v>
      </c>
      <c r="Q23" s="53">
        <f t="shared" ref="Q23" si="40">P23*0.85</f>
        <v>2289.2624999999998</v>
      </c>
    </row>
    <row r="24" spans="1:17" ht="27" customHeight="1">
      <c r="A24" s="438"/>
      <c r="B24" s="568" t="s">
        <v>240</v>
      </c>
      <c r="C24" s="426" t="s">
        <v>5743</v>
      </c>
      <c r="D24" s="440"/>
      <c r="E24" s="455">
        <f t="shared" ref="E24" si="41">F24*0.95</f>
        <v>1995</v>
      </c>
      <c r="F24" s="445">
        <f t="shared" ref="F24" si="42">G24*0.6</f>
        <v>2100</v>
      </c>
      <c r="G24" s="445">
        <v>3500</v>
      </c>
      <c r="H24" s="441" t="s">
        <v>214</v>
      </c>
      <c r="I24" s="442"/>
      <c r="J24" s="27"/>
      <c r="K24" s="567"/>
      <c r="L24" s="443"/>
      <c r="M24" s="27"/>
      <c r="N24" s="445">
        <v>3500</v>
      </c>
      <c r="O24" s="53">
        <f t="shared" ref="O24" si="43">N24*0.6</f>
        <v>2100</v>
      </c>
      <c r="P24" s="53">
        <f t="shared" ref="P24" si="44">O24*0.95</f>
        <v>1995</v>
      </c>
      <c r="Q24" s="53">
        <f t="shared" ref="Q24" si="45">P24*0.85</f>
        <v>1695.75</v>
      </c>
    </row>
    <row r="25" spans="1:17" ht="27" customHeight="1">
      <c r="A25" s="438"/>
      <c r="B25" s="456"/>
      <c r="C25" s="448"/>
      <c r="D25" s="448"/>
      <c r="E25" s="449"/>
      <c r="F25" s="450"/>
      <c r="G25" s="450"/>
      <c r="H25" s="572"/>
      <c r="I25" s="442"/>
      <c r="J25" s="27"/>
      <c r="K25" s="567" t="s">
        <v>242</v>
      </c>
      <c r="L25" s="443"/>
      <c r="M25" s="27"/>
      <c r="N25" s="53">
        <f t="shared" si="1"/>
        <v>0</v>
      </c>
      <c r="O25" s="53"/>
      <c r="P25" s="53"/>
      <c r="Q25" s="53"/>
    </row>
    <row r="26" spans="1:17" ht="27" customHeight="1">
      <c r="A26" s="457" t="s">
        <v>4946</v>
      </c>
      <c r="B26" s="568" t="s">
        <v>4949</v>
      </c>
      <c r="C26" s="426" t="s">
        <v>4947</v>
      </c>
      <c r="D26" s="448"/>
      <c r="E26" s="420">
        <f>CEILING(P26,50)</f>
        <v>2600</v>
      </c>
      <c r="F26" s="420">
        <f>CEILING(O26,50)</f>
        <v>2700</v>
      </c>
      <c r="G26" s="445">
        <v>4500</v>
      </c>
      <c r="H26" s="458" t="s">
        <v>214</v>
      </c>
      <c r="I26" s="459"/>
      <c r="J26" s="108"/>
      <c r="K26" s="573"/>
      <c r="L26" s="443"/>
      <c r="M26" s="27"/>
      <c r="N26" s="445">
        <v>4500</v>
      </c>
      <c r="O26" s="53">
        <f t="shared" ref="O26" si="46">N26*0.6</f>
        <v>2700</v>
      </c>
      <c r="P26" s="53">
        <f t="shared" ref="P26" si="47">O26*0.95</f>
        <v>2565</v>
      </c>
      <c r="Q26" s="53">
        <f t="shared" ref="Q26" si="48">P26*0.85</f>
        <v>2180.25</v>
      </c>
    </row>
    <row r="27" spans="1:17" ht="27" customHeight="1">
      <c r="A27" s="457"/>
      <c r="B27" s="568" t="s">
        <v>4950</v>
      </c>
      <c r="C27" s="426" t="s">
        <v>4948</v>
      </c>
      <c r="D27" s="448"/>
      <c r="E27" s="420">
        <f>CEILING(P27,50)</f>
        <v>3150</v>
      </c>
      <c r="F27" s="420">
        <f>CEILING(O27,50)</f>
        <v>3300</v>
      </c>
      <c r="G27" s="445">
        <v>5500</v>
      </c>
      <c r="H27" s="458" t="s">
        <v>214</v>
      </c>
      <c r="I27" s="459"/>
      <c r="J27" s="108"/>
      <c r="K27" s="573"/>
      <c r="L27" s="443"/>
      <c r="M27" s="27">
        <f t="shared" ref="M27:M28" si="49">L27*35</f>
        <v>0</v>
      </c>
      <c r="N27" s="445">
        <v>5500</v>
      </c>
      <c r="O27" s="53">
        <f t="shared" ref="O27:O30" si="50">N27*0.6</f>
        <v>3300</v>
      </c>
      <c r="P27" s="53">
        <f t="shared" ref="P27:P30" si="51">O27*0.95</f>
        <v>3135</v>
      </c>
      <c r="Q27" s="53">
        <f t="shared" ref="Q27:Q30" si="52">P27*0.85</f>
        <v>2664.75</v>
      </c>
    </row>
    <row r="28" spans="1:17" ht="27" customHeight="1">
      <c r="A28" s="457"/>
      <c r="B28" s="447"/>
      <c r="C28" s="448"/>
      <c r="D28" s="448"/>
      <c r="E28" s="449"/>
      <c r="F28" s="450"/>
      <c r="G28" s="450"/>
      <c r="H28" s="451"/>
      <c r="I28" s="459"/>
      <c r="J28" s="108"/>
      <c r="K28" s="573"/>
      <c r="L28" s="443"/>
      <c r="M28" s="27">
        <f t="shared" si="49"/>
        <v>0</v>
      </c>
      <c r="N28" s="53">
        <f t="shared" si="1"/>
        <v>0</v>
      </c>
      <c r="O28" s="53">
        <f t="shared" si="50"/>
        <v>0</v>
      </c>
      <c r="P28" s="53">
        <f t="shared" si="51"/>
        <v>0</v>
      </c>
      <c r="Q28" s="53">
        <f t="shared" si="52"/>
        <v>0</v>
      </c>
    </row>
    <row r="29" spans="1:17" ht="27" customHeight="1">
      <c r="A29" s="457"/>
      <c r="B29" s="568" t="s">
        <v>4951</v>
      </c>
      <c r="C29" s="426" t="s">
        <v>5744</v>
      </c>
      <c r="D29" s="448"/>
      <c r="E29" s="420">
        <f t="shared" ref="E29:E30" si="53">CEILING(P29,50)</f>
        <v>9650</v>
      </c>
      <c r="F29" s="420">
        <f t="shared" ref="F29:F30" si="54">CEILING(O29,50)</f>
        <v>10150</v>
      </c>
      <c r="G29" s="420">
        <f t="shared" ref="G29:G30" si="55">CEILING(N29,50)</f>
        <v>16900</v>
      </c>
      <c r="H29" s="570" t="s">
        <v>220</v>
      </c>
      <c r="I29" s="459"/>
      <c r="J29" s="108"/>
      <c r="K29" s="573"/>
      <c r="L29" s="443"/>
      <c r="M29" s="452">
        <v>5620</v>
      </c>
      <c r="N29" s="53">
        <f t="shared" si="1"/>
        <v>16860</v>
      </c>
      <c r="O29" s="53">
        <f t="shared" si="50"/>
        <v>10116</v>
      </c>
      <c r="P29" s="53">
        <f t="shared" si="51"/>
        <v>9610.1999999999989</v>
      </c>
      <c r="Q29" s="53">
        <f t="shared" si="52"/>
        <v>8168.6699999999992</v>
      </c>
    </row>
    <row r="30" spans="1:17" ht="27" customHeight="1">
      <c r="A30" s="457"/>
      <c r="B30" s="568" t="s">
        <v>4952</v>
      </c>
      <c r="C30" s="426" t="s">
        <v>5745</v>
      </c>
      <c r="D30" s="448"/>
      <c r="E30" s="420">
        <f t="shared" si="53"/>
        <v>9650</v>
      </c>
      <c r="F30" s="420">
        <f t="shared" si="54"/>
        <v>10150</v>
      </c>
      <c r="G30" s="420">
        <f t="shared" si="55"/>
        <v>16900</v>
      </c>
      <c r="H30" s="570" t="s">
        <v>220</v>
      </c>
      <c r="I30" s="459"/>
      <c r="J30" s="108"/>
      <c r="K30" s="573"/>
      <c r="L30" s="443"/>
      <c r="M30" s="452">
        <v>5620</v>
      </c>
      <c r="N30" s="53">
        <f t="shared" si="1"/>
        <v>16860</v>
      </c>
      <c r="O30" s="53">
        <f t="shared" si="50"/>
        <v>10116</v>
      </c>
      <c r="P30" s="53">
        <f t="shared" si="51"/>
        <v>9610.1999999999989</v>
      </c>
      <c r="Q30" s="53">
        <f t="shared" si="52"/>
        <v>8168.6699999999992</v>
      </c>
    </row>
    <row r="31" spans="1:17" ht="27" customHeight="1">
      <c r="A31" s="460" t="s">
        <v>4953</v>
      </c>
      <c r="B31" s="461"/>
      <c r="C31" s="462"/>
      <c r="D31" s="462"/>
      <c r="E31" s="463"/>
      <c r="F31" s="464"/>
      <c r="G31" s="464"/>
      <c r="H31" s="465"/>
      <c r="I31" s="459"/>
      <c r="J31" s="108"/>
      <c r="K31" s="573"/>
      <c r="L31" s="443"/>
      <c r="M31" s="27"/>
      <c r="N31" s="53">
        <f t="shared" si="1"/>
        <v>0</v>
      </c>
      <c r="O31" s="53"/>
      <c r="P31" s="53"/>
      <c r="Q31" s="53"/>
    </row>
    <row r="32" spans="1:17" ht="27" customHeight="1">
      <c r="A32" s="457"/>
      <c r="B32" s="568" t="s">
        <v>4956</v>
      </c>
      <c r="C32" s="426" t="s">
        <v>4954</v>
      </c>
      <c r="D32" s="448"/>
      <c r="E32" s="420">
        <f>CEILING(P32,50)</f>
        <v>1550</v>
      </c>
      <c r="F32" s="420">
        <f>CEILING(O32,50)</f>
        <v>1650</v>
      </c>
      <c r="G32" s="445">
        <v>2700</v>
      </c>
      <c r="H32" s="458" t="s">
        <v>214</v>
      </c>
      <c r="I32" s="459"/>
      <c r="J32" s="108"/>
      <c r="K32" s="573"/>
      <c r="L32" s="443"/>
      <c r="M32" s="27"/>
      <c r="N32" s="445">
        <v>2700</v>
      </c>
      <c r="O32" s="53">
        <f t="shared" ref="O32" si="56">N32*0.6</f>
        <v>1620</v>
      </c>
      <c r="P32" s="53">
        <f t="shared" ref="P32" si="57">O32*0.95</f>
        <v>1539</v>
      </c>
      <c r="Q32" s="53">
        <f t="shared" ref="Q32" si="58">P32*0.85</f>
        <v>1308.1499999999999</v>
      </c>
    </row>
    <row r="33" spans="1:17" ht="27" customHeight="1">
      <c r="A33" s="457"/>
      <c r="B33" s="568" t="s">
        <v>4957</v>
      </c>
      <c r="C33" s="426" t="s">
        <v>5746</v>
      </c>
      <c r="D33" s="448"/>
      <c r="E33" s="420">
        <f t="shared" ref="E33:E34" si="59">CEILING(P33,50)</f>
        <v>1800</v>
      </c>
      <c r="F33" s="420">
        <f t="shared" ref="F33:F34" si="60">CEILING(O33,50)</f>
        <v>1900</v>
      </c>
      <c r="G33" s="445">
        <v>3100</v>
      </c>
      <c r="H33" s="458" t="s">
        <v>214</v>
      </c>
      <c r="I33" s="459"/>
      <c r="J33" s="108"/>
      <c r="K33" s="573"/>
      <c r="L33" s="443"/>
      <c r="M33" s="27">
        <f t="shared" ref="M33:M34" si="61">L33*35</f>
        <v>0</v>
      </c>
      <c r="N33" s="445">
        <v>3100</v>
      </c>
      <c r="O33" s="53">
        <f t="shared" ref="O33:O34" si="62">N33*0.6</f>
        <v>1860</v>
      </c>
      <c r="P33" s="53">
        <f t="shared" ref="P33:P34" si="63">O33*0.95</f>
        <v>1767</v>
      </c>
      <c r="Q33" s="53">
        <f t="shared" ref="Q33:Q34" si="64">P33*0.85</f>
        <v>1501.95</v>
      </c>
    </row>
    <row r="34" spans="1:17" ht="27" customHeight="1">
      <c r="A34" s="457"/>
      <c r="B34" s="568" t="s">
        <v>4958</v>
      </c>
      <c r="C34" s="426" t="s">
        <v>4955</v>
      </c>
      <c r="D34" s="448"/>
      <c r="E34" s="420">
        <f t="shared" si="59"/>
        <v>1550</v>
      </c>
      <c r="F34" s="420">
        <f t="shared" si="60"/>
        <v>1650</v>
      </c>
      <c r="G34" s="445">
        <v>2700</v>
      </c>
      <c r="H34" s="458" t="s">
        <v>214</v>
      </c>
      <c r="I34" s="459"/>
      <c r="J34" s="108"/>
      <c r="K34" s="573"/>
      <c r="L34" s="443"/>
      <c r="M34" s="27">
        <f t="shared" si="61"/>
        <v>0</v>
      </c>
      <c r="N34" s="445">
        <v>2700</v>
      </c>
      <c r="O34" s="53">
        <f t="shared" si="62"/>
        <v>1620</v>
      </c>
      <c r="P34" s="53">
        <f t="shared" si="63"/>
        <v>1539</v>
      </c>
      <c r="Q34" s="53">
        <f t="shared" si="64"/>
        <v>1308.1499999999999</v>
      </c>
    </row>
    <row r="35" spans="1:17" ht="27" customHeight="1">
      <c r="A35" s="438"/>
      <c r="B35" s="571"/>
      <c r="C35" s="427"/>
      <c r="D35" s="448"/>
      <c r="E35" s="449"/>
      <c r="F35" s="450"/>
      <c r="G35" s="450"/>
      <c r="H35" s="451"/>
      <c r="I35" s="459"/>
      <c r="J35" s="108"/>
      <c r="K35" s="574"/>
      <c r="L35" s="446"/>
      <c r="M35" s="27"/>
      <c r="N35" s="53">
        <f t="shared" si="1"/>
        <v>0</v>
      </c>
      <c r="O35" s="53">
        <f t="shared" ref="O35" si="65">N35*0.6</f>
        <v>0</v>
      </c>
      <c r="P35" s="53">
        <f t="shared" ref="P35" si="66">O35*0.95</f>
        <v>0</v>
      </c>
      <c r="Q35" s="53">
        <f t="shared" ref="Q35" si="67">P35*0.85</f>
        <v>0</v>
      </c>
    </row>
    <row r="36" spans="1:17" ht="27" customHeight="1">
      <c r="A36" s="438" t="s">
        <v>4959</v>
      </c>
      <c r="B36" s="568" t="s">
        <v>4960</v>
      </c>
      <c r="C36" s="426" t="s">
        <v>5747</v>
      </c>
      <c r="D36" s="448"/>
      <c r="E36" s="420">
        <f t="shared" ref="E36:E37" si="68">CEILING(P36,50)</f>
        <v>5300</v>
      </c>
      <c r="F36" s="420">
        <f t="shared" ref="F36:F37" si="69">CEILING(O36,50)</f>
        <v>5550</v>
      </c>
      <c r="G36" s="420">
        <f t="shared" ref="G36:G37" si="70">CEILING(N36,50)</f>
        <v>9250</v>
      </c>
      <c r="H36" s="570" t="s">
        <v>220</v>
      </c>
      <c r="I36" s="459"/>
      <c r="J36" s="108"/>
      <c r="K36" s="573"/>
      <c r="L36" s="443"/>
      <c r="M36" s="452">
        <v>3080</v>
      </c>
      <c r="N36" s="53">
        <f t="shared" si="1"/>
        <v>9240</v>
      </c>
      <c r="O36" s="53">
        <f t="shared" ref="O36:O37" si="71">N36*0.6</f>
        <v>5544</v>
      </c>
      <c r="P36" s="53">
        <f t="shared" ref="P36:P37" si="72">O36*0.95</f>
        <v>5266.8</v>
      </c>
      <c r="Q36" s="53">
        <f t="shared" ref="Q36:Q37" si="73">P36*0.85</f>
        <v>4476.78</v>
      </c>
    </row>
    <row r="37" spans="1:17" ht="27" customHeight="1">
      <c r="A37" s="438" t="s">
        <v>4959</v>
      </c>
      <c r="B37" s="568" t="s">
        <v>4961</v>
      </c>
      <c r="C37" s="426" t="s">
        <v>5748</v>
      </c>
      <c r="D37" s="448"/>
      <c r="E37" s="420">
        <f t="shared" si="68"/>
        <v>5350</v>
      </c>
      <c r="F37" s="420">
        <f t="shared" si="69"/>
        <v>5650</v>
      </c>
      <c r="G37" s="420">
        <f t="shared" si="70"/>
        <v>9400</v>
      </c>
      <c r="H37" s="570" t="s">
        <v>220</v>
      </c>
      <c r="I37" s="459"/>
      <c r="J37" s="108"/>
      <c r="K37" s="573"/>
      <c r="L37" s="443"/>
      <c r="M37" s="452">
        <v>3120</v>
      </c>
      <c r="N37" s="53">
        <f t="shared" si="1"/>
        <v>9360</v>
      </c>
      <c r="O37" s="53">
        <f t="shared" si="71"/>
        <v>5616</v>
      </c>
      <c r="P37" s="53">
        <f t="shared" si="72"/>
        <v>5335.2</v>
      </c>
      <c r="Q37" s="53">
        <f t="shared" si="73"/>
        <v>4534.92</v>
      </c>
    </row>
    <row r="38" spans="1:17" ht="27" customHeight="1">
      <c r="A38" s="438"/>
      <c r="B38" s="571"/>
      <c r="C38" s="427"/>
      <c r="D38" s="448"/>
      <c r="E38" s="449"/>
      <c r="F38" s="450"/>
      <c r="G38" s="450"/>
      <c r="H38" s="572"/>
      <c r="I38" s="459"/>
      <c r="J38" s="108"/>
      <c r="K38" s="574"/>
      <c r="L38" s="446"/>
      <c r="M38" s="27"/>
      <c r="N38" s="53">
        <f t="shared" si="1"/>
        <v>0</v>
      </c>
      <c r="O38" s="53"/>
      <c r="P38" s="53"/>
      <c r="Q38" s="53"/>
    </row>
    <row r="39" spans="1:17" ht="27" customHeight="1">
      <c r="A39" s="457"/>
      <c r="B39" s="568" t="s">
        <v>4963</v>
      </c>
      <c r="C39" s="426" t="s">
        <v>4962</v>
      </c>
      <c r="D39" s="448"/>
      <c r="E39" s="420">
        <f t="shared" ref="E39" si="74">CEILING(P39,50)</f>
        <v>8900</v>
      </c>
      <c r="F39" s="420">
        <f t="shared" ref="F39" si="75">CEILING(O39,50)</f>
        <v>9350</v>
      </c>
      <c r="G39" s="420">
        <f>CEILING(N39,10)</f>
        <v>15570</v>
      </c>
      <c r="H39" s="575" t="s">
        <v>220</v>
      </c>
      <c r="I39" s="459"/>
      <c r="J39" s="108"/>
      <c r="K39" s="573"/>
      <c r="L39" s="443"/>
      <c r="M39" s="452">
        <v>5190</v>
      </c>
      <c r="N39" s="53">
        <f t="shared" si="1"/>
        <v>15570</v>
      </c>
      <c r="O39" s="53">
        <f>N39*0.6</f>
        <v>9342</v>
      </c>
      <c r="P39" s="53">
        <f>O39*0.95</f>
        <v>8874.9</v>
      </c>
      <c r="Q39" s="53">
        <f>P39*0.85</f>
        <v>7543.6649999999991</v>
      </c>
    </row>
    <row r="40" spans="1:17" ht="27" customHeight="1">
      <c r="A40" s="460" t="s">
        <v>4964</v>
      </c>
      <c r="B40" s="461"/>
      <c r="C40" s="462"/>
      <c r="D40" s="462"/>
      <c r="E40" s="463"/>
      <c r="F40" s="464"/>
      <c r="G40" s="464"/>
      <c r="H40" s="465"/>
      <c r="I40" s="459"/>
      <c r="J40" s="108"/>
      <c r="K40" s="573"/>
      <c r="L40" s="443"/>
      <c r="M40" s="27"/>
      <c r="N40" s="53">
        <f t="shared" si="1"/>
        <v>0</v>
      </c>
      <c r="O40" s="53"/>
      <c r="P40" s="53"/>
      <c r="Q40" s="53"/>
    </row>
    <row r="41" spans="1:17" ht="27" customHeight="1">
      <c r="A41" s="457"/>
      <c r="B41" s="428" t="s">
        <v>4970</v>
      </c>
      <c r="C41" s="426" t="s">
        <v>4965</v>
      </c>
      <c r="D41" s="448"/>
      <c r="E41" s="420">
        <f t="shared" ref="E41" si="76">CEILING(P41,50)</f>
        <v>2200</v>
      </c>
      <c r="F41" s="420">
        <f t="shared" ref="F41" si="77">CEILING(O41,50)</f>
        <v>2300</v>
      </c>
      <c r="G41" s="445">
        <v>3800</v>
      </c>
      <c r="H41" s="458" t="s">
        <v>214</v>
      </c>
      <c r="I41" s="459"/>
      <c r="J41" s="108"/>
      <c r="K41" s="573"/>
      <c r="L41" s="443"/>
      <c r="M41" s="27">
        <f t="shared" ref="M41" si="78">L41*35</f>
        <v>0</v>
      </c>
      <c r="N41" s="445">
        <v>3800</v>
      </c>
      <c r="O41" s="53">
        <f t="shared" ref="O41:O44" si="79">N41*0.6</f>
        <v>2280</v>
      </c>
      <c r="P41" s="53">
        <f t="shared" ref="P41:P44" si="80">O41*0.95</f>
        <v>2166</v>
      </c>
      <c r="Q41" s="53">
        <f t="shared" ref="Q41:Q44" si="81">P41*0.85</f>
        <v>1841.1</v>
      </c>
    </row>
    <row r="42" spans="1:17" ht="27" customHeight="1">
      <c r="A42" s="457"/>
      <c r="B42" s="568" t="s">
        <v>4971</v>
      </c>
      <c r="C42" s="426" t="s">
        <v>4966</v>
      </c>
      <c r="D42" s="448"/>
      <c r="E42" s="420">
        <f t="shared" ref="E42" si="82">CEILING(P42,50)</f>
        <v>2000</v>
      </c>
      <c r="F42" s="420">
        <f t="shared" ref="F42" si="83">CEILING(O42,50)</f>
        <v>2100</v>
      </c>
      <c r="G42" s="445">
        <v>3500</v>
      </c>
      <c r="H42" s="458" t="s">
        <v>214</v>
      </c>
      <c r="I42" s="459"/>
      <c r="J42" s="108"/>
      <c r="K42" s="574"/>
      <c r="L42" s="446"/>
      <c r="M42" s="27"/>
      <c r="N42" s="445">
        <v>3500</v>
      </c>
      <c r="O42" s="53">
        <f t="shared" ref="O42" si="84">N42*0.6</f>
        <v>2100</v>
      </c>
      <c r="P42" s="53">
        <f t="shared" ref="P42" si="85">O42*0.95</f>
        <v>1995</v>
      </c>
      <c r="Q42" s="53">
        <f t="shared" ref="Q42" si="86">P42*0.85</f>
        <v>1695.75</v>
      </c>
    </row>
    <row r="43" spans="1:17" ht="27" customHeight="1">
      <c r="A43" s="457"/>
      <c r="B43" s="571"/>
      <c r="C43" s="427"/>
      <c r="D43" s="448"/>
      <c r="E43" s="449"/>
      <c r="F43" s="450"/>
      <c r="G43" s="450"/>
      <c r="H43" s="451"/>
      <c r="I43" s="459"/>
      <c r="J43" s="108"/>
      <c r="K43" s="574"/>
      <c r="L43" s="446"/>
      <c r="M43" s="27"/>
      <c r="N43" s="53">
        <f t="shared" si="1"/>
        <v>0</v>
      </c>
      <c r="O43" s="53"/>
      <c r="P43" s="53"/>
      <c r="Q43" s="53"/>
    </row>
    <row r="44" spans="1:17" ht="27" customHeight="1">
      <c r="A44" s="457"/>
      <c r="B44" s="568" t="s">
        <v>4972</v>
      </c>
      <c r="C44" s="426" t="s">
        <v>4967</v>
      </c>
      <c r="D44" s="448"/>
      <c r="E44" s="420">
        <f t="shared" ref="E44:E45" si="87">CEILING(P44,50)</f>
        <v>2750</v>
      </c>
      <c r="F44" s="420">
        <f t="shared" ref="F44:F45" si="88">CEILING(O44,50)</f>
        <v>2900</v>
      </c>
      <c r="G44" s="420">
        <f t="shared" ref="G44:G45" si="89">CEILING(N44,50)</f>
        <v>4800</v>
      </c>
      <c r="H44" s="570" t="s">
        <v>220</v>
      </c>
      <c r="I44" s="459"/>
      <c r="J44" s="108"/>
      <c r="K44" s="573"/>
      <c r="L44" s="443"/>
      <c r="M44" s="452">
        <v>1600</v>
      </c>
      <c r="N44" s="53">
        <f t="shared" si="1"/>
        <v>4800</v>
      </c>
      <c r="O44" s="53">
        <f t="shared" si="79"/>
        <v>2880</v>
      </c>
      <c r="P44" s="53">
        <f t="shared" si="80"/>
        <v>2736</v>
      </c>
      <c r="Q44" s="53">
        <f t="shared" si="81"/>
        <v>2325.6</v>
      </c>
    </row>
    <row r="45" spans="1:17" ht="27" customHeight="1">
      <c r="A45" s="457"/>
      <c r="B45" s="568" t="s">
        <v>4973</v>
      </c>
      <c r="C45" s="426" t="s">
        <v>4967</v>
      </c>
      <c r="D45" s="448"/>
      <c r="E45" s="420">
        <f t="shared" si="87"/>
        <v>2750</v>
      </c>
      <c r="F45" s="420">
        <f t="shared" si="88"/>
        <v>2900</v>
      </c>
      <c r="G45" s="420">
        <f t="shared" si="89"/>
        <v>4800</v>
      </c>
      <c r="H45" s="570" t="s">
        <v>220</v>
      </c>
      <c r="I45" s="459"/>
      <c r="J45" s="108"/>
      <c r="K45" s="573"/>
      <c r="L45" s="443"/>
      <c r="M45" s="452">
        <v>1600</v>
      </c>
      <c r="N45" s="53">
        <f t="shared" si="1"/>
        <v>4800</v>
      </c>
      <c r="O45" s="53">
        <f t="shared" ref="O45" si="90">N45*0.6</f>
        <v>2880</v>
      </c>
      <c r="P45" s="53">
        <f t="shared" ref="P45" si="91">O45*0.95</f>
        <v>2736</v>
      </c>
      <c r="Q45" s="53">
        <f t="shared" ref="Q45" si="92">P45*0.85</f>
        <v>2325.6</v>
      </c>
    </row>
    <row r="46" spans="1:17" ht="27" customHeight="1">
      <c r="A46" s="457"/>
      <c r="B46" s="571"/>
      <c r="C46" s="427"/>
      <c r="D46" s="448"/>
      <c r="E46" s="449"/>
      <c r="F46" s="450"/>
      <c r="G46" s="450"/>
      <c r="H46" s="572"/>
      <c r="I46" s="459"/>
      <c r="J46" s="108"/>
      <c r="K46" s="574"/>
      <c r="L46" s="446"/>
      <c r="M46" s="27"/>
      <c r="N46" s="53">
        <f t="shared" si="1"/>
        <v>0</v>
      </c>
      <c r="O46" s="53"/>
      <c r="P46" s="53"/>
      <c r="Q46" s="53"/>
    </row>
    <row r="47" spans="1:17" ht="27" customHeight="1">
      <c r="A47" s="457"/>
      <c r="B47" s="568" t="s">
        <v>4974</v>
      </c>
      <c r="C47" s="426" t="s">
        <v>4968</v>
      </c>
      <c r="D47" s="448"/>
      <c r="E47" s="420">
        <f t="shared" ref="E47" si="93">CEILING(P47,50)</f>
        <v>3450</v>
      </c>
      <c r="F47" s="420">
        <f t="shared" ref="F47" si="94">CEILING(O47,50)</f>
        <v>3600</v>
      </c>
      <c r="G47" s="445">
        <v>6000</v>
      </c>
      <c r="H47" s="458" t="s">
        <v>214</v>
      </c>
      <c r="I47" s="459"/>
      <c r="J47" s="108"/>
      <c r="K47" s="573"/>
      <c r="L47" s="443"/>
      <c r="M47" s="27">
        <f t="shared" ref="M47:M50" si="95">L47*35</f>
        <v>0</v>
      </c>
      <c r="N47" s="445">
        <v>6000</v>
      </c>
      <c r="O47" s="53">
        <f t="shared" ref="O47:O48" si="96">N47*0.6</f>
        <v>3600</v>
      </c>
      <c r="P47" s="53">
        <f t="shared" ref="P47:P48" si="97">O47*0.95</f>
        <v>3420</v>
      </c>
      <c r="Q47" s="53">
        <f t="shared" ref="Q47:Q48" si="98">P47*0.85</f>
        <v>2907</v>
      </c>
    </row>
    <row r="48" spans="1:17" ht="27" customHeight="1">
      <c r="A48" s="457"/>
      <c r="B48" s="568" t="s">
        <v>4975</v>
      </c>
      <c r="C48" s="426" t="s">
        <v>4969</v>
      </c>
      <c r="D48" s="448"/>
      <c r="E48" s="420">
        <f t="shared" ref="E48" si="99">CEILING(P48,50)</f>
        <v>3150</v>
      </c>
      <c r="F48" s="420">
        <f t="shared" ref="F48" si="100">CEILING(O48,50)</f>
        <v>3300</v>
      </c>
      <c r="G48" s="445">
        <v>5500</v>
      </c>
      <c r="H48" s="458" t="s">
        <v>214</v>
      </c>
      <c r="I48" s="459"/>
      <c r="J48" s="108"/>
      <c r="K48" s="573"/>
      <c r="L48" s="443"/>
      <c r="M48" s="27">
        <f t="shared" si="95"/>
        <v>0</v>
      </c>
      <c r="N48" s="445">
        <v>5500</v>
      </c>
      <c r="O48" s="53">
        <f t="shared" si="96"/>
        <v>3300</v>
      </c>
      <c r="P48" s="53">
        <f t="shared" si="97"/>
        <v>3135</v>
      </c>
      <c r="Q48" s="53">
        <f t="shared" si="98"/>
        <v>2664.75</v>
      </c>
    </row>
    <row r="49" spans="1:17" ht="27" customHeight="1">
      <c r="A49" s="460" t="s">
        <v>5815</v>
      </c>
      <c r="B49" s="461"/>
      <c r="C49" s="462"/>
      <c r="D49" s="462"/>
      <c r="E49" s="463"/>
      <c r="F49" s="464"/>
      <c r="G49" s="464"/>
      <c r="H49" s="576"/>
      <c r="I49" s="459"/>
      <c r="J49" s="108"/>
      <c r="K49" s="573"/>
      <c r="L49" s="443"/>
      <c r="M49" s="27">
        <f t="shared" si="95"/>
        <v>0</v>
      </c>
      <c r="N49" s="464"/>
      <c r="O49" s="53">
        <f t="shared" ref="O49:O51" si="101">N49*0.6</f>
        <v>0</v>
      </c>
      <c r="P49" s="53">
        <f t="shared" ref="P49:P51" si="102">O49*0.95</f>
        <v>0</v>
      </c>
      <c r="Q49" s="53">
        <f t="shared" ref="Q49:Q51" si="103">P49*0.85</f>
        <v>0</v>
      </c>
    </row>
    <row r="50" spans="1:17" ht="27" customHeight="1">
      <c r="A50" s="457"/>
      <c r="B50" s="568" t="s">
        <v>4979</v>
      </c>
      <c r="C50" s="426" t="s">
        <v>5749</v>
      </c>
      <c r="D50" s="448"/>
      <c r="E50" s="420">
        <f t="shared" ref="E50" si="104">CEILING(P50,50)</f>
        <v>1800</v>
      </c>
      <c r="F50" s="420">
        <f t="shared" ref="F50" si="105">CEILING(O50,50)</f>
        <v>1900</v>
      </c>
      <c r="G50" s="445">
        <v>3100</v>
      </c>
      <c r="H50" s="458" t="s">
        <v>214</v>
      </c>
      <c r="I50" s="459"/>
      <c r="J50" s="108" t="s">
        <v>5376</v>
      </c>
      <c r="K50" s="573"/>
      <c r="L50" s="443"/>
      <c r="M50" s="27">
        <f t="shared" si="95"/>
        <v>0</v>
      </c>
      <c r="N50" s="445">
        <v>3100</v>
      </c>
      <c r="O50" s="53">
        <f t="shared" si="101"/>
        <v>1860</v>
      </c>
      <c r="P50" s="53">
        <f t="shared" si="102"/>
        <v>1767</v>
      </c>
      <c r="Q50" s="53">
        <f t="shared" si="103"/>
        <v>1501.95</v>
      </c>
    </row>
    <row r="51" spans="1:17" ht="27" customHeight="1">
      <c r="A51" s="457"/>
      <c r="B51" s="568" t="s">
        <v>4980</v>
      </c>
      <c r="C51" s="426" t="s">
        <v>4976</v>
      </c>
      <c r="D51" s="448"/>
      <c r="E51" s="420">
        <f t="shared" ref="E51" si="106">CEILING(P51,50)</f>
        <v>1800</v>
      </c>
      <c r="F51" s="420">
        <f t="shared" ref="F51" si="107">CEILING(O51,50)</f>
        <v>1900</v>
      </c>
      <c r="G51" s="445">
        <v>3100</v>
      </c>
      <c r="H51" s="458" t="s">
        <v>214</v>
      </c>
      <c r="I51" s="459"/>
      <c r="J51" s="108" t="s">
        <v>5376</v>
      </c>
      <c r="K51" s="573"/>
      <c r="L51" s="443"/>
      <c r="M51" s="27"/>
      <c r="N51" s="445">
        <v>3100</v>
      </c>
      <c r="O51" s="53">
        <f t="shared" si="101"/>
        <v>1860</v>
      </c>
      <c r="P51" s="53">
        <f t="shared" si="102"/>
        <v>1767</v>
      </c>
      <c r="Q51" s="53">
        <f t="shared" si="103"/>
        <v>1501.95</v>
      </c>
    </row>
    <row r="52" spans="1:17" ht="27" customHeight="1">
      <c r="A52" s="683"/>
      <c r="B52" s="684" t="s">
        <v>5816</v>
      </c>
      <c r="C52" s="685" t="s">
        <v>5817</v>
      </c>
      <c r="D52" s="686"/>
      <c r="E52" s="687"/>
      <c r="F52" s="688">
        <v>4200</v>
      </c>
      <c r="G52" s="687"/>
      <c r="H52" s="689"/>
      <c r="I52" s="459"/>
      <c r="J52" s="417" t="s">
        <v>5667</v>
      </c>
      <c r="K52" s="574"/>
      <c r="L52" s="446"/>
      <c r="M52" s="27"/>
      <c r="N52" s="53">
        <f t="shared" si="1"/>
        <v>0</v>
      </c>
      <c r="O52" s="53"/>
      <c r="P52" s="53"/>
      <c r="Q52" s="53"/>
    </row>
    <row r="53" spans="1:17" ht="27" customHeight="1">
      <c r="A53" s="683"/>
      <c r="B53" s="684" t="s">
        <v>5671</v>
      </c>
      <c r="C53" s="685" t="s">
        <v>5818</v>
      </c>
      <c r="D53" s="686"/>
      <c r="E53" s="687"/>
      <c r="F53" s="688">
        <v>4200</v>
      </c>
      <c r="G53" s="687"/>
      <c r="H53" s="689"/>
      <c r="I53" s="459"/>
      <c r="J53" s="417" t="s">
        <v>5414</v>
      </c>
      <c r="K53" s="574"/>
      <c r="L53" s="446"/>
      <c r="M53" s="27"/>
      <c r="N53" s="53"/>
      <c r="O53" s="53"/>
      <c r="P53" s="53"/>
      <c r="Q53" s="53"/>
    </row>
    <row r="54" spans="1:17" ht="27" customHeight="1">
      <c r="A54" s="457"/>
      <c r="B54" s="577" t="s">
        <v>4981</v>
      </c>
      <c r="C54" s="429" t="s">
        <v>4977</v>
      </c>
      <c r="D54" s="448"/>
      <c r="E54" s="420">
        <f t="shared" ref="E54:E55" si="108">CEILING(P54,50)</f>
        <v>5350</v>
      </c>
      <c r="F54" s="420">
        <f t="shared" ref="F54:F55" si="109">CEILING(O54,50)</f>
        <v>5600</v>
      </c>
      <c r="G54" s="420">
        <f t="shared" ref="G54:G55" si="110">CEILING(N54,50)</f>
        <v>9300</v>
      </c>
      <c r="H54" s="570" t="s">
        <v>220</v>
      </c>
      <c r="I54" s="459"/>
      <c r="J54" s="417" t="s">
        <v>5417</v>
      </c>
      <c r="K54" s="573"/>
      <c r="L54" s="443"/>
      <c r="M54" s="452">
        <v>3100</v>
      </c>
      <c r="N54" s="53">
        <f t="shared" si="1"/>
        <v>9300</v>
      </c>
      <c r="O54" s="53">
        <f t="shared" ref="O54:O55" si="111">N54*0.6</f>
        <v>5580</v>
      </c>
      <c r="P54" s="53">
        <f t="shared" ref="P54:P55" si="112">O54*0.95</f>
        <v>5301</v>
      </c>
      <c r="Q54" s="53">
        <f t="shared" ref="Q54:Q55" si="113">P54*0.85</f>
        <v>4505.8499999999995</v>
      </c>
    </row>
    <row r="55" spans="1:17" ht="27" customHeight="1">
      <c r="A55" s="466"/>
      <c r="B55" s="577" t="s">
        <v>4982</v>
      </c>
      <c r="C55" s="429" t="s">
        <v>4978</v>
      </c>
      <c r="D55" s="448"/>
      <c r="E55" s="420">
        <f t="shared" si="108"/>
        <v>5400</v>
      </c>
      <c r="F55" s="420">
        <f t="shared" si="109"/>
        <v>5700</v>
      </c>
      <c r="G55" s="420">
        <f t="shared" si="110"/>
        <v>9450</v>
      </c>
      <c r="H55" s="570" t="s">
        <v>220</v>
      </c>
      <c r="I55" s="459"/>
      <c r="J55" s="417" t="s">
        <v>5416</v>
      </c>
      <c r="K55" s="573"/>
      <c r="L55" s="443"/>
      <c r="M55" s="452">
        <v>3150</v>
      </c>
      <c r="N55" s="53">
        <f t="shared" si="1"/>
        <v>9450</v>
      </c>
      <c r="O55" s="53">
        <f t="shared" si="111"/>
        <v>5670</v>
      </c>
      <c r="P55" s="53">
        <f t="shared" si="112"/>
        <v>5386.5</v>
      </c>
      <c r="Q55" s="53">
        <f t="shared" si="113"/>
        <v>4578.5249999999996</v>
      </c>
    </row>
    <row r="56" spans="1:17" ht="27" customHeight="1">
      <c r="A56" s="457"/>
      <c r="B56" s="467"/>
      <c r="C56" s="448"/>
      <c r="D56" s="448"/>
      <c r="E56" s="449"/>
      <c r="F56" s="450"/>
      <c r="G56" s="450"/>
      <c r="H56" s="451"/>
      <c r="I56" s="459"/>
      <c r="J56" s="108"/>
      <c r="K56" s="578"/>
      <c r="L56" s="443"/>
      <c r="M56" s="27"/>
      <c r="N56" s="53">
        <f t="shared" si="1"/>
        <v>0</v>
      </c>
      <c r="O56" s="53"/>
      <c r="P56" s="53"/>
      <c r="Q56" s="53"/>
    </row>
    <row r="57" spans="1:17" ht="27" customHeight="1">
      <c r="A57" s="457" t="s">
        <v>4983</v>
      </c>
      <c r="B57" s="568" t="s">
        <v>4990</v>
      </c>
      <c r="C57" s="426" t="s">
        <v>4984</v>
      </c>
      <c r="D57" s="448"/>
      <c r="E57" s="420">
        <f t="shared" ref="E57" si="114">CEILING(P57,50)</f>
        <v>2200</v>
      </c>
      <c r="F57" s="420">
        <f t="shared" ref="F57" si="115">CEILING(O57,50)</f>
        <v>2300</v>
      </c>
      <c r="G57" s="445">
        <v>3800</v>
      </c>
      <c r="H57" s="458" t="s">
        <v>214</v>
      </c>
      <c r="I57" s="459"/>
      <c r="J57" s="108" t="s">
        <v>5376</v>
      </c>
      <c r="K57" s="573"/>
      <c r="L57" s="443"/>
      <c r="M57" s="27">
        <f t="shared" ref="M57:M59" si="116">L57*35</f>
        <v>0</v>
      </c>
      <c r="N57" s="445">
        <v>3800</v>
      </c>
      <c r="O57" s="53">
        <f t="shared" ref="O57:O59" si="117">N57*0.6</f>
        <v>2280</v>
      </c>
      <c r="P57" s="53">
        <f t="shared" ref="P57:P59" si="118">O57*0.95</f>
        <v>2166</v>
      </c>
      <c r="Q57" s="53">
        <f t="shared" ref="Q57:Q59" si="119">P57*0.85</f>
        <v>1841.1</v>
      </c>
    </row>
    <row r="58" spans="1:17" ht="27" customHeight="1">
      <c r="A58" s="457"/>
      <c r="B58" s="568" t="s">
        <v>4991</v>
      </c>
      <c r="C58" s="426" t="s">
        <v>4985</v>
      </c>
      <c r="D58" s="448"/>
      <c r="E58" s="420">
        <f t="shared" ref="E58:E60" si="120">CEILING(P58,50)</f>
        <v>2550</v>
      </c>
      <c r="F58" s="420">
        <f t="shared" ref="F58:F60" si="121">CEILING(O58,50)</f>
        <v>2650</v>
      </c>
      <c r="G58" s="445">
        <v>4400</v>
      </c>
      <c r="H58" s="458" t="s">
        <v>214</v>
      </c>
      <c r="I58" s="459"/>
      <c r="J58" s="108" t="s">
        <v>5376</v>
      </c>
      <c r="K58" s="579"/>
      <c r="L58" s="443"/>
      <c r="M58" s="27">
        <f t="shared" si="116"/>
        <v>0</v>
      </c>
      <c r="N58" s="445">
        <v>4400</v>
      </c>
      <c r="O58" s="53">
        <f t="shared" si="117"/>
        <v>2640</v>
      </c>
      <c r="P58" s="53">
        <f t="shared" si="118"/>
        <v>2508</v>
      </c>
      <c r="Q58" s="53">
        <f t="shared" si="119"/>
        <v>2131.7999999999997</v>
      </c>
    </row>
    <row r="59" spans="1:17" ht="27" customHeight="1">
      <c r="A59" s="457"/>
      <c r="B59" s="568" t="s">
        <v>4992</v>
      </c>
      <c r="C59" s="426" t="s">
        <v>4986</v>
      </c>
      <c r="D59" s="448"/>
      <c r="E59" s="420">
        <f t="shared" si="120"/>
        <v>2200</v>
      </c>
      <c r="F59" s="420">
        <f t="shared" si="121"/>
        <v>2300</v>
      </c>
      <c r="G59" s="445">
        <v>3800</v>
      </c>
      <c r="H59" s="458" t="s">
        <v>214</v>
      </c>
      <c r="I59" s="459"/>
      <c r="J59" s="108" t="s">
        <v>5376</v>
      </c>
      <c r="K59" s="573"/>
      <c r="L59" s="443"/>
      <c r="M59" s="27">
        <f t="shared" si="116"/>
        <v>0</v>
      </c>
      <c r="N59" s="445">
        <v>3800</v>
      </c>
      <c r="O59" s="53">
        <f t="shared" si="117"/>
        <v>2280</v>
      </c>
      <c r="P59" s="53">
        <f t="shared" si="118"/>
        <v>2166</v>
      </c>
      <c r="Q59" s="53">
        <f t="shared" si="119"/>
        <v>1841.1</v>
      </c>
    </row>
    <row r="60" spans="1:17" ht="27" customHeight="1">
      <c r="A60" s="457"/>
      <c r="B60" s="568" t="s">
        <v>4993</v>
      </c>
      <c r="C60" s="426" t="s">
        <v>4987</v>
      </c>
      <c r="D60" s="448"/>
      <c r="E60" s="420">
        <f t="shared" si="120"/>
        <v>2550</v>
      </c>
      <c r="F60" s="420">
        <f t="shared" si="121"/>
        <v>2650</v>
      </c>
      <c r="G60" s="445">
        <v>4400</v>
      </c>
      <c r="H60" s="458" t="s">
        <v>214</v>
      </c>
      <c r="I60" s="580"/>
      <c r="J60" s="108" t="s">
        <v>5376</v>
      </c>
      <c r="K60" s="573"/>
      <c r="L60" s="443"/>
      <c r="M60" s="27"/>
      <c r="N60" s="445">
        <v>4400</v>
      </c>
      <c r="O60" s="53">
        <f t="shared" ref="O60" si="122">N60*0.6</f>
        <v>2640</v>
      </c>
      <c r="P60" s="53">
        <f t="shared" ref="P60" si="123">O60*0.95</f>
        <v>2508</v>
      </c>
      <c r="Q60" s="53">
        <f t="shared" ref="Q60" si="124">P60*0.85</f>
        <v>2131.7999999999997</v>
      </c>
    </row>
    <row r="61" spans="1:17" ht="27" customHeight="1">
      <c r="A61" s="444"/>
      <c r="B61" s="568" t="s">
        <v>5666</v>
      </c>
      <c r="C61" s="426" t="s">
        <v>5750</v>
      </c>
      <c r="D61" s="440"/>
      <c r="E61" s="453">
        <f>CEILING(P61,50)</f>
        <v>4000</v>
      </c>
      <c r="F61" s="453">
        <f>CEILING(O61,50)</f>
        <v>4200</v>
      </c>
      <c r="G61" s="453">
        <f>CEILING(N61,50)</f>
        <v>6950</v>
      </c>
      <c r="H61" s="441" t="s">
        <v>214</v>
      </c>
      <c r="I61" s="442"/>
      <c r="J61" s="417" t="s">
        <v>5667</v>
      </c>
      <c r="K61" s="581" t="s">
        <v>5668</v>
      </c>
      <c r="L61" s="446">
        <v>66</v>
      </c>
      <c r="M61" s="27">
        <f t="shared" ref="M61" si="125">L61*35</f>
        <v>2310</v>
      </c>
      <c r="N61" s="53">
        <f>M61*3</f>
        <v>6930</v>
      </c>
      <c r="O61" s="53">
        <f t="shared" ref="O61" si="126">N61*0.6</f>
        <v>4158</v>
      </c>
      <c r="P61" s="53">
        <f t="shared" ref="P61" si="127">O61*0.95</f>
        <v>3950.1</v>
      </c>
      <c r="Q61" s="53">
        <f t="shared" ref="Q61" si="128">P61*0.85</f>
        <v>3357.585</v>
      </c>
    </row>
    <row r="62" spans="1:17" ht="27" customHeight="1">
      <c r="A62" s="457"/>
      <c r="B62" s="571"/>
      <c r="C62" s="427"/>
      <c r="D62" s="448"/>
      <c r="E62" s="449"/>
      <c r="F62" s="449"/>
      <c r="G62" s="450"/>
      <c r="H62" s="451"/>
      <c r="I62" s="459"/>
      <c r="J62" s="108"/>
      <c r="K62" s="574"/>
      <c r="L62" s="446"/>
      <c r="M62" s="27"/>
      <c r="N62" s="53">
        <f t="shared" si="1"/>
        <v>0</v>
      </c>
      <c r="O62" s="53"/>
      <c r="P62" s="53"/>
      <c r="Q62" s="53"/>
    </row>
    <row r="63" spans="1:17" ht="27" customHeight="1">
      <c r="A63" s="457"/>
      <c r="B63" s="568" t="s">
        <v>4994</v>
      </c>
      <c r="C63" s="426" t="s">
        <v>4988</v>
      </c>
      <c r="D63" s="448"/>
      <c r="E63" s="420">
        <f t="shared" ref="E63:E64" si="129">CEILING(P63,50)</f>
        <v>10000</v>
      </c>
      <c r="F63" s="420">
        <f t="shared" ref="F63:F64" si="130">CEILING(O63,50)</f>
        <v>10500</v>
      </c>
      <c r="G63" s="420">
        <f t="shared" ref="G63:G64" si="131">CEILING(N63,50)</f>
        <v>17500</v>
      </c>
      <c r="H63" s="570" t="s">
        <v>220</v>
      </c>
      <c r="I63" s="459"/>
      <c r="J63" s="468" t="s">
        <v>758</v>
      </c>
      <c r="K63" s="573"/>
      <c r="L63" s="443"/>
      <c r="M63" s="452">
        <v>5820</v>
      </c>
      <c r="N63" s="53">
        <f t="shared" si="1"/>
        <v>17460</v>
      </c>
      <c r="O63" s="53">
        <f t="shared" ref="O63" si="132">N63*0.6</f>
        <v>10476</v>
      </c>
      <c r="P63" s="53">
        <f t="shared" ref="P63" si="133">O63*0.95</f>
        <v>9952.1999999999989</v>
      </c>
      <c r="Q63" s="53">
        <f t="shared" ref="Q63" si="134">P63*0.85</f>
        <v>8459.369999999999</v>
      </c>
    </row>
    <row r="64" spans="1:17" ht="27" customHeight="1">
      <c r="A64" s="457"/>
      <c r="B64" s="568" t="s">
        <v>4995</v>
      </c>
      <c r="C64" s="426" t="s">
        <v>4989</v>
      </c>
      <c r="D64" s="448"/>
      <c r="E64" s="420">
        <f t="shared" si="129"/>
        <v>10000</v>
      </c>
      <c r="F64" s="420">
        <f t="shared" si="130"/>
        <v>10500</v>
      </c>
      <c r="G64" s="420">
        <f t="shared" si="131"/>
        <v>17500</v>
      </c>
      <c r="H64" s="570" t="s">
        <v>220</v>
      </c>
      <c r="I64" s="459"/>
      <c r="J64" s="468" t="s">
        <v>758</v>
      </c>
      <c r="K64" s="573"/>
      <c r="L64" s="443"/>
      <c r="M64" s="452">
        <v>5820</v>
      </c>
      <c r="N64" s="53">
        <f t="shared" si="1"/>
        <v>17460</v>
      </c>
      <c r="O64" s="53">
        <f t="shared" ref="O64" si="135">N64*0.6</f>
        <v>10476</v>
      </c>
      <c r="P64" s="53">
        <f t="shared" ref="P64" si="136">O64*0.95</f>
        <v>9952.1999999999989</v>
      </c>
      <c r="Q64" s="53">
        <f t="shared" ref="Q64" si="137">P64*0.85</f>
        <v>8459.369999999999</v>
      </c>
    </row>
    <row r="65" spans="1:17" ht="27" customHeight="1">
      <c r="A65" s="457"/>
      <c r="B65" s="447"/>
      <c r="C65" s="448"/>
      <c r="D65" s="448"/>
      <c r="E65" s="449"/>
      <c r="F65" s="450"/>
      <c r="G65" s="450"/>
      <c r="H65" s="451"/>
      <c r="I65" s="459"/>
      <c r="J65" s="108"/>
      <c r="K65" s="573"/>
      <c r="L65" s="443"/>
      <c r="M65" s="27">
        <f t="shared" ref="M65:M66" si="138">L65*35</f>
        <v>0</v>
      </c>
      <c r="N65" s="53">
        <f t="shared" si="1"/>
        <v>0</v>
      </c>
      <c r="O65" s="53">
        <f t="shared" ref="O65:O66" si="139">N65*0.6</f>
        <v>0</v>
      </c>
      <c r="P65" s="53">
        <f t="shared" ref="P65:P66" si="140">O65*0.95</f>
        <v>0</v>
      </c>
      <c r="Q65" s="53">
        <f t="shared" ref="Q65:Q66" si="141">P65*0.85</f>
        <v>0</v>
      </c>
    </row>
    <row r="66" spans="1:17" ht="27" customHeight="1">
      <c r="A66" s="457" t="s">
        <v>4996</v>
      </c>
      <c r="B66" s="568" t="s">
        <v>5670</v>
      </c>
      <c r="C66" s="426" t="s">
        <v>4997</v>
      </c>
      <c r="D66" s="448"/>
      <c r="E66" s="453">
        <f>CEILING(P66,50)</f>
        <v>3300</v>
      </c>
      <c r="F66" s="453">
        <f>CEILING(O66,50)</f>
        <v>3500</v>
      </c>
      <c r="G66" s="453">
        <f>CEILING(N66,50)</f>
        <v>5800</v>
      </c>
      <c r="H66" s="458" t="s">
        <v>214</v>
      </c>
      <c r="I66" s="459"/>
      <c r="J66" s="108" t="s">
        <v>5376</v>
      </c>
      <c r="K66" s="573"/>
      <c r="L66" s="443">
        <v>55</v>
      </c>
      <c r="M66" s="27">
        <f t="shared" si="138"/>
        <v>1925</v>
      </c>
      <c r="N66" s="53">
        <f t="shared" si="1"/>
        <v>5775</v>
      </c>
      <c r="O66" s="53">
        <f t="shared" si="139"/>
        <v>3465</v>
      </c>
      <c r="P66" s="53">
        <f t="shared" si="140"/>
        <v>3291.75</v>
      </c>
      <c r="Q66" s="53">
        <f t="shared" si="141"/>
        <v>2797.9874999999997</v>
      </c>
    </row>
    <row r="67" spans="1:17" ht="27" customHeight="1">
      <c r="A67" s="438"/>
      <c r="B67" s="454" t="s">
        <v>5669</v>
      </c>
      <c r="C67" s="426" t="s">
        <v>4944</v>
      </c>
      <c r="D67" s="440" t="s">
        <v>5743</v>
      </c>
      <c r="E67" s="453">
        <f>CEILING(P67,50)</f>
        <v>3900</v>
      </c>
      <c r="F67" s="453">
        <f>CEILING(O67,50)</f>
        <v>4100</v>
      </c>
      <c r="G67" s="453">
        <f>CEILING(N67,50)</f>
        <v>6850</v>
      </c>
      <c r="H67" s="441" t="s">
        <v>214</v>
      </c>
      <c r="I67" s="442"/>
      <c r="J67" s="108"/>
      <c r="K67" s="567" t="s">
        <v>241</v>
      </c>
      <c r="L67" s="443">
        <v>65</v>
      </c>
      <c r="M67" s="27">
        <f>L67*35</f>
        <v>2275</v>
      </c>
      <c r="N67" s="53">
        <f>M67*3</f>
        <v>6825</v>
      </c>
      <c r="O67" s="53">
        <f>N67*0.6</f>
        <v>4095</v>
      </c>
      <c r="P67" s="53">
        <f>O67*0.95</f>
        <v>3890.25</v>
      </c>
      <c r="Q67" s="53">
        <f>P67*0.85</f>
        <v>3306.7125000000001</v>
      </c>
    </row>
    <row r="68" spans="1:17" ht="27" customHeight="1">
      <c r="A68" s="457"/>
      <c r="B68" s="568" t="s">
        <v>5003</v>
      </c>
      <c r="C68" s="426" t="s">
        <v>4998</v>
      </c>
      <c r="D68" s="448"/>
      <c r="E68" s="453">
        <f>CEILING(P68,50)</f>
        <v>3900</v>
      </c>
      <c r="F68" s="453">
        <f>CEILING(O68,50)</f>
        <v>4100</v>
      </c>
      <c r="G68" s="453">
        <f>CEILING(N68,50)</f>
        <v>6850</v>
      </c>
      <c r="H68" s="458" t="s">
        <v>214</v>
      </c>
      <c r="I68" s="459"/>
      <c r="J68" s="108" t="s">
        <v>5376</v>
      </c>
      <c r="K68" s="573"/>
      <c r="L68" s="443">
        <v>65</v>
      </c>
      <c r="M68" s="27">
        <f>L68*35</f>
        <v>2275</v>
      </c>
      <c r="N68" s="53">
        <f>M68*3</f>
        <v>6825</v>
      </c>
      <c r="O68" s="53">
        <f>N68*0.6</f>
        <v>4095</v>
      </c>
      <c r="P68" s="53">
        <f>O68*0.95</f>
        <v>3890.25</v>
      </c>
      <c r="Q68" s="53">
        <f>P68*0.85</f>
        <v>3306.7125000000001</v>
      </c>
    </row>
    <row r="69" spans="1:17" ht="27" customHeight="1">
      <c r="A69" s="457"/>
      <c r="B69" s="571"/>
      <c r="C69" s="427"/>
      <c r="D69" s="448"/>
      <c r="E69" s="449"/>
      <c r="F69" s="450"/>
      <c r="G69" s="450"/>
      <c r="H69" s="451"/>
      <c r="I69" s="459"/>
      <c r="J69" s="108"/>
      <c r="K69" s="574"/>
      <c r="L69" s="446"/>
      <c r="M69" s="27"/>
      <c r="N69" s="53">
        <f t="shared" ref="N69:N73" si="142">M69*3</f>
        <v>0</v>
      </c>
      <c r="O69" s="53"/>
      <c r="P69" s="53"/>
      <c r="Q69" s="53"/>
    </row>
    <row r="70" spans="1:17" ht="27" customHeight="1">
      <c r="A70" s="457"/>
      <c r="B70" s="571"/>
      <c r="C70" s="427"/>
      <c r="D70" s="448"/>
      <c r="E70" s="449"/>
      <c r="F70" s="450"/>
      <c r="G70" s="450"/>
      <c r="H70" s="451"/>
      <c r="I70" s="459"/>
      <c r="J70" s="108"/>
      <c r="K70" s="574"/>
      <c r="L70" s="446"/>
      <c r="M70" s="27"/>
      <c r="N70" s="53">
        <f t="shared" si="142"/>
        <v>0</v>
      </c>
      <c r="O70" s="53"/>
      <c r="P70" s="53"/>
      <c r="Q70" s="53"/>
    </row>
    <row r="71" spans="1:17" ht="27" customHeight="1">
      <c r="A71" s="457" t="s">
        <v>5053</v>
      </c>
      <c r="B71" s="568" t="s">
        <v>5004</v>
      </c>
      <c r="C71" s="426" t="s">
        <v>4999</v>
      </c>
      <c r="D71" s="448"/>
      <c r="E71" s="420">
        <f t="shared" ref="E71:E72" si="143">CEILING(P71,50)</f>
        <v>10850</v>
      </c>
      <c r="F71" s="420">
        <f t="shared" ref="F71:F72" si="144">CEILING(O71,50)</f>
        <v>11400</v>
      </c>
      <c r="G71" s="420">
        <f t="shared" ref="G71:G72" si="145">CEILING(N71,50)</f>
        <v>19000</v>
      </c>
      <c r="H71" s="570" t="s">
        <v>220</v>
      </c>
      <c r="I71" s="459"/>
      <c r="J71" s="468" t="s">
        <v>758</v>
      </c>
      <c r="K71" s="573"/>
      <c r="L71" s="443"/>
      <c r="M71" s="452">
        <v>6330</v>
      </c>
      <c r="N71" s="53">
        <f t="shared" si="142"/>
        <v>18990</v>
      </c>
      <c r="O71" s="53">
        <f t="shared" ref="O71" si="146">N71*0.6</f>
        <v>11394</v>
      </c>
      <c r="P71" s="53">
        <f t="shared" ref="P71" si="147">O71*0.95</f>
        <v>10824.3</v>
      </c>
      <c r="Q71" s="53">
        <f t="shared" ref="Q71" si="148">P71*0.85</f>
        <v>9200.6549999999988</v>
      </c>
    </row>
    <row r="72" spans="1:17" ht="27" customHeight="1">
      <c r="A72" s="457"/>
      <c r="B72" s="568" t="s">
        <v>5005</v>
      </c>
      <c r="C72" s="426" t="s">
        <v>5000</v>
      </c>
      <c r="D72" s="448"/>
      <c r="E72" s="420">
        <f t="shared" si="143"/>
        <v>10850</v>
      </c>
      <c r="F72" s="420">
        <f t="shared" si="144"/>
        <v>11400</v>
      </c>
      <c r="G72" s="420">
        <f t="shared" si="145"/>
        <v>19000</v>
      </c>
      <c r="H72" s="570" t="s">
        <v>220</v>
      </c>
      <c r="I72" s="459"/>
      <c r="J72" s="468" t="s">
        <v>758</v>
      </c>
      <c r="K72" s="573"/>
      <c r="L72" s="443"/>
      <c r="M72" s="452">
        <v>6330</v>
      </c>
      <c r="N72" s="53">
        <f t="shared" si="142"/>
        <v>18990</v>
      </c>
      <c r="O72" s="53">
        <f t="shared" ref="O72:O75" si="149">N72*0.6</f>
        <v>11394</v>
      </c>
      <c r="P72" s="53">
        <f t="shared" ref="P72:P75" si="150">O72*0.95</f>
        <v>10824.3</v>
      </c>
      <c r="Q72" s="53">
        <f t="shared" ref="Q72:Q75" si="151">P72*0.85</f>
        <v>9200.6549999999988</v>
      </c>
    </row>
    <row r="73" spans="1:17" ht="27" customHeight="1">
      <c r="A73" s="683"/>
      <c r="B73" s="684" t="s">
        <v>5819</v>
      </c>
      <c r="C73" s="685" t="s">
        <v>5820</v>
      </c>
      <c r="D73" s="686"/>
      <c r="E73" s="687"/>
      <c r="F73" s="690"/>
      <c r="G73" s="690"/>
      <c r="H73" s="691"/>
      <c r="I73" s="459"/>
      <c r="J73" s="417" t="s">
        <v>5821</v>
      </c>
      <c r="K73" s="574"/>
      <c r="L73" s="446"/>
      <c r="M73" s="27"/>
      <c r="N73" s="53">
        <f t="shared" si="142"/>
        <v>0</v>
      </c>
      <c r="O73" s="53"/>
      <c r="P73" s="53"/>
      <c r="Q73" s="53"/>
    </row>
    <row r="74" spans="1:17" ht="27" customHeight="1">
      <c r="A74" s="692"/>
      <c r="B74" s="684" t="s">
        <v>5822</v>
      </c>
      <c r="C74" s="685" t="s">
        <v>5823</v>
      </c>
      <c r="D74" s="686"/>
      <c r="E74" s="687"/>
      <c r="F74" s="690"/>
      <c r="G74" s="690"/>
      <c r="H74" s="691"/>
      <c r="I74" s="459"/>
      <c r="J74" s="417" t="s">
        <v>5824</v>
      </c>
      <c r="K74" s="574"/>
      <c r="L74" s="446"/>
      <c r="M74" s="27"/>
      <c r="N74" s="53"/>
      <c r="O74" s="53"/>
      <c r="P74" s="53"/>
      <c r="Q74" s="53"/>
    </row>
    <row r="75" spans="1:17" ht="27" customHeight="1">
      <c r="A75" s="469" t="s">
        <v>5054</v>
      </c>
      <c r="B75" s="568" t="s">
        <v>5006</v>
      </c>
      <c r="C75" s="426" t="s">
        <v>5001</v>
      </c>
      <c r="D75" s="448"/>
      <c r="E75" s="420">
        <f t="shared" ref="E75" si="152">CEILING(P75,50)</f>
        <v>4000</v>
      </c>
      <c r="F75" s="420">
        <f t="shared" ref="F75" si="153">CEILING(O75,50)</f>
        <v>4200</v>
      </c>
      <c r="G75" s="445">
        <v>7000</v>
      </c>
      <c r="H75" s="458" t="s">
        <v>214</v>
      </c>
      <c r="I75" s="459"/>
      <c r="J75" s="108" t="s">
        <v>5376</v>
      </c>
      <c r="K75" s="573"/>
      <c r="L75" s="443"/>
      <c r="M75" s="27">
        <f t="shared" ref="M75" si="154">L75*35</f>
        <v>0</v>
      </c>
      <c r="N75" s="445">
        <v>7000</v>
      </c>
      <c r="O75" s="53">
        <f t="shared" si="149"/>
        <v>4200</v>
      </c>
      <c r="P75" s="53">
        <f t="shared" si="150"/>
        <v>3990</v>
      </c>
      <c r="Q75" s="53">
        <f t="shared" si="151"/>
        <v>3391.5</v>
      </c>
    </row>
    <row r="76" spans="1:17" ht="27" customHeight="1">
      <c r="A76" s="457"/>
      <c r="B76" s="568" t="s">
        <v>5007</v>
      </c>
      <c r="C76" s="426" t="s">
        <v>5002</v>
      </c>
      <c r="D76" s="448"/>
      <c r="E76" s="420">
        <f t="shared" ref="E76" si="155">CEILING(P76,50)</f>
        <v>4000</v>
      </c>
      <c r="F76" s="420">
        <f t="shared" ref="F76" si="156">CEILING(O76,50)</f>
        <v>4200</v>
      </c>
      <c r="G76" s="445">
        <v>7000</v>
      </c>
      <c r="H76" s="458" t="s">
        <v>214</v>
      </c>
      <c r="I76" s="459"/>
      <c r="J76" s="108" t="s">
        <v>5376</v>
      </c>
      <c r="K76" s="573"/>
      <c r="L76" s="443"/>
      <c r="M76" s="27"/>
      <c r="N76" s="445">
        <v>7000</v>
      </c>
      <c r="O76" s="53">
        <f t="shared" ref="O76" si="157">N76*0.6</f>
        <v>4200</v>
      </c>
      <c r="P76" s="53">
        <f t="shared" ref="P76" si="158">O76*0.95</f>
        <v>3990</v>
      </c>
      <c r="Q76" s="53">
        <f t="shared" ref="Q76" si="159">P76*0.85</f>
        <v>3391.5</v>
      </c>
    </row>
    <row r="77" spans="1:17" ht="27" customHeight="1">
      <c r="A77" s="457"/>
      <c r="B77" s="571"/>
      <c r="C77" s="427"/>
      <c r="D77" s="448"/>
      <c r="E77" s="449"/>
      <c r="F77" s="450"/>
      <c r="G77" s="450"/>
      <c r="H77" s="451"/>
      <c r="I77" s="459"/>
      <c r="J77" s="108"/>
      <c r="K77" s="574"/>
      <c r="L77" s="446"/>
      <c r="M77" s="27"/>
      <c r="N77" s="53">
        <f t="shared" ref="N77:N79" si="160">M77*3</f>
        <v>0</v>
      </c>
      <c r="O77" s="53"/>
      <c r="P77" s="53"/>
      <c r="Q77" s="53"/>
    </row>
    <row r="78" spans="1:17" ht="27" customHeight="1">
      <c r="A78" s="457"/>
      <c r="B78" s="582"/>
      <c r="C78" s="430"/>
      <c r="D78" s="448"/>
      <c r="E78" s="449"/>
      <c r="F78" s="450"/>
      <c r="G78" s="450"/>
      <c r="H78" s="451"/>
      <c r="I78" s="459"/>
      <c r="J78" s="108"/>
      <c r="K78" s="574"/>
      <c r="L78" s="446"/>
      <c r="M78" s="27"/>
      <c r="N78" s="53">
        <f t="shared" si="160"/>
        <v>0</v>
      </c>
      <c r="O78" s="53"/>
      <c r="P78" s="53"/>
      <c r="Q78" s="53"/>
    </row>
    <row r="79" spans="1:17" ht="27" customHeight="1">
      <c r="A79" s="460" t="s">
        <v>5009</v>
      </c>
      <c r="B79" s="461"/>
      <c r="C79" s="462"/>
      <c r="D79" s="462"/>
      <c r="E79" s="463"/>
      <c r="F79" s="464"/>
      <c r="G79" s="464"/>
      <c r="H79" s="465"/>
      <c r="I79" s="459"/>
      <c r="J79" s="108"/>
      <c r="K79" s="573"/>
      <c r="L79" s="471"/>
      <c r="M79" s="27">
        <f t="shared" ref="M79" si="161">L79*35</f>
        <v>0</v>
      </c>
      <c r="N79" s="53">
        <f t="shared" si="160"/>
        <v>0</v>
      </c>
      <c r="O79" s="53">
        <f t="shared" ref="O79:O80" si="162">N79*0.6</f>
        <v>0</v>
      </c>
      <c r="P79" s="53">
        <f t="shared" ref="P79:P80" si="163">O79*0.95</f>
        <v>0</v>
      </c>
      <c r="Q79" s="53">
        <f t="shared" ref="Q79:Q80" si="164">P79*0.85</f>
        <v>0</v>
      </c>
    </row>
    <row r="80" spans="1:17" ht="27" customHeight="1">
      <c r="A80" s="438" t="s">
        <v>5010</v>
      </c>
      <c r="B80" s="568" t="s">
        <v>5024</v>
      </c>
      <c r="C80" s="426" t="s">
        <v>5014</v>
      </c>
      <c r="D80" s="472"/>
      <c r="E80" s="420">
        <f t="shared" ref="E80" si="165">CEILING(P80,50)</f>
        <v>4300</v>
      </c>
      <c r="F80" s="420">
        <f t="shared" ref="F80" si="166">CEILING(O80,50)</f>
        <v>4500</v>
      </c>
      <c r="G80" s="445">
        <v>7500</v>
      </c>
      <c r="H80" s="458" t="s">
        <v>214</v>
      </c>
      <c r="I80" s="459"/>
      <c r="J80" s="108" t="s">
        <v>5377</v>
      </c>
      <c r="K80" s="578"/>
      <c r="L80" s="471"/>
      <c r="M80" s="27"/>
      <c r="N80" s="445">
        <v>7500</v>
      </c>
      <c r="O80" s="53">
        <f t="shared" si="162"/>
        <v>4500</v>
      </c>
      <c r="P80" s="53">
        <f t="shared" si="163"/>
        <v>4275</v>
      </c>
      <c r="Q80" s="53">
        <f t="shared" si="164"/>
        <v>3633.75</v>
      </c>
    </row>
    <row r="81" spans="1:17" ht="27" customHeight="1">
      <c r="A81" s="438"/>
      <c r="B81" s="568" t="s">
        <v>5025</v>
      </c>
      <c r="C81" s="431" t="s">
        <v>5015</v>
      </c>
      <c r="D81" s="472"/>
      <c r="E81" s="420">
        <f t="shared" ref="E81:E86" si="167">CEILING(P81,50)</f>
        <v>5150</v>
      </c>
      <c r="F81" s="420">
        <f t="shared" ref="F81:F86" si="168">CEILING(O81,50)</f>
        <v>5400</v>
      </c>
      <c r="G81" s="445">
        <v>9000</v>
      </c>
      <c r="H81" s="458" t="s">
        <v>214</v>
      </c>
      <c r="I81" s="459"/>
      <c r="J81" s="108" t="s">
        <v>5377</v>
      </c>
      <c r="K81" s="573"/>
      <c r="L81" s="471"/>
      <c r="M81" s="27">
        <f t="shared" ref="M81:M82" si="169">L81*35</f>
        <v>0</v>
      </c>
      <c r="N81" s="445">
        <v>9000</v>
      </c>
      <c r="O81" s="53">
        <f t="shared" ref="O81:O82" si="170">N81*0.6</f>
        <v>5400</v>
      </c>
      <c r="P81" s="53">
        <f t="shared" ref="P81:P82" si="171">O81*0.95</f>
        <v>5130</v>
      </c>
      <c r="Q81" s="53">
        <f t="shared" ref="Q81:Q82" si="172">P81*0.85</f>
        <v>4360.5</v>
      </c>
    </row>
    <row r="82" spans="1:17" ht="27" customHeight="1">
      <c r="A82" s="438"/>
      <c r="B82" s="568" t="s">
        <v>5026</v>
      </c>
      <c r="C82" s="431" t="s">
        <v>5016</v>
      </c>
      <c r="D82" s="472"/>
      <c r="E82" s="420">
        <f t="shared" si="167"/>
        <v>5450</v>
      </c>
      <c r="F82" s="420">
        <f t="shared" si="168"/>
        <v>5700</v>
      </c>
      <c r="G82" s="445">
        <v>9500</v>
      </c>
      <c r="H82" s="458" t="s">
        <v>214</v>
      </c>
      <c r="I82" s="459"/>
      <c r="J82" s="108" t="s">
        <v>5377</v>
      </c>
      <c r="K82" s="573"/>
      <c r="L82" s="471"/>
      <c r="M82" s="27">
        <f t="shared" si="169"/>
        <v>0</v>
      </c>
      <c r="N82" s="445">
        <v>9500</v>
      </c>
      <c r="O82" s="53">
        <f t="shared" si="170"/>
        <v>5700</v>
      </c>
      <c r="P82" s="53">
        <f t="shared" si="171"/>
        <v>5415</v>
      </c>
      <c r="Q82" s="53">
        <f t="shared" si="172"/>
        <v>4602.75</v>
      </c>
    </row>
    <row r="83" spans="1:17" ht="27" customHeight="1">
      <c r="A83" s="438"/>
      <c r="B83" s="583"/>
      <c r="C83" s="432"/>
      <c r="D83" s="467"/>
      <c r="E83" s="450"/>
      <c r="F83" s="450"/>
      <c r="G83" s="450"/>
      <c r="H83" s="470"/>
      <c r="I83" s="459"/>
      <c r="J83" s="108"/>
      <c r="K83" s="574"/>
      <c r="L83" s="473"/>
      <c r="M83" s="27"/>
      <c r="N83" s="450"/>
      <c r="O83" s="53"/>
      <c r="P83" s="53"/>
      <c r="Q83" s="53"/>
    </row>
    <row r="84" spans="1:17" ht="27" customHeight="1">
      <c r="A84" s="438" t="s">
        <v>5011</v>
      </c>
      <c r="B84" s="568" t="s">
        <v>5027</v>
      </c>
      <c r="C84" s="426" t="s">
        <v>5017</v>
      </c>
      <c r="D84" s="472"/>
      <c r="E84" s="420">
        <f t="shared" si="167"/>
        <v>0</v>
      </c>
      <c r="F84" s="420">
        <f t="shared" si="168"/>
        <v>0</v>
      </c>
      <c r="G84" s="445">
        <v>13500</v>
      </c>
      <c r="H84" s="458" t="s">
        <v>214</v>
      </c>
      <c r="I84" s="459"/>
      <c r="J84" s="108" t="s">
        <v>5377</v>
      </c>
      <c r="K84" s="578"/>
      <c r="L84" s="471"/>
      <c r="M84" s="27"/>
      <c r="N84" s="445">
        <v>13500</v>
      </c>
      <c r="O84" s="53"/>
      <c r="P84" s="53"/>
      <c r="Q84" s="53"/>
    </row>
    <row r="85" spans="1:17" ht="27" customHeight="1">
      <c r="A85" s="438"/>
      <c r="B85" s="568" t="s">
        <v>5028</v>
      </c>
      <c r="C85" s="426" t="s">
        <v>5018</v>
      </c>
      <c r="D85" s="472"/>
      <c r="E85" s="420">
        <f t="shared" si="167"/>
        <v>8300</v>
      </c>
      <c r="F85" s="420">
        <f t="shared" si="168"/>
        <v>8700</v>
      </c>
      <c r="G85" s="445">
        <v>14500</v>
      </c>
      <c r="H85" s="458" t="s">
        <v>214</v>
      </c>
      <c r="I85" s="459"/>
      <c r="J85" s="108" t="s">
        <v>5377</v>
      </c>
      <c r="K85" s="573"/>
      <c r="L85" s="471"/>
      <c r="M85" s="27">
        <f t="shared" ref="M85:M93" si="173">L85*35</f>
        <v>0</v>
      </c>
      <c r="N85" s="445">
        <v>14500</v>
      </c>
      <c r="O85" s="53">
        <f t="shared" ref="O85:O93" si="174">N85*0.6</f>
        <v>8700</v>
      </c>
      <c r="P85" s="53">
        <f t="shared" ref="P85:P93" si="175">O85*0.95</f>
        <v>8265</v>
      </c>
      <c r="Q85" s="53">
        <f t="shared" ref="Q85:Q93" si="176">P85*0.85</f>
        <v>7025.25</v>
      </c>
    </row>
    <row r="86" spans="1:17" ht="27" customHeight="1">
      <c r="A86" s="438"/>
      <c r="B86" s="568" t="s">
        <v>5029</v>
      </c>
      <c r="C86" s="426" t="s">
        <v>5019</v>
      </c>
      <c r="D86" s="474"/>
      <c r="E86" s="420">
        <f t="shared" si="167"/>
        <v>8300</v>
      </c>
      <c r="F86" s="420">
        <f t="shared" si="168"/>
        <v>8700</v>
      </c>
      <c r="G86" s="445">
        <v>14500</v>
      </c>
      <c r="H86" s="458" t="s">
        <v>214</v>
      </c>
      <c r="I86" s="459"/>
      <c r="J86" s="108" t="s">
        <v>5377</v>
      </c>
      <c r="K86" s="573"/>
      <c r="L86" s="471"/>
      <c r="M86" s="27">
        <f t="shared" si="173"/>
        <v>0</v>
      </c>
      <c r="N86" s="445">
        <v>14500</v>
      </c>
      <c r="O86" s="53">
        <f t="shared" si="174"/>
        <v>8700</v>
      </c>
      <c r="P86" s="53">
        <f t="shared" si="175"/>
        <v>8265</v>
      </c>
      <c r="Q86" s="53">
        <f t="shared" si="176"/>
        <v>7025.25</v>
      </c>
    </row>
    <row r="87" spans="1:17" ht="27" customHeight="1">
      <c r="A87" s="438"/>
      <c r="B87" s="583"/>
      <c r="C87" s="433"/>
      <c r="D87" s="475"/>
      <c r="E87" s="450"/>
      <c r="F87" s="450"/>
      <c r="G87" s="450"/>
      <c r="H87" s="470"/>
      <c r="I87" s="459"/>
      <c r="J87" s="108"/>
      <c r="K87" s="574"/>
      <c r="L87" s="473"/>
      <c r="M87" s="27">
        <f t="shared" si="173"/>
        <v>0</v>
      </c>
      <c r="N87" s="450"/>
      <c r="O87" s="53"/>
      <c r="P87" s="53"/>
      <c r="Q87" s="53"/>
    </row>
    <row r="88" spans="1:17" ht="27" customHeight="1">
      <c r="A88" s="438" t="s">
        <v>5012</v>
      </c>
      <c r="B88" s="568" t="s">
        <v>5030</v>
      </c>
      <c r="C88" s="426" t="s">
        <v>5020</v>
      </c>
      <c r="D88" s="476"/>
      <c r="E88" s="420">
        <f t="shared" ref="E88:E92" si="177">CEILING(P88,50)</f>
        <v>6000</v>
      </c>
      <c r="F88" s="420">
        <f t="shared" ref="F88:F92" si="178">CEILING(O88,50)</f>
        <v>6300</v>
      </c>
      <c r="G88" s="445">
        <v>10500</v>
      </c>
      <c r="H88" s="458" t="s">
        <v>214</v>
      </c>
      <c r="I88" s="459"/>
      <c r="J88" s="108" t="s">
        <v>5377</v>
      </c>
      <c r="K88" s="584" t="s">
        <v>243</v>
      </c>
      <c r="L88" s="443"/>
      <c r="M88" s="27">
        <f>L88*35</f>
        <v>0</v>
      </c>
      <c r="N88" s="445">
        <v>10500</v>
      </c>
      <c r="O88" s="53">
        <f t="shared" si="174"/>
        <v>6300</v>
      </c>
      <c r="P88" s="53">
        <f t="shared" si="175"/>
        <v>5985</v>
      </c>
      <c r="Q88" s="53">
        <f t="shared" si="176"/>
        <v>5087.25</v>
      </c>
    </row>
    <row r="89" spans="1:17" ht="27" customHeight="1">
      <c r="A89" s="438"/>
      <c r="B89" s="568" t="s">
        <v>5031</v>
      </c>
      <c r="C89" s="426" t="s">
        <v>5021</v>
      </c>
      <c r="D89" s="476"/>
      <c r="E89" s="420">
        <f t="shared" si="177"/>
        <v>6000</v>
      </c>
      <c r="F89" s="420">
        <f t="shared" si="178"/>
        <v>6300</v>
      </c>
      <c r="G89" s="445">
        <v>10500</v>
      </c>
      <c r="H89" s="458" t="s">
        <v>214</v>
      </c>
      <c r="I89" s="459"/>
      <c r="J89" s="108" t="s">
        <v>5377</v>
      </c>
      <c r="K89" s="585"/>
      <c r="L89" s="446"/>
      <c r="M89" s="27">
        <f t="shared" si="173"/>
        <v>0</v>
      </c>
      <c r="N89" s="445">
        <v>10500</v>
      </c>
      <c r="O89" s="53">
        <f t="shared" ref="O89" si="179">N89*0.6</f>
        <v>6300</v>
      </c>
      <c r="P89" s="53">
        <f t="shared" ref="P89" si="180">O89*0.95</f>
        <v>5985</v>
      </c>
      <c r="Q89" s="53">
        <f t="shared" ref="Q89" si="181">P89*0.85</f>
        <v>5087.25</v>
      </c>
    </row>
    <row r="90" spans="1:17" ht="27" customHeight="1">
      <c r="A90" s="438"/>
      <c r="B90" s="583"/>
      <c r="C90" s="433"/>
      <c r="D90" s="448"/>
      <c r="E90" s="450"/>
      <c r="F90" s="450"/>
      <c r="G90" s="450"/>
      <c r="H90" s="470"/>
      <c r="I90" s="459"/>
      <c r="J90" s="108"/>
      <c r="K90" s="585"/>
      <c r="L90" s="446"/>
      <c r="M90" s="27"/>
      <c r="N90" s="450"/>
      <c r="O90" s="53"/>
      <c r="P90" s="53"/>
      <c r="Q90" s="53"/>
    </row>
    <row r="91" spans="1:17" ht="27" customHeight="1">
      <c r="A91" s="438" t="s">
        <v>5013</v>
      </c>
      <c r="B91" s="568" t="s">
        <v>5032</v>
      </c>
      <c r="C91" s="426" t="s">
        <v>5022</v>
      </c>
      <c r="D91" s="476"/>
      <c r="E91" s="420">
        <f t="shared" si="177"/>
        <v>8300</v>
      </c>
      <c r="F91" s="420">
        <f t="shared" si="178"/>
        <v>8700</v>
      </c>
      <c r="G91" s="445">
        <v>14500</v>
      </c>
      <c r="H91" s="458" t="s">
        <v>214</v>
      </c>
      <c r="I91" s="459"/>
      <c r="J91" s="477" t="s">
        <v>5378</v>
      </c>
      <c r="K91" s="573"/>
      <c r="L91" s="443"/>
      <c r="M91" s="27">
        <f t="shared" si="173"/>
        <v>0</v>
      </c>
      <c r="N91" s="445">
        <v>14500</v>
      </c>
      <c r="O91" s="53">
        <f t="shared" si="174"/>
        <v>8700</v>
      </c>
      <c r="P91" s="53">
        <f t="shared" si="175"/>
        <v>8265</v>
      </c>
      <c r="Q91" s="53">
        <f t="shared" si="176"/>
        <v>7025.25</v>
      </c>
    </row>
    <row r="92" spans="1:17" ht="27" customHeight="1">
      <c r="A92" s="457"/>
      <c r="B92" s="478" t="s">
        <v>5033</v>
      </c>
      <c r="C92" s="429" t="s">
        <v>5023</v>
      </c>
      <c r="D92" s="586"/>
      <c r="E92" s="420">
        <f t="shared" si="177"/>
        <v>5150</v>
      </c>
      <c r="F92" s="420">
        <f t="shared" si="178"/>
        <v>5400</v>
      </c>
      <c r="G92" s="479">
        <v>9000</v>
      </c>
      <c r="H92" s="458" t="s">
        <v>214</v>
      </c>
      <c r="I92" s="587"/>
      <c r="J92" s="108"/>
      <c r="K92" s="573"/>
      <c r="L92" s="588"/>
      <c r="M92" s="27">
        <f t="shared" si="173"/>
        <v>0</v>
      </c>
      <c r="N92" s="479">
        <v>9000</v>
      </c>
      <c r="O92" s="53">
        <f t="shared" si="174"/>
        <v>5400</v>
      </c>
      <c r="P92" s="53">
        <f t="shared" si="175"/>
        <v>5130</v>
      </c>
      <c r="Q92" s="53">
        <f t="shared" si="176"/>
        <v>4360.5</v>
      </c>
    </row>
    <row r="93" spans="1:17" ht="27" customHeight="1">
      <c r="A93" s="457"/>
      <c r="B93" s="480" t="s">
        <v>5671</v>
      </c>
      <c r="C93" s="427" t="s">
        <v>5672</v>
      </c>
      <c r="D93" s="427"/>
      <c r="E93" s="453">
        <f>CEILING(P93,50)</f>
        <v>4000</v>
      </c>
      <c r="F93" s="453">
        <f>CEILING(O93,50)</f>
        <v>4200</v>
      </c>
      <c r="G93" s="453">
        <f>CEILING(N93,50)</f>
        <v>6950</v>
      </c>
      <c r="H93" s="458" t="s">
        <v>214</v>
      </c>
      <c r="I93" s="587"/>
      <c r="J93" s="417" t="s">
        <v>5414</v>
      </c>
      <c r="K93" s="573"/>
      <c r="L93" s="589">
        <v>66</v>
      </c>
      <c r="M93" s="27">
        <f t="shared" si="173"/>
        <v>2310</v>
      </c>
      <c r="N93" s="53">
        <f t="shared" ref="N93:N124" si="182">M93*3</f>
        <v>6930</v>
      </c>
      <c r="O93" s="53">
        <f t="shared" si="174"/>
        <v>4158</v>
      </c>
      <c r="P93" s="53">
        <f t="shared" si="175"/>
        <v>3950.1</v>
      </c>
      <c r="Q93" s="53">
        <f t="shared" si="176"/>
        <v>3357.585</v>
      </c>
    </row>
    <row r="94" spans="1:17" ht="27" customHeight="1">
      <c r="A94" s="457" t="s">
        <v>5034</v>
      </c>
      <c r="B94" s="447"/>
      <c r="C94" s="448"/>
      <c r="D94" s="448"/>
      <c r="E94" s="450"/>
      <c r="F94" s="450"/>
      <c r="G94" s="450"/>
      <c r="H94" s="451"/>
      <c r="I94" s="459"/>
      <c r="J94" s="108"/>
      <c r="K94" s="573"/>
      <c r="L94" s="443"/>
      <c r="M94" s="27">
        <f t="shared" ref="M94:M95" si="183">L94*35</f>
        <v>0</v>
      </c>
      <c r="N94" s="53">
        <f t="shared" si="182"/>
        <v>0</v>
      </c>
      <c r="O94" s="53">
        <f t="shared" ref="O94:O95" si="184">N94*0.6</f>
        <v>0</v>
      </c>
      <c r="P94" s="53">
        <f t="shared" ref="P94:P95" si="185">O94*0.95</f>
        <v>0</v>
      </c>
      <c r="Q94" s="53">
        <f t="shared" ref="Q94:Q95" si="186">P94*0.85</f>
        <v>0</v>
      </c>
    </row>
    <row r="95" spans="1:17" ht="27" customHeight="1">
      <c r="A95" s="457"/>
      <c r="B95" s="481" t="s">
        <v>5039</v>
      </c>
      <c r="C95" s="431" t="s">
        <v>5035</v>
      </c>
      <c r="D95" s="476"/>
      <c r="E95" s="420">
        <f t="shared" ref="E95" si="187">CEILING(P95,50)</f>
        <v>5150</v>
      </c>
      <c r="F95" s="420">
        <f t="shared" ref="F95" si="188">CEILING(O95,50)</f>
        <v>5400</v>
      </c>
      <c r="G95" s="445">
        <v>9000</v>
      </c>
      <c r="H95" s="458" t="s">
        <v>214</v>
      </c>
      <c r="I95" s="459"/>
      <c r="J95" s="108"/>
      <c r="K95" s="573"/>
      <c r="L95" s="443"/>
      <c r="M95" s="27">
        <f t="shared" si="183"/>
        <v>0</v>
      </c>
      <c r="N95" s="445">
        <v>9000</v>
      </c>
      <c r="O95" s="53">
        <f t="shared" si="184"/>
        <v>5400</v>
      </c>
      <c r="P95" s="53">
        <f t="shared" si="185"/>
        <v>5130</v>
      </c>
      <c r="Q95" s="53">
        <f t="shared" si="186"/>
        <v>4360.5</v>
      </c>
    </row>
    <row r="96" spans="1:17" ht="27" customHeight="1">
      <c r="A96" s="457"/>
      <c r="B96" s="482"/>
      <c r="C96" s="432"/>
      <c r="D96" s="448"/>
      <c r="E96" s="450"/>
      <c r="F96" s="450"/>
      <c r="G96" s="450"/>
      <c r="H96" s="470"/>
      <c r="I96" s="459"/>
      <c r="J96" s="108"/>
      <c r="K96" s="574"/>
      <c r="L96" s="446"/>
      <c r="M96" s="27"/>
      <c r="N96" s="53">
        <f t="shared" si="182"/>
        <v>0</v>
      </c>
      <c r="O96" s="53"/>
      <c r="P96" s="53"/>
      <c r="Q96" s="53"/>
    </row>
    <row r="97" spans="1:17" ht="27" customHeight="1">
      <c r="A97" s="457"/>
      <c r="B97" s="483"/>
      <c r="C97" s="484"/>
      <c r="D97" s="448"/>
      <c r="E97" s="450"/>
      <c r="F97" s="450"/>
      <c r="G97" s="450"/>
      <c r="H97" s="485"/>
      <c r="I97" s="459"/>
      <c r="J97" s="108"/>
      <c r="K97" s="574"/>
      <c r="L97" s="446"/>
      <c r="M97" s="27"/>
      <c r="N97" s="53">
        <f t="shared" si="182"/>
        <v>0</v>
      </c>
      <c r="O97" s="53"/>
      <c r="P97" s="53"/>
      <c r="Q97" s="53"/>
    </row>
    <row r="98" spans="1:17" ht="27" customHeight="1">
      <c r="A98" s="457"/>
      <c r="B98" s="481" t="s">
        <v>5040</v>
      </c>
      <c r="C98" s="431" t="s">
        <v>5036</v>
      </c>
      <c r="D98" s="476"/>
      <c r="E98" s="420">
        <f t="shared" ref="E98" si="189">CEILING(P98,50)</f>
        <v>6850</v>
      </c>
      <c r="F98" s="420">
        <f t="shared" ref="F98" si="190">CEILING(O98,50)</f>
        <v>7200</v>
      </c>
      <c r="G98" s="434">
        <v>12000</v>
      </c>
      <c r="H98" s="590" t="s">
        <v>220</v>
      </c>
      <c r="I98" s="459"/>
      <c r="J98" s="108"/>
      <c r="K98" s="573"/>
      <c r="L98" s="443"/>
      <c r="M98" s="27">
        <f t="shared" ref="M98" si="191">L98*35</f>
        <v>0</v>
      </c>
      <c r="N98" s="434">
        <v>12000</v>
      </c>
      <c r="O98" s="53">
        <f t="shared" ref="O98" si="192">N98*0.6</f>
        <v>7200</v>
      </c>
      <c r="P98" s="53">
        <f t="shared" ref="P98" si="193">O98*0.95</f>
        <v>6840</v>
      </c>
      <c r="Q98" s="53">
        <f t="shared" ref="Q98" si="194">P98*0.85</f>
        <v>5814</v>
      </c>
    </row>
    <row r="99" spans="1:17" ht="27" customHeight="1">
      <c r="A99" s="457"/>
      <c r="B99" s="481" t="s">
        <v>5041</v>
      </c>
      <c r="C99" s="431" t="s">
        <v>5037</v>
      </c>
      <c r="D99" s="476"/>
      <c r="E99" s="420">
        <f t="shared" ref="E99:E100" si="195">CEILING(P99,50)</f>
        <v>8300</v>
      </c>
      <c r="F99" s="420">
        <f t="shared" ref="F99:F100" si="196">CEILING(O99,50)</f>
        <v>8700</v>
      </c>
      <c r="G99" s="434">
        <v>14500</v>
      </c>
      <c r="H99" s="590" t="s">
        <v>220</v>
      </c>
      <c r="I99" s="459"/>
      <c r="J99" s="108"/>
      <c r="K99" s="578"/>
      <c r="L99" s="443"/>
      <c r="M99" s="27"/>
      <c r="N99" s="434">
        <v>14500</v>
      </c>
      <c r="O99" s="53">
        <f t="shared" ref="O99:O100" si="197">N99*0.6</f>
        <v>8700</v>
      </c>
      <c r="P99" s="53">
        <f t="shared" ref="P99:P100" si="198">O99*0.95</f>
        <v>8265</v>
      </c>
      <c r="Q99" s="53">
        <f t="shared" ref="Q99:Q100" si="199">P99*0.85</f>
        <v>7025.25</v>
      </c>
    </row>
    <row r="100" spans="1:17" ht="27" customHeight="1">
      <c r="A100" s="457"/>
      <c r="B100" s="481" t="s">
        <v>5042</v>
      </c>
      <c r="C100" s="431" t="s">
        <v>5038</v>
      </c>
      <c r="D100" s="476"/>
      <c r="E100" s="420">
        <f t="shared" si="195"/>
        <v>5400</v>
      </c>
      <c r="F100" s="420">
        <f t="shared" si="196"/>
        <v>5650</v>
      </c>
      <c r="G100" s="434">
        <v>9400</v>
      </c>
      <c r="H100" s="590" t="s">
        <v>220</v>
      </c>
      <c r="I100" s="459"/>
      <c r="J100" s="108"/>
      <c r="K100" s="573"/>
      <c r="L100" s="443"/>
      <c r="M100" s="27"/>
      <c r="N100" s="434">
        <v>9400</v>
      </c>
      <c r="O100" s="53">
        <f t="shared" si="197"/>
        <v>5640</v>
      </c>
      <c r="P100" s="53">
        <f t="shared" si="198"/>
        <v>5358</v>
      </c>
      <c r="Q100" s="53">
        <f t="shared" si="199"/>
        <v>4554.3</v>
      </c>
    </row>
    <row r="101" spans="1:17" ht="27" customHeight="1">
      <c r="A101" s="457"/>
      <c r="B101" s="482"/>
      <c r="C101" s="432"/>
      <c r="D101" s="448"/>
      <c r="E101" s="486"/>
      <c r="F101" s="487"/>
      <c r="G101" s="435"/>
      <c r="H101" s="470"/>
      <c r="I101" s="459"/>
      <c r="J101" s="108"/>
      <c r="K101" s="574"/>
      <c r="L101" s="446"/>
      <c r="M101" s="27"/>
      <c r="N101" s="53">
        <f t="shared" si="182"/>
        <v>0</v>
      </c>
      <c r="O101" s="53">
        <f t="shared" ref="O101:O102" si="200">N101*0.6</f>
        <v>0</v>
      </c>
      <c r="P101" s="53">
        <f t="shared" ref="P101:P102" si="201">O101*0.95</f>
        <v>0</v>
      </c>
      <c r="Q101" s="53">
        <f t="shared" ref="Q101:Q102" si="202">P101*0.85</f>
        <v>0</v>
      </c>
    </row>
    <row r="102" spans="1:17" ht="27" customHeight="1">
      <c r="A102" s="438" t="s">
        <v>5043</v>
      </c>
      <c r="B102" s="481" t="s">
        <v>5049</v>
      </c>
      <c r="C102" s="431" t="s">
        <v>5045</v>
      </c>
      <c r="D102" s="476"/>
      <c r="E102" s="420">
        <f t="shared" ref="E102" si="203">CEILING(P102,50)</f>
        <v>23950</v>
      </c>
      <c r="F102" s="420">
        <f t="shared" ref="F102" si="204">CEILING(O102,50)</f>
        <v>25200</v>
      </c>
      <c r="G102" s="445">
        <v>42000</v>
      </c>
      <c r="H102" s="458" t="s">
        <v>214</v>
      </c>
      <c r="I102" s="459"/>
      <c r="J102" s="108"/>
      <c r="K102" s="578"/>
      <c r="L102" s="443"/>
      <c r="M102" s="27"/>
      <c r="N102" s="445">
        <v>42000</v>
      </c>
      <c r="O102" s="53">
        <f t="shared" si="200"/>
        <v>25200</v>
      </c>
      <c r="P102" s="53">
        <f t="shared" si="201"/>
        <v>23940</v>
      </c>
      <c r="Q102" s="53">
        <f t="shared" si="202"/>
        <v>20349</v>
      </c>
    </row>
    <row r="103" spans="1:17" ht="27" customHeight="1">
      <c r="A103" s="438"/>
      <c r="B103" s="447"/>
      <c r="C103" s="448"/>
      <c r="D103" s="448"/>
      <c r="E103" s="450"/>
      <c r="F103" s="450"/>
      <c r="G103" s="450"/>
      <c r="H103" s="451"/>
      <c r="I103" s="459"/>
      <c r="J103" s="108"/>
      <c r="K103" s="573"/>
      <c r="L103" s="443"/>
      <c r="M103" s="27">
        <f t="shared" ref="M103:M104" si="205">L103*35</f>
        <v>0</v>
      </c>
      <c r="N103" s="53">
        <f t="shared" si="182"/>
        <v>0</v>
      </c>
      <c r="O103" s="53">
        <f t="shared" ref="O103:O104" si="206">N103*0.6</f>
        <v>0</v>
      </c>
      <c r="P103" s="53">
        <f t="shared" ref="P103:P104" si="207">O103*0.95</f>
        <v>0</v>
      </c>
      <c r="Q103" s="53">
        <f t="shared" ref="Q103:Q104" si="208">P103*0.85</f>
        <v>0</v>
      </c>
    </row>
    <row r="104" spans="1:17" ht="27" customHeight="1">
      <c r="A104" s="438" t="s">
        <v>5044</v>
      </c>
      <c r="B104" s="568" t="s">
        <v>5050</v>
      </c>
      <c r="C104" s="426" t="s">
        <v>5046</v>
      </c>
      <c r="D104" s="476"/>
      <c r="E104" s="591" t="s">
        <v>1113</v>
      </c>
      <c r="F104" s="591" t="s">
        <v>1113</v>
      </c>
      <c r="G104" s="591" t="s">
        <v>1113</v>
      </c>
      <c r="H104" s="458" t="s">
        <v>214</v>
      </c>
      <c r="I104" s="459"/>
      <c r="J104" s="488" t="s">
        <v>5055</v>
      </c>
      <c r="K104" s="573"/>
      <c r="L104" s="443"/>
      <c r="M104" s="27">
        <f t="shared" si="205"/>
        <v>0</v>
      </c>
      <c r="N104" s="53">
        <f t="shared" si="182"/>
        <v>0</v>
      </c>
      <c r="O104" s="53">
        <f t="shared" si="206"/>
        <v>0</v>
      </c>
      <c r="P104" s="53">
        <f t="shared" si="207"/>
        <v>0</v>
      </c>
      <c r="Q104" s="53">
        <f t="shared" si="208"/>
        <v>0</v>
      </c>
    </row>
    <row r="105" spans="1:17" ht="27" customHeight="1">
      <c r="A105" s="438"/>
      <c r="B105" s="568" t="s">
        <v>5051</v>
      </c>
      <c r="C105" s="426" t="s">
        <v>5047</v>
      </c>
      <c r="D105" s="476"/>
      <c r="E105" s="591" t="s">
        <v>1113</v>
      </c>
      <c r="F105" s="591" t="s">
        <v>1113</v>
      </c>
      <c r="G105" s="591" t="s">
        <v>1113</v>
      </c>
      <c r="H105" s="458" t="s">
        <v>214</v>
      </c>
      <c r="I105" s="459"/>
      <c r="J105" s="488" t="s">
        <v>5055</v>
      </c>
      <c r="K105" s="578"/>
      <c r="L105" s="443"/>
      <c r="M105" s="27"/>
      <c r="N105" s="53">
        <f t="shared" si="182"/>
        <v>0</v>
      </c>
      <c r="O105" s="53"/>
      <c r="P105" s="53"/>
      <c r="Q105" s="53"/>
    </row>
    <row r="106" spans="1:17" ht="27" customHeight="1">
      <c r="A106" s="438"/>
      <c r="B106" s="568" t="s">
        <v>5052</v>
      </c>
      <c r="C106" s="426" t="s">
        <v>5048</v>
      </c>
      <c r="D106" s="476"/>
      <c r="E106" s="591" t="s">
        <v>1113</v>
      </c>
      <c r="F106" s="591" t="s">
        <v>1113</v>
      </c>
      <c r="G106" s="591" t="s">
        <v>1113</v>
      </c>
      <c r="H106" s="458" t="s">
        <v>214</v>
      </c>
      <c r="I106" s="459"/>
      <c r="J106" s="488" t="s">
        <v>5055</v>
      </c>
      <c r="K106" s="573"/>
      <c r="L106" s="443"/>
      <c r="M106" s="27">
        <f t="shared" ref="M106" si="209">L106*35</f>
        <v>0</v>
      </c>
      <c r="N106" s="53">
        <f t="shared" si="182"/>
        <v>0</v>
      </c>
      <c r="O106" s="53">
        <f t="shared" ref="O106" si="210">N106*0.6</f>
        <v>0</v>
      </c>
      <c r="P106" s="53">
        <f t="shared" ref="P106" si="211">O106*0.95</f>
        <v>0</v>
      </c>
      <c r="Q106" s="53">
        <f t="shared" ref="Q106" si="212">P106*0.85</f>
        <v>0</v>
      </c>
    </row>
    <row r="107" spans="1:17" ht="27" customHeight="1">
      <c r="A107" s="438"/>
      <c r="B107" s="571"/>
      <c r="C107" s="427"/>
      <c r="D107" s="448"/>
      <c r="E107" s="450"/>
      <c r="F107" s="450"/>
      <c r="G107" s="450"/>
      <c r="H107" s="451"/>
      <c r="I107" s="459"/>
      <c r="J107" s="489"/>
      <c r="K107" s="574"/>
      <c r="L107" s="446"/>
      <c r="M107" s="27"/>
      <c r="N107" s="53">
        <f t="shared" si="182"/>
        <v>0</v>
      </c>
      <c r="O107" s="53"/>
      <c r="P107" s="53"/>
      <c r="Q107" s="53"/>
    </row>
    <row r="108" spans="1:17" ht="27" customHeight="1">
      <c r="A108" s="438" t="s">
        <v>5056</v>
      </c>
      <c r="B108" s="568" t="s">
        <v>5059</v>
      </c>
      <c r="C108" s="426" t="s">
        <v>5057</v>
      </c>
      <c r="D108" s="476"/>
      <c r="E108" s="591" t="s">
        <v>1113</v>
      </c>
      <c r="F108" s="591" t="s">
        <v>1113</v>
      </c>
      <c r="G108" s="591" t="s">
        <v>1113</v>
      </c>
      <c r="H108" s="458" t="s">
        <v>214</v>
      </c>
      <c r="I108" s="459"/>
      <c r="J108" s="488" t="s">
        <v>5055</v>
      </c>
      <c r="K108" s="574"/>
      <c r="L108" s="446"/>
      <c r="M108" s="27"/>
      <c r="N108" s="53">
        <f t="shared" si="182"/>
        <v>0</v>
      </c>
      <c r="O108" s="53"/>
      <c r="P108" s="53"/>
      <c r="Q108" s="53"/>
    </row>
    <row r="109" spans="1:17" ht="45.6" customHeight="1">
      <c r="A109" s="90"/>
      <c r="B109" s="568" t="s">
        <v>5060</v>
      </c>
      <c r="C109" s="426" t="s">
        <v>5058</v>
      </c>
      <c r="D109" s="490"/>
      <c r="E109" s="591" t="s">
        <v>1113</v>
      </c>
      <c r="F109" s="591" t="s">
        <v>1113</v>
      </c>
      <c r="G109" s="591" t="s">
        <v>1113</v>
      </c>
      <c r="H109" s="458" t="s">
        <v>214</v>
      </c>
      <c r="I109" s="592"/>
      <c r="J109" s="488" t="s">
        <v>5055</v>
      </c>
      <c r="K109" s="593"/>
      <c r="L109" s="443"/>
      <c r="M109" s="491">
        <v>6130</v>
      </c>
      <c r="N109" s="53">
        <f t="shared" si="182"/>
        <v>18390</v>
      </c>
      <c r="O109" s="53">
        <f t="shared" ref="O109:O119" si="213">N109*0.6</f>
        <v>11034</v>
      </c>
      <c r="P109" s="53">
        <f t="shared" ref="P109:P119" si="214">O109*0.95</f>
        <v>10482.299999999999</v>
      </c>
      <c r="Q109" s="53">
        <f t="shared" ref="Q109:Q119" si="215">P109*0.85</f>
        <v>8909.9549999999999</v>
      </c>
    </row>
    <row r="110" spans="1:17" ht="45.6" customHeight="1">
      <c r="A110" s="90"/>
      <c r="B110" s="363"/>
      <c r="C110" s="433"/>
      <c r="D110" s="105"/>
      <c r="E110" s="493"/>
      <c r="F110" s="494"/>
      <c r="G110" s="494"/>
      <c r="H110" s="495"/>
      <c r="I110" s="592"/>
      <c r="J110" s="27"/>
      <c r="K110" s="593"/>
      <c r="L110" s="446"/>
      <c r="M110" s="496"/>
      <c r="N110" s="53">
        <f t="shared" si="182"/>
        <v>0</v>
      </c>
      <c r="O110" s="53"/>
      <c r="P110" s="53"/>
      <c r="Q110" s="53"/>
    </row>
    <row r="111" spans="1:17" ht="27" customHeight="1">
      <c r="A111" s="438" t="s">
        <v>244</v>
      </c>
      <c r="B111" s="497"/>
      <c r="C111" s="470"/>
      <c r="D111" s="470"/>
      <c r="E111" s="493"/>
      <c r="F111" s="494"/>
      <c r="G111" s="494"/>
      <c r="H111" s="495"/>
      <c r="I111" s="442"/>
      <c r="J111" s="27"/>
      <c r="K111" s="594"/>
      <c r="L111" s="443"/>
      <c r="M111" s="27">
        <f t="shared" ref="M111:M118" si="216">L111*35</f>
        <v>0</v>
      </c>
      <c r="N111" s="53">
        <f t="shared" si="182"/>
        <v>0</v>
      </c>
      <c r="O111" s="53">
        <f t="shared" si="213"/>
        <v>0</v>
      </c>
      <c r="P111" s="53">
        <f t="shared" si="214"/>
        <v>0</v>
      </c>
      <c r="Q111" s="53">
        <f t="shared" si="215"/>
        <v>0</v>
      </c>
    </row>
    <row r="112" spans="1:17" ht="27" customHeight="1">
      <c r="A112" s="498" t="s">
        <v>245</v>
      </c>
      <c r="B112" s="497" t="s">
        <v>246</v>
      </c>
      <c r="C112" s="499" t="s">
        <v>5089</v>
      </c>
      <c r="D112" s="105" t="s">
        <v>247</v>
      </c>
      <c r="E112" s="420">
        <f>CEILING(P112,50)</f>
        <v>11850</v>
      </c>
      <c r="F112" s="420">
        <f>CEILING(O112,50)</f>
        <v>12500</v>
      </c>
      <c r="G112" s="420">
        <f>CEILING(N112,50)</f>
        <v>20800</v>
      </c>
      <c r="H112" s="470" t="s">
        <v>214</v>
      </c>
      <c r="I112" s="442"/>
      <c r="J112" s="27"/>
      <c r="K112" s="595" t="s">
        <v>248</v>
      </c>
      <c r="L112" s="443"/>
      <c r="M112" s="27">
        <f t="shared" si="216"/>
        <v>0</v>
      </c>
      <c r="N112" s="487">
        <v>20787.1401321952</v>
      </c>
      <c r="O112" s="53">
        <f t="shared" si="213"/>
        <v>12472.28407931712</v>
      </c>
      <c r="P112" s="53">
        <f t="shared" si="214"/>
        <v>11848.669875351263</v>
      </c>
      <c r="Q112" s="53">
        <f t="shared" si="215"/>
        <v>10071.369394048574</v>
      </c>
    </row>
    <row r="113" spans="1:26" ht="27" customHeight="1">
      <c r="A113" s="500" t="s">
        <v>249</v>
      </c>
      <c r="B113" s="87" t="s">
        <v>250</v>
      </c>
      <c r="C113" s="501" t="s">
        <v>5090</v>
      </c>
      <c r="D113" s="502" t="s">
        <v>251</v>
      </c>
      <c r="E113" s="420">
        <f t="shared" ref="E113:E119" si="217">CEILING(P113,50)</f>
        <v>11900</v>
      </c>
      <c r="F113" s="420">
        <f t="shared" ref="F113:F119" si="218">CEILING(O113,50)</f>
        <v>12550</v>
      </c>
      <c r="G113" s="420">
        <f t="shared" ref="G113:G119" si="219">CEILING(N113,50)</f>
        <v>20900</v>
      </c>
      <c r="H113" s="470" t="s">
        <v>214</v>
      </c>
      <c r="I113" s="442"/>
      <c r="J113" s="27"/>
      <c r="K113" s="595" t="s">
        <v>252</v>
      </c>
      <c r="L113" s="443"/>
      <c r="M113" s="27">
        <f t="shared" si="216"/>
        <v>0</v>
      </c>
      <c r="N113" s="487">
        <v>20856.637906655</v>
      </c>
      <c r="O113" s="53">
        <f t="shared" si="213"/>
        <v>12513.982743993</v>
      </c>
      <c r="P113" s="53">
        <f t="shared" si="214"/>
        <v>11888.283606793349</v>
      </c>
      <c r="Q113" s="53">
        <f t="shared" si="215"/>
        <v>10105.041065774347</v>
      </c>
    </row>
    <row r="114" spans="1:26" ht="27" customHeight="1">
      <c r="A114" s="879" t="s">
        <v>249</v>
      </c>
      <c r="B114" s="497" t="s">
        <v>253</v>
      </c>
      <c r="C114" s="499" t="s">
        <v>5091</v>
      </c>
      <c r="D114" s="105" t="s">
        <v>254</v>
      </c>
      <c r="E114" s="420">
        <f t="shared" si="217"/>
        <v>11950</v>
      </c>
      <c r="F114" s="420">
        <f t="shared" si="218"/>
        <v>12600</v>
      </c>
      <c r="G114" s="420">
        <f t="shared" si="219"/>
        <v>20950</v>
      </c>
      <c r="H114" s="470" t="s">
        <v>214</v>
      </c>
      <c r="I114" s="442"/>
      <c r="J114" s="27"/>
      <c r="K114" s="595" t="s">
        <v>255</v>
      </c>
      <c r="L114" s="443"/>
      <c r="M114" s="27">
        <f t="shared" si="216"/>
        <v>0</v>
      </c>
      <c r="N114" s="487">
        <v>20926.135681114902</v>
      </c>
      <c r="O114" s="53">
        <f t="shared" si="213"/>
        <v>12555.681408668941</v>
      </c>
      <c r="P114" s="53">
        <f t="shared" si="214"/>
        <v>11927.897338235492</v>
      </c>
      <c r="Q114" s="53">
        <f t="shared" si="215"/>
        <v>10138.712737500169</v>
      </c>
    </row>
    <row r="115" spans="1:26" ht="45.6" customHeight="1">
      <c r="A115" s="880"/>
      <c r="B115" s="497" t="s">
        <v>256</v>
      </c>
      <c r="C115" s="499" t="s">
        <v>5754</v>
      </c>
      <c r="D115" s="105" t="s">
        <v>5755</v>
      </c>
      <c r="E115" s="420">
        <f t="shared" si="217"/>
        <v>12000</v>
      </c>
      <c r="F115" s="420">
        <f t="shared" si="218"/>
        <v>12600</v>
      </c>
      <c r="G115" s="420">
        <f t="shared" si="219"/>
        <v>21000</v>
      </c>
      <c r="H115" s="470" t="s">
        <v>214</v>
      </c>
      <c r="I115" s="442"/>
      <c r="J115" s="27"/>
      <c r="K115" s="595" t="s">
        <v>257</v>
      </c>
      <c r="L115" s="443"/>
      <c r="M115" s="27">
        <f t="shared" si="216"/>
        <v>0</v>
      </c>
      <c r="N115" s="487">
        <v>20995.633455574702</v>
      </c>
      <c r="O115" s="53">
        <f t="shared" si="213"/>
        <v>12597.380073344821</v>
      </c>
      <c r="P115" s="53">
        <f t="shared" si="214"/>
        <v>11967.511069677579</v>
      </c>
      <c r="Q115" s="53">
        <f t="shared" si="215"/>
        <v>10172.384409225942</v>
      </c>
    </row>
    <row r="116" spans="1:26" ht="49.2" customHeight="1">
      <c r="A116" s="880"/>
      <c r="B116" s="497" t="s">
        <v>258</v>
      </c>
      <c r="C116" s="499" t="s">
        <v>5092</v>
      </c>
      <c r="D116" s="105" t="s">
        <v>259</v>
      </c>
      <c r="E116" s="420">
        <f t="shared" si="217"/>
        <v>12050</v>
      </c>
      <c r="F116" s="420">
        <f t="shared" si="218"/>
        <v>12650</v>
      </c>
      <c r="G116" s="420">
        <f t="shared" si="219"/>
        <v>21100</v>
      </c>
      <c r="H116" s="470" t="s">
        <v>214</v>
      </c>
      <c r="I116" s="442"/>
      <c r="J116" s="27"/>
      <c r="K116" s="595" t="s">
        <v>260</v>
      </c>
      <c r="L116" s="443"/>
      <c r="M116" s="27">
        <f t="shared" si="216"/>
        <v>0</v>
      </c>
      <c r="N116" s="487">
        <v>21065.1312300346</v>
      </c>
      <c r="O116" s="53">
        <f t="shared" si="213"/>
        <v>12639.07873802076</v>
      </c>
      <c r="P116" s="53">
        <f t="shared" si="214"/>
        <v>12007.124801119722</v>
      </c>
      <c r="Q116" s="53">
        <f t="shared" si="215"/>
        <v>10206.056080951763</v>
      </c>
    </row>
    <row r="117" spans="1:26" ht="39.6" customHeight="1">
      <c r="A117" s="879" t="s">
        <v>261</v>
      </c>
      <c r="B117" s="503" t="s">
        <v>262</v>
      </c>
      <c r="C117" s="504" t="s">
        <v>5093</v>
      </c>
      <c r="D117" s="105" t="s">
        <v>263</v>
      </c>
      <c r="E117" s="420">
        <f t="shared" si="217"/>
        <v>12050</v>
      </c>
      <c r="F117" s="420">
        <f t="shared" si="218"/>
        <v>12700</v>
      </c>
      <c r="G117" s="420">
        <f t="shared" si="219"/>
        <v>21150</v>
      </c>
      <c r="H117" s="470" t="s">
        <v>214</v>
      </c>
      <c r="I117" s="442"/>
      <c r="J117" s="27"/>
      <c r="K117" s="595" t="s">
        <v>257</v>
      </c>
      <c r="L117" s="443"/>
      <c r="M117" s="27">
        <f t="shared" si="216"/>
        <v>0</v>
      </c>
      <c r="N117" s="487">
        <v>21134.6290044944</v>
      </c>
      <c r="O117" s="53">
        <f t="shared" si="213"/>
        <v>12680.77740269664</v>
      </c>
      <c r="P117" s="53">
        <f t="shared" si="214"/>
        <v>12046.738532561807</v>
      </c>
      <c r="Q117" s="53">
        <f t="shared" si="215"/>
        <v>10239.727752677536</v>
      </c>
    </row>
    <row r="118" spans="1:26" ht="42.6" customHeight="1">
      <c r="A118" s="880"/>
      <c r="B118" s="505" t="s">
        <v>264</v>
      </c>
      <c r="C118" s="506" t="s">
        <v>5756</v>
      </c>
      <c r="D118" s="105" t="s">
        <v>5757</v>
      </c>
      <c r="E118" s="420">
        <f t="shared" si="217"/>
        <v>12100</v>
      </c>
      <c r="F118" s="420">
        <f t="shared" si="218"/>
        <v>12750</v>
      </c>
      <c r="G118" s="420">
        <f t="shared" si="219"/>
        <v>21250</v>
      </c>
      <c r="H118" s="470" t="s">
        <v>214</v>
      </c>
      <c r="I118" s="442"/>
      <c r="J118" s="468" t="s">
        <v>758</v>
      </c>
      <c r="K118" s="594"/>
      <c r="L118" s="443"/>
      <c r="M118" s="27">
        <f t="shared" si="216"/>
        <v>0</v>
      </c>
      <c r="N118" s="487">
        <v>21204.126778954302</v>
      </c>
      <c r="O118" s="53">
        <f t="shared" si="213"/>
        <v>12722.476067372581</v>
      </c>
      <c r="P118" s="53">
        <f t="shared" si="214"/>
        <v>12086.352264003952</v>
      </c>
      <c r="Q118" s="53">
        <f t="shared" si="215"/>
        <v>10273.399424403358</v>
      </c>
      <c r="U118" s="29"/>
      <c r="V118" s="29"/>
      <c r="W118" s="29"/>
      <c r="X118" s="29"/>
      <c r="Y118" s="29"/>
      <c r="Z118" s="29"/>
    </row>
    <row r="119" spans="1:26" ht="42" customHeight="1">
      <c r="A119" s="880"/>
      <c r="B119" s="505" t="s">
        <v>265</v>
      </c>
      <c r="C119" s="506" t="s">
        <v>5094</v>
      </c>
      <c r="D119" s="105" t="s">
        <v>266</v>
      </c>
      <c r="E119" s="420">
        <f t="shared" si="217"/>
        <v>12150</v>
      </c>
      <c r="F119" s="420">
        <f t="shared" si="218"/>
        <v>12800</v>
      </c>
      <c r="G119" s="420">
        <f t="shared" si="219"/>
        <v>21300</v>
      </c>
      <c r="H119" s="470" t="s">
        <v>214</v>
      </c>
      <c r="I119" s="442"/>
      <c r="J119" s="468" t="s">
        <v>758</v>
      </c>
      <c r="K119" s="594"/>
      <c r="L119" s="443"/>
      <c r="M119" s="27">
        <f>L119*35</f>
        <v>0</v>
      </c>
      <c r="N119" s="487">
        <v>21273.624553414102</v>
      </c>
      <c r="O119" s="53">
        <f t="shared" si="213"/>
        <v>12764.174732048461</v>
      </c>
      <c r="P119" s="53">
        <f t="shared" si="214"/>
        <v>12125.965995446037</v>
      </c>
      <c r="Q119" s="53">
        <f t="shared" si="215"/>
        <v>10307.071096129132</v>
      </c>
      <c r="U119" s="29"/>
      <c r="V119" s="29"/>
      <c r="W119" s="29"/>
      <c r="X119" s="29"/>
      <c r="Y119" s="29"/>
      <c r="Z119" s="29"/>
    </row>
    <row r="120" spans="1:26" ht="42" customHeight="1">
      <c r="A120" s="879" t="s">
        <v>5562</v>
      </c>
      <c r="B120" s="505" t="s">
        <v>5563</v>
      </c>
      <c r="C120" s="506" t="s">
        <v>5564</v>
      </c>
      <c r="D120" s="105"/>
      <c r="E120" s="453">
        <f t="shared" ref="E120" si="220">CEILING(P120,50)</f>
        <v>30850</v>
      </c>
      <c r="F120" s="453">
        <f t="shared" ref="F120" si="221">CEILING(O120,50)</f>
        <v>32450</v>
      </c>
      <c r="G120" s="453">
        <f t="shared" ref="G120" si="222">CEILING(N120,50)</f>
        <v>54100</v>
      </c>
      <c r="H120" s="470" t="s">
        <v>214</v>
      </c>
      <c r="I120" s="442"/>
      <c r="J120" s="417" t="s">
        <v>5415</v>
      </c>
      <c r="K120" s="596" t="s">
        <v>5565</v>
      </c>
      <c r="L120" s="446">
        <v>515</v>
      </c>
      <c r="M120" s="507">
        <f>L120*35</f>
        <v>18025</v>
      </c>
      <c r="N120" s="53">
        <f t="shared" si="182"/>
        <v>54075</v>
      </c>
      <c r="O120" s="53">
        <f t="shared" ref="O120" si="223">N120*0.6</f>
        <v>32445</v>
      </c>
      <c r="P120" s="53">
        <f t="shared" ref="P120" si="224">O120*0.95</f>
        <v>30822.75</v>
      </c>
      <c r="Q120" s="53">
        <f t="shared" ref="Q120" si="225">P120*0.85</f>
        <v>26199.337499999998</v>
      </c>
      <c r="U120" s="29"/>
      <c r="V120" s="29"/>
      <c r="W120" s="29"/>
      <c r="X120" s="29"/>
      <c r="Y120" s="29"/>
      <c r="Z120" s="29"/>
    </row>
    <row r="121" spans="1:26" ht="42" customHeight="1">
      <c r="A121" s="880"/>
      <c r="B121" s="505"/>
      <c r="C121" s="506"/>
      <c r="D121" s="105"/>
      <c r="E121" s="486"/>
      <c r="F121" s="487"/>
      <c r="G121" s="487"/>
      <c r="H121" s="470"/>
      <c r="I121" s="442"/>
      <c r="J121" s="468"/>
      <c r="K121" s="597"/>
      <c r="L121" s="446"/>
      <c r="M121" s="27"/>
      <c r="N121" s="53">
        <f t="shared" si="182"/>
        <v>0</v>
      </c>
      <c r="O121" s="53"/>
      <c r="P121" s="53"/>
      <c r="Q121" s="53"/>
      <c r="U121" s="29"/>
      <c r="V121" s="29"/>
      <c r="W121" s="29"/>
      <c r="X121" s="29"/>
      <c r="Y121" s="29"/>
      <c r="Z121" s="29"/>
    </row>
    <row r="122" spans="1:26" ht="42" customHeight="1">
      <c r="A122" s="880"/>
      <c r="B122" s="505"/>
      <c r="C122" s="506"/>
      <c r="D122" s="105"/>
      <c r="E122" s="486"/>
      <c r="F122" s="487"/>
      <c r="G122" s="487"/>
      <c r="H122" s="470"/>
      <c r="I122" s="442"/>
      <c r="J122" s="468"/>
      <c r="K122" s="597"/>
      <c r="L122" s="446"/>
      <c r="M122" s="27"/>
      <c r="N122" s="53">
        <f t="shared" si="182"/>
        <v>0</v>
      </c>
      <c r="O122" s="53"/>
      <c r="P122" s="53"/>
      <c r="Q122" s="53"/>
      <c r="U122" s="29"/>
      <c r="V122" s="29"/>
      <c r="W122" s="29"/>
      <c r="X122" s="29"/>
      <c r="Y122" s="29"/>
      <c r="Z122" s="29"/>
    </row>
    <row r="123" spans="1:26" ht="27" customHeight="1">
      <c r="A123" s="438" t="s">
        <v>267</v>
      </c>
      <c r="B123" s="90"/>
      <c r="C123" s="470"/>
      <c r="D123" s="470"/>
      <c r="E123" s="493"/>
      <c r="F123" s="494"/>
      <c r="G123" s="494"/>
      <c r="H123" s="495"/>
      <c r="I123" s="442"/>
      <c r="J123" s="27"/>
      <c r="K123" s="594"/>
      <c r="L123" s="443"/>
      <c r="M123" s="27">
        <f t="shared" ref="M123:M131" si="226">L123*35</f>
        <v>0</v>
      </c>
      <c r="N123" s="53">
        <f t="shared" si="182"/>
        <v>0</v>
      </c>
      <c r="O123" s="53">
        <f t="shared" ref="O123:O131" si="227">N123*0.6</f>
        <v>0</v>
      </c>
      <c r="P123" s="53">
        <f t="shared" ref="P123:P131" si="228">O123*0.95</f>
        <v>0</v>
      </c>
      <c r="Q123" s="53">
        <f t="shared" ref="Q123:Q131" si="229">P123*0.85</f>
        <v>0</v>
      </c>
      <c r="U123" s="29"/>
      <c r="V123" s="29"/>
      <c r="W123" s="29"/>
      <c r="X123" s="29"/>
      <c r="Y123" s="29"/>
      <c r="Z123" s="29"/>
    </row>
    <row r="124" spans="1:26" ht="27" customHeight="1">
      <c r="A124" s="438" t="s">
        <v>268</v>
      </c>
      <c r="B124" s="90"/>
      <c r="C124" s="470"/>
      <c r="D124" s="470"/>
      <c r="E124" s="493"/>
      <c r="F124" s="494"/>
      <c r="G124" s="494"/>
      <c r="H124" s="495"/>
      <c r="I124" s="442"/>
      <c r="J124" s="27"/>
      <c r="K124" s="597"/>
      <c r="L124" s="446"/>
      <c r="M124" s="27"/>
      <c r="N124" s="53">
        <f t="shared" si="182"/>
        <v>0</v>
      </c>
      <c r="O124" s="53"/>
      <c r="P124" s="53"/>
      <c r="Q124" s="53"/>
      <c r="U124" s="29"/>
      <c r="V124" s="29"/>
      <c r="W124" s="29"/>
      <c r="X124" s="29"/>
      <c r="Y124" s="29"/>
      <c r="Z124" s="29"/>
    </row>
    <row r="125" spans="1:26" ht="57" customHeight="1">
      <c r="A125" s="438"/>
      <c r="B125" s="508" t="s">
        <v>269</v>
      </c>
      <c r="C125" s="433" t="s">
        <v>5758</v>
      </c>
      <c r="D125" s="509" t="s">
        <v>5759</v>
      </c>
      <c r="E125" s="420">
        <f t="shared" ref="E125" si="230">CEILING(P125,50)</f>
        <v>1350</v>
      </c>
      <c r="F125" s="420">
        <f t="shared" ref="F125" si="231">CEILING(O125,50)</f>
        <v>1400</v>
      </c>
      <c r="G125" s="420">
        <f t="shared" ref="G125:G135" si="232">CEILING(N125,50)</f>
        <v>2300</v>
      </c>
      <c r="H125" s="470" t="s">
        <v>214</v>
      </c>
      <c r="I125" s="442"/>
      <c r="J125" s="27"/>
      <c r="K125" s="594"/>
      <c r="L125" s="443"/>
      <c r="M125" s="27">
        <f t="shared" si="226"/>
        <v>0</v>
      </c>
      <c r="N125" s="487">
        <v>2300</v>
      </c>
      <c r="O125" s="53">
        <f t="shared" si="227"/>
        <v>1380</v>
      </c>
      <c r="P125" s="53">
        <f t="shared" si="228"/>
        <v>1311</v>
      </c>
      <c r="Q125" s="53">
        <f t="shared" si="229"/>
        <v>1114.3499999999999</v>
      </c>
      <c r="U125" s="29"/>
      <c r="V125" s="29"/>
      <c r="W125" s="29"/>
      <c r="X125" s="29"/>
      <c r="Y125" s="29"/>
      <c r="Z125" s="29"/>
    </row>
    <row r="126" spans="1:26" ht="58.95" customHeight="1">
      <c r="A126" s="438"/>
      <c r="B126" s="508" t="s">
        <v>270</v>
      </c>
      <c r="C126" s="433" t="s">
        <v>5760</v>
      </c>
      <c r="D126" s="509" t="s">
        <v>5761</v>
      </c>
      <c r="E126" s="420">
        <f t="shared" ref="E126:E135" si="233">CEILING(P126,50)</f>
        <v>1550</v>
      </c>
      <c r="F126" s="420">
        <f t="shared" ref="F126:F135" si="234">CEILING(O126,50)</f>
        <v>1650</v>
      </c>
      <c r="G126" s="420">
        <f t="shared" si="232"/>
        <v>2700</v>
      </c>
      <c r="H126" s="470" t="s">
        <v>214</v>
      </c>
      <c r="I126" s="442"/>
      <c r="J126" s="27"/>
      <c r="K126" s="594"/>
      <c r="L126" s="443"/>
      <c r="M126" s="27">
        <f t="shared" si="226"/>
        <v>0</v>
      </c>
      <c r="N126" s="487">
        <v>2700</v>
      </c>
      <c r="O126" s="53">
        <f t="shared" si="227"/>
        <v>1620</v>
      </c>
      <c r="P126" s="53">
        <f t="shared" si="228"/>
        <v>1539</v>
      </c>
      <c r="Q126" s="53">
        <f t="shared" si="229"/>
        <v>1308.1499999999999</v>
      </c>
      <c r="U126" s="29"/>
      <c r="V126" s="29"/>
      <c r="W126" s="29"/>
      <c r="X126" s="29"/>
      <c r="Y126" s="29"/>
      <c r="Z126" s="29"/>
    </row>
    <row r="127" spans="1:26" ht="61.2" customHeight="1">
      <c r="A127" s="438"/>
      <c r="B127" s="508" t="s">
        <v>5098</v>
      </c>
      <c r="C127" s="433" t="s">
        <v>5762</v>
      </c>
      <c r="D127" s="509" t="s">
        <v>5763</v>
      </c>
      <c r="E127" s="420">
        <f t="shared" si="233"/>
        <v>2000</v>
      </c>
      <c r="F127" s="420">
        <f t="shared" si="234"/>
        <v>2100</v>
      </c>
      <c r="G127" s="420">
        <f t="shared" si="232"/>
        <v>3500</v>
      </c>
      <c r="H127" s="470" t="s">
        <v>214</v>
      </c>
      <c r="I127" s="442"/>
      <c r="J127" s="27"/>
      <c r="K127" s="594"/>
      <c r="L127" s="443"/>
      <c r="M127" s="27">
        <f t="shared" si="226"/>
        <v>0</v>
      </c>
      <c r="N127" s="487">
        <v>3500</v>
      </c>
      <c r="O127" s="53">
        <f t="shared" si="227"/>
        <v>2100</v>
      </c>
      <c r="P127" s="53">
        <f t="shared" si="228"/>
        <v>1995</v>
      </c>
      <c r="Q127" s="53">
        <f t="shared" si="229"/>
        <v>1695.75</v>
      </c>
      <c r="U127" s="29"/>
      <c r="V127" s="29"/>
      <c r="W127" s="29"/>
      <c r="X127" s="29"/>
      <c r="Y127" s="29"/>
      <c r="Z127" s="29"/>
    </row>
    <row r="128" spans="1:26" ht="51.6" customHeight="1">
      <c r="A128" s="438"/>
      <c r="B128" s="510" t="s">
        <v>5095</v>
      </c>
      <c r="C128" s="433" t="s">
        <v>5764</v>
      </c>
      <c r="D128" s="509" t="s">
        <v>5765</v>
      </c>
      <c r="E128" s="420">
        <f t="shared" si="233"/>
        <v>2200</v>
      </c>
      <c r="F128" s="420">
        <f t="shared" si="234"/>
        <v>2300</v>
      </c>
      <c r="G128" s="420">
        <f t="shared" si="232"/>
        <v>3800</v>
      </c>
      <c r="H128" s="470" t="s">
        <v>214</v>
      </c>
      <c r="I128" s="442"/>
      <c r="J128" s="27"/>
      <c r="K128" s="594"/>
      <c r="L128" s="443"/>
      <c r="M128" s="27">
        <f t="shared" si="226"/>
        <v>0</v>
      </c>
      <c r="N128" s="487">
        <v>3800</v>
      </c>
      <c r="O128" s="53">
        <f t="shared" si="227"/>
        <v>2280</v>
      </c>
      <c r="P128" s="53">
        <f t="shared" si="228"/>
        <v>2166</v>
      </c>
      <c r="Q128" s="53">
        <f t="shared" si="229"/>
        <v>1841.1</v>
      </c>
      <c r="U128" s="29"/>
      <c r="V128" s="29"/>
      <c r="W128" s="29"/>
      <c r="X128" s="29"/>
      <c r="Y128" s="29"/>
      <c r="Z128" s="29"/>
    </row>
    <row r="129" spans="1:26" ht="49.95" customHeight="1">
      <c r="A129" s="438"/>
      <c r="B129" s="510" t="s">
        <v>271</v>
      </c>
      <c r="C129" s="433" t="s">
        <v>5766</v>
      </c>
      <c r="D129" s="440" t="s">
        <v>5767</v>
      </c>
      <c r="E129" s="420">
        <f t="shared" si="233"/>
        <v>2500</v>
      </c>
      <c r="F129" s="420">
        <f t="shared" si="234"/>
        <v>2600</v>
      </c>
      <c r="G129" s="420">
        <f t="shared" si="232"/>
        <v>4300</v>
      </c>
      <c r="H129" s="470" t="s">
        <v>214</v>
      </c>
      <c r="I129" s="442"/>
      <c r="J129" s="27"/>
      <c r="K129" s="594"/>
      <c r="L129" s="443"/>
      <c r="M129" s="27">
        <f t="shared" si="226"/>
        <v>0</v>
      </c>
      <c r="N129" s="487">
        <v>4300</v>
      </c>
      <c r="O129" s="53">
        <f t="shared" si="227"/>
        <v>2580</v>
      </c>
      <c r="P129" s="53">
        <f t="shared" si="228"/>
        <v>2451</v>
      </c>
      <c r="Q129" s="53">
        <f t="shared" si="229"/>
        <v>2083.35</v>
      </c>
      <c r="U129" s="29"/>
      <c r="V129" s="29"/>
      <c r="W129" s="29"/>
      <c r="X129" s="29"/>
      <c r="Y129" s="29"/>
      <c r="Z129" s="29"/>
    </row>
    <row r="130" spans="1:26" ht="60.6" customHeight="1">
      <c r="A130" s="438"/>
      <c r="B130" s="510" t="s">
        <v>5096</v>
      </c>
      <c r="C130" s="433" t="s">
        <v>5768</v>
      </c>
      <c r="D130" s="440" t="s">
        <v>5769</v>
      </c>
      <c r="E130" s="420">
        <f t="shared" si="233"/>
        <v>3050</v>
      </c>
      <c r="F130" s="420">
        <f t="shared" si="234"/>
        <v>3200</v>
      </c>
      <c r="G130" s="420">
        <f t="shared" si="232"/>
        <v>5300</v>
      </c>
      <c r="H130" s="470" t="s">
        <v>214</v>
      </c>
      <c r="I130" s="442"/>
      <c r="J130" s="27"/>
      <c r="K130" s="594"/>
      <c r="L130" s="443"/>
      <c r="M130" s="27">
        <f t="shared" si="226"/>
        <v>0</v>
      </c>
      <c r="N130" s="487">
        <v>5300</v>
      </c>
      <c r="O130" s="53">
        <f t="shared" si="227"/>
        <v>3180</v>
      </c>
      <c r="P130" s="53">
        <f t="shared" si="228"/>
        <v>3021</v>
      </c>
      <c r="Q130" s="53">
        <f t="shared" si="229"/>
        <v>2567.85</v>
      </c>
      <c r="U130" s="29"/>
      <c r="V130" s="29"/>
      <c r="W130" s="29"/>
      <c r="X130" s="29"/>
      <c r="Y130" s="29"/>
      <c r="Z130" s="29"/>
    </row>
    <row r="131" spans="1:26" ht="52.95" customHeight="1">
      <c r="A131" s="438"/>
      <c r="B131" s="508" t="s">
        <v>272</v>
      </c>
      <c r="C131" s="433" t="s">
        <v>5770</v>
      </c>
      <c r="D131" s="509" t="s">
        <v>5771</v>
      </c>
      <c r="E131" s="420">
        <f t="shared" si="233"/>
        <v>3550</v>
      </c>
      <c r="F131" s="420">
        <f t="shared" si="234"/>
        <v>3750</v>
      </c>
      <c r="G131" s="420">
        <f t="shared" si="232"/>
        <v>6200</v>
      </c>
      <c r="H131" s="470" t="s">
        <v>214</v>
      </c>
      <c r="I131" s="442"/>
      <c r="J131" s="27"/>
      <c r="K131" s="594"/>
      <c r="L131" s="443"/>
      <c r="M131" s="27">
        <f t="shared" si="226"/>
        <v>0</v>
      </c>
      <c r="N131" s="487">
        <v>6200</v>
      </c>
      <c r="O131" s="53">
        <f t="shared" si="227"/>
        <v>3720</v>
      </c>
      <c r="P131" s="53">
        <f t="shared" si="228"/>
        <v>3534</v>
      </c>
      <c r="Q131" s="53">
        <f t="shared" si="229"/>
        <v>3003.9</v>
      </c>
      <c r="U131" s="29"/>
      <c r="V131" s="29"/>
      <c r="W131" s="29"/>
      <c r="X131" s="29"/>
      <c r="Y131" s="29"/>
      <c r="Z131" s="29"/>
    </row>
    <row r="132" spans="1:26" ht="52.95" customHeight="1">
      <c r="A132" s="438"/>
      <c r="B132" s="511" t="s">
        <v>273</v>
      </c>
      <c r="C132" s="426" t="s">
        <v>5772</v>
      </c>
      <c r="D132" s="509"/>
      <c r="E132" s="420">
        <f t="shared" si="233"/>
        <v>6250</v>
      </c>
      <c r="F132" s="420">
        <f t="shared" si="234"/>
        <v>6550</v>
      </c>
      <c r="G132" s="420">
        <f t="shared" si="232"/>
        <v>10900</v>
      </c>
      <c r="H132" s="470" t="s">
        <v>214</v>
      </c>
      <c r="I132" s="442"/>
      <c r="J132" s="27"/>
      <c r="K132" s="597"/>
      <c r="L132" s="446"/>
      <c r="M132" s="27">
        <f t="shared" ref="M132:M896" si="235">L132*35</f>
        <v>0</v>
      </c>
      <c r="N132" s="487">
        <v>10900</v>
      </c>
      <c r="O132" s="53">
        <f t="shared" ref="O132:O896" si="236">N132*0.6</f>
        <v>6540</v>
      </c>
      <c r="P132" s="53">
        <f t="shared" ref="P132:P896" si="237">O132*0.95</f>
        <v>6213</v>
      </c>
      <c r="Q132" s="53">
        <f t="shared" ref="Q132:Q896" si="238">P132*0.85</f>
        <v>5281.05</v>
      </c>
      <c r="U132" s="29"/>
      <c r="V132" s="29"/>
      <c r="W132" s="29"/>
      <c r="X132" s="29"/>
      <c r="Y132" s="29"/>
      <c r="Z132" s="29"/>
    </row>
    <row r="133" spans="1:26" ht="52.95" customHeight="1">
      <c r="A133" s="438"/>
      <c r="B133" s="511" t="s">
        <v>274</v>
      </c>
      <c r="C133" s="426" t="s">
        <v>5773</v>
      </c>
      <c r="D133" s="509"/>
      <c r="E133" s="420">
        <f t="shared" si="233"/>
        <v>16000</v>
      </c>
      <c r="F133" s="420">
        <f t="shared" si="234"/>
        <v>16800</v>
      </c>
      <c r="G133" s="420">
        <f t="shared" si="232"/>
        <v>28000</v>
      </c>
      <c r="H133" s="470" t="s">
        <v>214</v>
      </c>
      <c r="I133" s="442"/>
      <c r="J133" s="27"/>
      <c r="K133" s="597"/>
      <c r="L133" s="446"/>
      <c r="M133" s="27">
        <f t="shared" si="235"/>
        <v>0</v>
      </c>
      <c r="N133" s="487">
        <v>28000</v>
      </c>
      <c r="O133" s="53">
        <f t="shared" si="236"/>
        <v>16800</v>
      </c>
      <c r="P133" s="53">
        <f t="shared" si="237"/>
        <v>15960</v>
      </c>
      <c r="Q133" s="53">
        <f t="shared" si="238"/>
        <v>13566</v>
      </c>
      <c r="U133" s="29"/>
      <c r="V133" s="29"/>
      <c r="W133" s="29"/>
      <c r="X133" s="29"/>
      <c r="Y133" s="29"/>
      <c r="Z133" s="29"/>
    </row>
    <row r="134" spans="1:26" ht="52.95" customHeight="1">
      <c r="A134" s="438"/>
      <c r="B134" s="508" t="s">
        <v>5097</v>
      </c>
      <c r="C134" s="433" t="s">
        <v>5774</v>
      </c>
      <c r="D134" s="509"/>
      <c r="E134" s="420">
        <f t="shared" si="233"/>
        <v>30500</v>
      </c>
      <c r="F134" s="420">
        <f t="shared" si="234"/>
        <v>32100</v>
      </c>
      <c r="G134" s="420">
        <f t="shared" si="232"/>
        <v>53500</v>
      </c>
      <c r="H134" s="470" t="s">
        <v>214</v>
      </c>
      <c r="I134" s="442"/>
      <c r="J134" s="27"/>
      <c r="K134" s="597"/>
      <c r="L134" s="446"/>
      <c r="M134" s="27">
        <f t="shared" si="235"/>
        <v>0</v>
      </c>
      <c r="N134" s="487">
        <v>53500</v>
      </c>
      <c r="O134" s="53">
        <f t="shared" si="236"/>
        <v>32100</v>
      </c>
      <c r="P134" s="53">
        <f t="shared" si="237"/>
        <v>30495</v>
      </c>
      <c r="Q134" s="53">
        <f t="shared" si="238"/>
        <v>25920.75</v>
      </c>
      <c r="U134" s="29"/>
      <c r="V134" s="29"/>
      <c r="W134" s="29"/>
      <c r="X134" s="29"/>
      <c r="Y134" s="29"/>
      <c r="Z134" s="29"/>
    </row>
    <row r="135" spans="1:26" ht="52.95" customHeight="1">
      <c r="A135" s="438"/>
      <c r="B135" s="508" t="s">
        <v>275</v>
      </c>
      <c r="C135" s="433" t="s">
        <v>5775</v>
      </c>
      <c r="D135" s="509"/>
      <c r="E135" s="420">
        <f t="shared" si="233"/>
        <v>41900</v>
      </c>
      <c r="F135" s="420">
        <f t="shared" si="234"/>
        <v>44100</v>
      </c>
      <c r="G135" s="420">
        <f t="shared" si="232"/>
        <v>73500</v>
      </c>
      <c r="H135" s="470" t="s">
        <v>214</v>
      </c>
      <c r="I135" s="442"/>
      <c r="J135" s="27"/>
      <c r="K135" s="597"/>
      <c r="L135" s="446"/>
      <c r="M135" s="27">
        <f t="shared" si="235"/>
        <v>0</v>
      </c>
      <c r="N135" s="487">
        <v>73500</v>
      </c>
      <c r="O135" s="53">
        <f t="shared" si="236"/>
        <v>44100</v>
      </c>
      <c r="P135" s="53">
        <f t="shared" si="237"/>
        <v>41895</v>
      </c>
      <c r="Q135" s="53">
        <f t="shared" si="238"/>
        <v>35610.75</v>
      </c>
      <c r="U135" s="29"/>
      <c r="V135" s="29"/>
      <c r="W135" s="29"/>
      <c r="X135" s="29"/>
      <c r="Y135" s="29"/>
      <c r="Z135" s="29"/>
    </row>
    <row r="136" spans="1:26" ht="52.95" customHeight="1">
      <c r="A136" s="438"/>
      <c r="B136" s="508"/>
      <c r="C136" s="433"/>
      <c r="D136" s="509"/>
      <c r="E136" s="486"/>
      <c r="F136" s="487"/>
      <c r="G136" s="487"/>
      <c r="H136" s="470"/>
      <c r="I136" s="442"/>
      <c r="J136" s="27"/>
      <c r="K136" s="597"/>
      <c r="L136" s="446"/>
      <c r="M136" s="27">
        <f t="shared" si="235"/>
        <v>0</v>
      </c>
      <c r="N136" s="53">
        <f t="shared" ref="N136:N901" si="239">M136*3</f>
        <v>0</v>
      </c>
      <c r="O136" s="53">
        <f t="shared" si="236"/>
        <v>0</v>
      </c>
      <c r="P136" s="53">
        <f t="shared" si="237"/>
        <v>0</v>
      </c>
      <c r="Q136" s="53">
        <f t="shared" si="238"/>
        <v>0</v>
      </c>
      <c r="U136" s="29"/>
      <c r="V136" s="29"/>
      <c r="W136" s="29"/>
      <c r="X136" s="29"/>
      <c r="Y136" s="29"/>
      <c r="Z136" s="29"/>
    </row>
    <row r="137" spans="1:26" ht="52.95" customHeight="1">
      <c r="A137" s="438" t="s">
        <v>5099</v>
      </c>
      <c r="B137" s="508"/>
      <c r="C137" s="433"/>
      <c r="D137" s="509"/>
      <c r="E137" s="486"/>
      <c r="F137" s="487"/>
      <c r="G137" s="487"/>
      <c r="H137" s="470"/>
      <c r="I137" s="442"/>
      <c r="J137" s="27"/>
      <c r="K137" s="597"/>
      <c r="L137" s="446"/>
      <c r="M137" s="27">
        <f t="shared" si="235"/>
        <v>0</v>
      </c>
      <c r="N137" s="53">
        <f t="shared" si="239"/>
        <v>0</v>
      </c>
      <c r="O137" s="53">
        <f t="shared" si="236"/>
        <v>0</v>
      </c>
      <c r="P137" s="53">
        <f t="shared" si="237"/>
        <v>0</v>
      </c>
      <c r="Q137" s="53">
        <f t="shared" si="238"/>
        <v>0</v>
      </c>
      <c r="U137" s="29"/>
      <c r="V137" s="29"/>
      <c r="W137" s="29"/>
      <c r="X137" s="29"/>
      <c r="Y137" s="29"/>
      <c r="Z137" s="29"/>
    </row>
    <row r="138" spans="1:26" ht="52.95" customHeight="1">
      <c r="A138" s="438"/>
      <c r="B138" s="511" t="s">
        <v>5100</v>
      </c>
      <c r="C138" s="426" t="s">
        <v>5776</v>
      </c>
      <c r="D138" s="509"/>
      <c r="E138" s="420">
        <f t="shared" ref="E138" si="240">CEILING(P138,50)</f>
        <v>2150</v>
      </c>
      <c r="F138" s="420">
        <f t="shared" ref="F138" si="241">CEILING(O138,50)</f>
        <v>2250</v>
      </c>
      <c r="G138" s="420">
        <f t="shared" ref="G138" si="242">CEILING(N138,50)</f>
        <v>3700</v>
      </c>
      <c r="H138" s="470" t="s">
        <v>214</v>
      </c>
      <c r="I138" s="442"/>
      <c r="J138" s="27"/>
      <c r="K138" s="597"/>
      <c r="L138" s="446"/>
      <c r="M138" s="27">
        <f t="shared" si="235"/>
        <v>0</v>
      </c>
      <c r="N138" s="487">
        <v>3700</v>
      </c>
      <c r="O138" s="53">
        <f t="shared" si="236"/>
        <v>2220</v>
      </c>
      <c r="P138" s="53">
        <f t="shared" si="237"/>
        <v>2109</v>
      </c>
      <c r="Q138" s="53">
        <f t="shared" si="238"/>
        <v>1792.6499999999999</v>
      </c>
      <c r="U138" s="29"/>
      <c r="V138" s="29"/>
      <c r="W138" s="29"/>
      <c r="X138" s="29"/>
      <c r="Y138" s="29"/>
      <c r="Z138" s="29"/>
    </row>
    <row r="139" spans="1:26" ht="52.95" customHeight="1">
      <c r="A139" s="438"/>
      <c r="B139" s="512" t="s">
        <v>5101</v>
      </c>
      <c r="C139" s="429" t="s">
        <v>5777</v>
      </c>
      <c r="D139" s="509"/>
      <c r="E139" s="453">
        <f>CEILING(P139,50)</f>
        <v>4500</v>
      </c>
      <c r="F139" s="453">
        <f>CEILING(O139,50)</f>
        <v>4750</v>
      </c>
      <c r="G139" s="453">
        <f>CEILING(N139,50)</f>
        <v>7900</v>
      </c>
      <c r="H139" s="470" t="s">
        <v>214</v>
      </c>
      <c r="I139" s="442"/>
      <c r="J139" s="417" t="s">
        <v>5418</v>
      </c>
      <c r="K139" s="597"/>
      <c r="L139" s="446">
        <v>75</v>
      </c>
      <c r="M139" s="27">
        <f t="shared" si="235"/>
        <v>2625</v>
      </c>
      <c r="N139" s="53">
        <f t="shared" si="239"/>
        <v>7875</v>
      </c>
      <c r="O139" s="53">
        <f t="shared" si="236"/>
        <v>4725</v>
      </c>
      <c r="P139" s="53">
        <f t="shared" si="237"/>
        <v>4488.75</v>
      </c>
      <c r="Q139" s="53">
        <f t="shared" si="238"/>
        <v>3815.4375</v>
      </c>
      <c r="U139" s="29"/>
      <c r="V139" s="29"/>
      <c r="W139" s="29"/>
      <c r="X139" s="29"/>
      <c r="Y139" s="29"/>
      <c r="Z139" s="29"/>
    </row>
    <row r="140" spans="1:26" ht="52.95" customHeight="1">
      <c r="A140" s="438"/>
      <c r="B140" s="508" t="s">
        <v>5102</v>
      </c>
      <c r="C140" s="433" t="s">
        <v>5778</v>
      </c>
      <c r="D140" s="509"/>
      <c r="E140" s="420">
        <f t="shared" ref="E140" si="243">CEILING(P140,50)</f>
        <v>3150</v>
      </c>
      <c r="F140" s="420">
        <f t="shared" ref="F140" si="244">CEILING(O140,50)</f>
        <v>3300</v>
      </c>
      <c r="G140" s="420">
        <f t="shared" ref="G140" si="245">CEILING(N140,50)</f>
        <v>5500</v>
      </c>
      <c r="H140" s="470" t="s">
        <v>214</v>
      </c>
      <c r="I140" s="442"/>
      <c r="J140" s="27"/>
      <c r="K140" s="597"/>
      <c r="L140" s="446"/>
      <c r="M140" s="27">
        <f t="shared" si="235"/>
        <v>0</v>
      </c>
      <c r="N140" s="487">
        <v>5500</v>
      </c>
      <c r="O140" s="53">
        <f t="shared" si="236"/>
        <v>3300</v>
      </c>
      <c r="P140" s="53">
        <f t="shared" si="237"/>
        <v>3135</v>
      </c>
      <c r="Q140" s="53">
        <f t="shared" si="238"/>
        <v>2664.75</v>
      </c>
      <c r="U140" s="29"/>
      <c r="V140" s="29"/>
      <c r="W140" s="29"/>
      <c r="X140" s="29"/>
      <c r="Y140" s="29"/>
      <c r="Z140" s="29"/>
    </row>
    <row r="141" spans="1:26" ht="52.95" customHeight="1">
      <c r="A141" s="438"/>
      <c r="B141" s="510" t="s">
        <v>5103</v>
      </c>
      <c r="C141" s="433" t="s">
        <v>5779</v>
      </c>
      <c r="D141" s="509"/>
      <c r="E141" s="420">
        <f t="shared" ref="E141:E142" si="246">CEILING(P141,50)</f>
        <v>4550</v>
      </c>
      <c r="F141" s="420">
        <f t="shared" ref="F141:F142" si="247">CEILING(O141,50)</f>
        <v>4750</v>
      </c>
      <c r="G141" s="420">
        <f t="shared" ref="G141:G142" si="248">CEILING(N141,50)</f>
        <v>7900</v>
      </c>
      <c r="H141" s="470" t="s">
        <v>214</v>
      </c>
      <c r="I141" s="442"/>
      <c r="J141" s="468" t="s">
        <v>758</v>
      </c>
      <c r="K141" s="597"/>
      <c r="L141" s="446"/>
      <c r="M141" s="27">
        <f t="shared" si="235"/>
        <v>0</v>
      </c>
      <c r="N141" s="487">
        <v>7900</v>
      </c>
      <c r="O141" s="53">
        <f t="shared" si="236"/>
        <v>4740</v>
      </c>
      <c r="P141" s="53">
        <f t="shared" si="237"/>
        <v>4503</v>
      </c>
      <c r="Q141" s="53">
        <f t="shared" si="238"/>
        <v>3827.5499999999997</v>
      </c>
      <c r="U141" s="29"/>
      <c r="V141" s="29"/>
      <c r="W141" s="29"/>
      <c r="X141" s="29"/>
      <c r="Y141" s="29"/>
      <c r="Z141" s="29"/>
    </row>
    <row r="142" spans="1:26" ht="52.95" customHeight="1">
      <c r="A142" s="438"/>
      <c r="B142" s="513" t="s">
        <v>5104</v>
      </c>
      <c r="C142" s="426" t="s">
        <v>5780</v>
      </c>
      <c r="D142" s="509"/>
      <c r="E142" s="420">
        <f t="shared" si="246"/>
        <v>5250</v>
      </c>
      <c r="F142" s="420">
        <f t="shared" si="247"/>
        <v>5550</v>
      </c>
      <c r="G142" s="420">
        <f t="shared" si="248"/>
        <v>9200</v>
      </c>
      <c r="H142" s="470" t="s">
        <v>214</v>
      </c>
      <c r="I142" s="442"/>
      <c r="J142" s="468" t="s">
        <v>758</v>
      </c>
      <c r="K142" s="597"/>
      <c r="L142" s="446"/>
      <c r="M142" s="27">
        <f t="shared" si="235"/>
        <v>0</v>
      </c>
      <c r="N142" s="487">
        <v>9200</v>
      </c>
      <c r="O142" s="53">
        <f t="shared" si="236"/>
        <v>5520</v>
      </c>
      <c r="P142" s="53">
        <f t="shared" si="237"/>
        <v>5244</v>
      </c>
      <c r="Q142" s="53">
        <f t="shared" si="238"/>
        <v>4457.3999999999996</v>
      </c>
      <c r="U142" s="29"/>
      <c r="V142" s="29"/>
      <c r="W142" s="29"/>
      <c r="X142" s="29"/>
      <c r="Y142" s="29"/>
      <c r="Z142" s="29"/>
    </row>
    <row r="143" spans="1:26" ht="52.95" customHeight="1">
      <c r="A143" s="438"/>
      <c r="B143" s="512" t="s">
        <v>5105</v>
      </c>
      <c r="C143" s="429" t="s">
        <v>5781</v>
      </c>
      <c r="D143" s="509"/>
      <c r="E143" s="453">
        <f>CEILING(P143,50)</f>
        <v>11700</v>
      </c>
      <c r="F143" s="453">
        <f>CEILING(O143,50)</f>
        <v>12300</v>
      </c>
      <c r="G143" s="453">
        <f>CEILING(N143,50)</f>
        <v>20500</v>
      </c>
      <c r="H143" s="470" t="s">
        <v>214</v>
      </c>
      <c r="I143" s="442"/>
      <c r="J143" s="417" t="s">
        <v>5419</v>
      </c>
      <c r="K143" s="597"/>
      <c r="L143" s="446">
        <v>195</v>
      </c>
      <c r="M143" s="27">
        <f t="shared" si="235"/>
        <v>6825</v>
      </c>
      <c r="N143" s="53">
        <f t="shared" si="239"/>
        <v>20475</v>
      </c>
      <c r="O143" s="53">
        <f t="shared" si="236"/>
        <v>12285</v>
      </c>
      <c r="P143" s="53">
        <f t="shared" si="237"/>
        <v>11670.75</v>
      </c>
      <c r="Q143" s="53">
        <f t="shared" si="238"/>
        <v>9920.1374999999989</v>
      </c>
      <c r="U143" s="29"/>
      <c r="V143" s="29"/>
      <c r="W143" s="29"/>
      <c r="X143" s="29"/>
      <c r="Y143" s="29"/>
      <c r="Z143" s="29"/>
    </row>
    <row r="144" spans="1:26" ht="24" customHeight="1">
      <c r="A144" s="514"/>
      <c r="B144" s="515" t="s">
        <v>5106</v>
      </c>
      <c r="C144" s="516" t="s">
        <v>5227</v>
      </c>
      <c r="D144" s="517"/>
      <c r="E144" s="518" t="s">
        <v>1113</v>
      </c>
      <c r="F144" s="518" t="s">
        <v>1113</v>
      </c>
      <c r="G144" s="518" t="s">
        <v>1113</v>
      </c>
      <c r="H144" s="519"/>
      <c r="I144" s="442"/>
      <c r="J144" s="520" t="s">
        <v>5107</v>
      </c>
      <c r="K144" s="597"/>
      <c r="L144" s="446"/>
      <c r="M144" s="27">
        <f t="shared" si="235"/>
        <v>0</v>
      </c>
      <c r="N144" s="53">
        <f t="shared" si="239"/>
        <v>0</v>
      </c>
      <c r="O144" s="53">
        <f t="shared" si="236"/>
        <v>0</v>
      </c>
      <c r="P144" s="53">
        <f t="shared" si="237"/>
        <v>0</v>
      </c>
      <c r="Q144" s="53">
        <f t="shared" si="238"/>
        <v>0</v>
      </c>
      <c r="U144" s="29"/>
      <c r="V144" s="29"/>
      <c r="W144" s="29"/>
      <c r="X144" s="29"/>
      <c r="Y144" s="29"/>
      <c r="Z144" s="29"/>
    </row>
    <row r="145" spans="1:26" ht="27" customHeight="1">
      <c r="A145" s="806" t="s">
        <v>5108</v>
      </c>
      <c r="B145" s="521"/>
      <c r="C145" s="433"/>
      <c r="D145" s="509"/>
      <c r="E145" s="522"/>
      <c r="F145" s="523"/>
      <c r="G145" s="523"/>
      <c r="H145" s="470"/>
      <c r="I145" s="442"/>
      <c r="J145" s="27"/>
      <c r="K145" s="597"/>
      <c r="L145" s="446"/>
      <c r="M145" s="27">
        <f t="shared" si="235"/>
        <v>0</v>
      </c>
      <c r="N145" s="53">
        <f t="shared" si="239"/>
        <v>0</v>
      </c>
      <c r="O145" s="53">
        <f t="shared" si="236"/>
        <v>0</v>
      </c>
      <c r="P145" s="53">
        <f t="shared" si="237"/>
        <v>0</v>
      </c>
      <c r="Q145" s="53">
        <f t="shared" si="238"/>
        <v>0</v>
      </c>
      <c r="U145" s="29"/>
      <c r="V145" s="29"/>
      <c r="W145" s="29"/>
      <c r="X145" s="29"/>
      <c r="Y145" s="29"/>
      <c r="Z145" s="29"/>
    </row>
    <row r="146" spans="1:26" ht="52.95" customHeight="1">
      <c r="A146" s="438"/>
      <c r="B146" s="508" t="s">
        <v>5109</v>
      </c>
      <c r="C146" s="433" t="s">
        <v>5782</v>
      </c>
      <c r="D146" s="509"/>
      <c r="E146" s="420">
        <f t="shared" ref="E146" si="249">CEILING(P146,50)</f>
        <v>3350</v>
      </c>
      <c r="F146" s="420">
        <f t="shared" ref="F146" si="250">CEILING(O146,50)</f>
        <v>3500</v>
      </c>
      <c r="G146" s="420">
        <f t="shared" ref="G146" si="251">CEILING(N146,50)</f>
        <v>5800</v>
      </c>
      <c r="H146" s="470" t="s">
        <v>214</v>
      </c>
      <c r="I146" s="442"/>
      <c r="J146" s="27"/>
      <c r="K146" s="597"/>
      <c r="L146" s="446"/>
      <c r="M146" s="27">
        <f t="shared" si="235"/>
        <v>0</v>
      </c>
      <c r="N146" s="523">
        <v>5800</v>
      </c>
      <c r="O146" s="53">
        <f t="shared" si="236"/>
        <v>3480</v>
      </c>
      <c r="P146" s="53">
        <f t="shared" si="237"/>
        <v>3306</v>
      </c>
      <c r="Q146" s="53">
        <f t="shared" si="238"/>
        <v>2810.1</v>
      </c>
      <c r="U146" s="29"/>
      <c r="V146" s="29"/>
      <c r="W146" s="29"/>
      <c r="X146" s="29"/>
      <c r="Y146" s="29"/>
      <c r="Z146" s="29"/>
    </row>
    <row r="147" spans="1:26" ht="52.95" customHeight="1">
      <c r="A147" s="438"/>
      <c r="B147" s="508" t="s">
        <v>5110</v>
      </c>
      <c r="C147" s="433" t="s">
        <v>5783</v>
      </c>
      <c r="D147" s="509"/>
      <c r="E147" s="420">
        <f t="shared" ref="E147:E149" si="252">CEILING(P147,50)</f>
        <v>3850</v>
      </c>
      <c r="F147" s="420">
        <f t="shared" ref="F147:F149" si="253">CEILING(O147,50)</f>
        <v>4050</v>
      </c>
      <c r="G147" s="420">
        <f t="shared" ref="G147:G149" si="254">CEILING(N147,50)</f>
        <v>6700</v>
      </c>
      <c r="H147" s="470" t="s">
        <v>214</v>
      </c>
      <c r="I147" s="442"/>
      <c r="J147" s="27"/>
      <c r="K147" s="597"/>
      <c r="L147" s="446"/>
      <c r="M147" s="27">
        <f t="shared" si="235"/>
        <v>0</v>
      </c>
      <c r="N147" s="523">
        <v>6700</v>
      </c>
      <c r="O147" s="53">
        <f t="shared" si="236"/>
        <v>4020</v>
      </c>
      <c r="P147" s="53">
        <f t="shared" si="237"/>
        <v>3819</v>
      </c>
      <c r="Q147" s="53">
        <f t="shared" si="238"/>
        <v>3246.15</v>
      </c>
      <c r="U147" s="29"/>
      <c r="V147" s="29"/>
      <c r="W147" s="29"/>
      <c r="X147" s="29"/>
      <c r="Y147" s="29"/>
      <c r="Z147" s="29"/>
    </row>
    <row r="148" spans="1:26" ht="52.95" customHeight="1">
      <c r="A148" s="438"/>
      <c r="B148" s="508" t="s">
        <v>5111</v>
      </c>
      <c r="C148" s="433" t="s">
        <v>5784</v>
      </c>
      <c r="D148" s="509"/>
      <c r="E148" s="420">
        <f t="shared" si="252"/>
        <v>4350</v>
      </c>
      <c r="F148" s="420">
        <f t="shared" si="253"/>
        <v>4600</v>
      </c>
      <c r="G148" s="420">
        <f t="shared" si="254"/>
        <v>7600</v>
      </c>
      <c r="H148" s="470" t="s">
        <v>214</v>
      </c>
      <c r="I148" s="442"/>
      <c r="J148" s="27"/>
      <c r="K148" s="597"/>
      <c r="L148" s="446"/>
      <c r="M148" s="27">
        <f t="shared" si="235"/>
        <v>0</v>
      </c>
      <c r="N148" s="523">
        <v>7600</v>
      </c>
      <c r="O148" s="53">
        <f t="shared" si="236"/>
        <v>4560</v>
      </c>
      <c r="P148" s="53">
        <f t="shared" si="237"/>
        <v>4332</v>
      </c>
      <c r="Q148" s="53">
        <f t="shared" si="238"/>
        <v>3682.2</v>
      </c>
      <c r="U148" s="29"/>
      <c r="V148" s="29"/>
      <c r="W148" s="29"/>
      <c r="X148" s="29"/>
      <c r="Y148" s="29"/>
      <c r="Z148" s="29"/>
    </row>
    <row r="149" spans="1:26" ht="52.95" customHeight="1">
      <c r="A149" s="438"/>
      <c r="B149" s="508" t="s">
        <v>5112</v>
      </c>
      <c r="C149" s="433" t="s">
        <v>5785</v>
      </c>
      <c r="D149" s="509"/>
      <c r="E149" s="420">
        <f t="shared" si="252"/>
        <v>4800</v>
      </c>
      <c r="F149" s="420">
        <f t="shared" si="253"/>
        <v>5050</v>
      </c>
      <c r="G149" s="420">
        <f t="shared" si="254"/>
        <v>8400</v>
      </c>
      <c r="H149" s="470" t="s">
        <v>214</v>
      </c>
      <c r="I149" s="442"/>
      <c r="J149" s="27"/>
      <c r="K149" s="597"/>
      <c r="L149" s="446"/>
      <c r="M149" s="27">
        <f t="shared" si="235"/>
        <v>0</v>
      </c>
      <c r="N149" s="523">
        <v>8400</v>
      </c>
      <c r="O149" s="53">
        <f t="shared" si="236"/>
        <v>5040</v>
      </c>
      <c r="P149" s="53">
        <f t="shared" si="237"/>
        <v>4788</v>
      </c>
      <c r="Q149" s="53">
        <f t="shared" si="238"/>
        <v>4069.7999999999997</v>
      </c>
      <c r="U149" s="29"/>
      <c r="V149" s="29"/>
      <c r="W149" s="29"/>
      <c r="X149" s="29"/>
      <c r="Y149" s="29"/>
      <c r="Z149" s="29"/>
    </row>
    <row r="150" spans="1:26" ht="52.95" customHeight="1">
      <c r="A150" s="438"/>
      <c r="B150" s="524" t="s">
        <v>5113</v>
      </c>
      <c r="C150" s="525" t="s">
        <v>5786</v>
      </c>
      <c r="D150" s="509"/>
      <c r="E150" s="453">
        <f>CEILING(P150,50)</f>
        <v>16200</v>
      </c>
      <c r="F150" s="453">
        <f>CEILING(O150,50)</f>
        <v>17050</v>
      </c>
      <c r="G150" s="453">
        <f>CEILING(N150,50)</f>
        <v>28350</v>
      </c>
      <c r="H150" s="470" t="s">
        <v>214</v>
      </c>
      <c r="I150" s="442"/>
      <c r="J150" s="417" t="s">
        <v>5420</v>
      </c>
      <c r="K150" s="597"/>
      <c r="L150" s="446">
        <v>270</v>
      </c>
      <c r="M150" s="27">
        <f t="shared" si="235"/>
        <v>9450</v>
      </c>
      <c r="N150" s="53">
        <f t="shared" si="239"/>
        <v>28350</v>
      </c>
      <c r="O150" s="53">
        <f t="shared" si="236"/>
        <v>17010</v>
      </c>
      <c r="P150" s="53">
        <f t="shared" si="237"/>
        <v>16159.5</v>
      </c>
      <c r="Q150" s="53">
        <f t="shared" si="238"/>
        <v>13735.574999999999</v>
      </c>
      <c r="U150" s="29"/>
      <c r="V150" s="29"/>
      <c r="W150" s="29"/>
      <c r="X150" s="29"/>
      <c r="Y150" s="29"/>
      <c r="Z150" s="29"/>
    </row>
    <row r="151" spans="1:26" ht="52.95" customHeight="1">
      <c r="A151" s="438"/>
      <c r="B151" s="508" t="s">
        <v>5114</v>
      </c>
      <c r="C151" s="433" t="s">
        <v>5787</v>
      </c>
      <c r="D151" s="509"/>
      <c r="E151" s="420">
        <f t="shared" ref="E151" si="255">CEILING(P151,50)</f>
        <v>6850</v>
      </c>
      <c r="F151" s="420">
        <f t="shared" ref="F151" si="256">CEILING(O151,50)</f>
        <v>7200</v>
      </c>
      <c r="G151" s="420">
        <f t="shared" ref="G151" si="257">CEILING(N151,50)</f>
        <v>12000</v>
      </c>
      <c r="H151" s="470" t="s">
        <v>214</v>
      </c>
      <c r="I151" s="442"/>
      <c r="J151" s="27"/>
      <c r="K151" s="597"/>
      <c r="L151" s="446"/>
      <c r="M151" s="27">
        <f t="shared" si="235"/>
        <v>0</v>
      </c>
      <c r="N151" s="523">
        <v>12000</v>
      </c>
      <c r="O151" s="53">
        <f t="shared" si="236"/>
        <v>7200</v>
      </c>
      <c r="P151" s="53">
        <f t="shared" si="237"/>
        <v>6840</v>
      </c>
      <c r="Q151" s="53">
        <f t="shared" si="238"/>
        <v>5814</v>
      </c>
      <c r="U151" s="29"/>
      <c r="V151" s="29"/>
      <c r="W151" s="29"/>
      <c r="X151" s="29"/>
      <c r="Y151" s="29"/>
      <c r="Z151" s="29"/>
    </row>
    <row r="152" spans="1:26" ht="52.95" customHeight="1">
      <c r="A152" s="438"/>
      <c r="B152" s="508" t="s">
        <v>5379</v>
      </c>
      <c r="C152" s="526" t="s">
        <v>5788</v>
      </c>
      <c r="D152" s="509"/>
      <c r="E152" s="420">
        <f t="shared" ref="E152:E160" si="258">CEILING(P152,50)</f>
        <v>9150</v>
      </c>
      <c r="F152" s="420">
        <f t="shared" ref="F152:F160" si="259">CEILING(O152,50)</f>
        <v>9600</v>
      </c>
      <c r="G152" s="420">
        <f t="shared" ref="G152:G160" si="260">CEILING(N152,50)</f>
        <v>16000</v>
      </c>
      <c r="H152" s="470" t="s">
        <v>214</v>
      </c>
      <c r="I152" s="442"/>
      <c r="J152" s="468"/>
      <c r="K152" s="597"/>
      <c r="L152" s="446"/>
      <c r="M152" s="27">
        <f t="shared" si="235"/>
        <v>0</v>
      </c>
      <c r="N152" s="523">
        <v>16000</v>
      </c>
      <c r="O152" s="53">
        <f t="shared" si="236"/>
        <v>9600</v>
      </c>
      <c r="P152" s="53">
        <f t="shared" si="237"/>
        <v>9120</v>
      </c>
      <c r="Q152" s="53">
        <f t="shared" si="238"/>
        <v>7752</v>
      </c>
      <c r="U152" s="29"/>
      <c r="V152" s="29"/>
      <c r="W152" s="29"/>
      <c r="X152" s="29"/>
      <c r="Y152" s="29"/>
      <c r="Z152" s="29"/>
    </row>
    <row r="153" spans="1:26" ht="52.95" customHeight="1">
      <c r="A153" s="438"/>
      <c r="B153" s="508" t="s">
        <v>5115</v>
      </c>
      <c r="C153" s="526" t="s">
        <v>5789</v>
      </c>
      <c r="D153" s="509"/>
      <c r="E153" s="420">
        <f t="shared" si="258"/>
        <v>12550</v>
      </c>
      <c r="F153" s="420">
        <f t="shared" si="259"/>
        <v>13200</v>
      </c>
      <c r="G153" s="420">
        <f t="shared" si="260"/>
        <v>22000</v>
      </c>
      <c r="H153" s="470" t="s">
        <v>214</v>
      </c>
      <c r="I153" s="442"/>
      <c r="J153" s="468"/>
      <c r="K153" s="597"/>
      <c r="L153" s="446"/>
      <c r="M153" s="27">
        <f t="shared" si="235"/>
        <v>0</v>
      </c>
      <c r="N153" s="523">
        <v>22000</v>
      </c>
      <c r="O153" s="53">
        <f t="shared" si="236"/>
        <v>13200</v>
      </c>
      <c r="P153" s="53">
        <f t="shared" si="237"/>
        <v>12540</v>
      </c>
      <c r="Q153" s="53">
        <f t="shared" si="238"/>
        <v>10659</v>
      </c>
      <c r="U153" s="29"/>
      <c r="V153" s="29"/>
      <c r="W153" s="29"/>
      <c r="X153" s="29"/>
      <c r="Y153" s="29"/>
      <c r="Z153" s="29"/>
    </row>
    <row r="154" spans="1:26" ht="24.75" customHeight="1">
      <c r="A154" s="805" t="s">
        <v>5116</v>
      </c>
      <c r="B154" s="521"/>
      <c r="C154" s="433"/>
      <c r="D154" s="509"/>
      <c r="E154" s="470"/>
      <c r="F154" s="470"/>
      <c r="G154" s="470"/>
      <c r="H154" s="470"/>
      <c r="I154" s="442"/>
      <c r="J154" s="27"/>
      <c r="K154" s="597"/>
      <c r="L154" s="446"/>
      <c r="M154" s="27">
        <f t="shared" si="235"/>
        <v>0</v>
      </c>
      <c r="N154" s="523"/>
      <c r="O154" s="53">
        <f t="shared" si="236"/>
        <v>0</v>
      </c>
      <c r="P154" s="53">
        <f t="shared" si="237"/>
        <v>0</v>
      </c>
      <c r="Q154" s="53">
        <f t="shared" si="238"/>
        <v>0</v>
      </c>
      <c r="U154" s="29"/>
      <c r="V154" s="29"/>
      <c r="W154" s="29"/>
      <c r="X154" s="29"/>
      <c r="Y154" s="29"/>
      <c r="Z154" s="29"/>
    </row>
    <row r="155" spans="1:26" ht="52.95" customHeight="1">
      <c r="A155" s="438"/>
      <c r="B155" s="508" t="s">
        <v>5117</v>
      </c>
      <c r="C155" s="433" t="s">
        <v>5790</v>
      </c>
      <c r="D155" s="509"/>
      <c r="E155" s="420">
        <f t="shared" si="258"/>
        <v>5850</v>
      </c>
      <c r="F155" s="420">
        <f t="shared" si="259"/>
        <v>6150</v>
      </c>
      <c r="G155" s="420">
        <f t="shared" si="260"/>
        <v>10200</v>
      </c>
      <c r="H155" s="470" t="s">
        <v>214</v>
      </c>
      <c r="I155" s="442"/>
      <c r="J155" s="27"/>
      <c r="K155" s="597"/>
      <c r="L155" s="446"/>
      <c r="M155" s="27">
        <f t="shared" si="235"/>
        <v>0</v>
      </c>
      <c r="N155" s="523">
        <v>10200</v>
      </c>
      <c r="O155" s="53">
        <f t="shared" si="236"/>
        <v>6120</v>
      </c>
      <c r="P155" s="53">
        <f t="shared" si="237"/>
        <v>5814</v>
      </c>
      <c r="Q155" s="53">
        <f t="shared" si="238"/>
        <v>4941.8999999999996</v>
      </c>
      <c r="U155" s="29"/>
      <c r="V155" s="29"/>
      <c r="W155" s="29"/>
      <c r="X155" s="29"/>
      <c r="Y155" s="29"/>
      <c r="Z155" s="29"/>
    </row>
    <row r="156" spans="1:26" ht="52.95" customHeight="1">
      <c r="A156" s="438"/>
      <c r="B156" s="508" t="s">
        <v>5118</v>
      </c>
      <c r="C156" s="433" t="s">
        <v>5791</v>
      </c>
      <c r="D156" s="509"/>
      <c r="E156" s="420">
        <f t="shared" si="258"/>
        <v>6600</v>
      </c>
      <c r="F156" s="420">
        <f t="shared" si="259"/>
        <v>6900</v>
      </c>
      <c r="G156" s="420">
        <f t="shared" si="260"/>
        <v>11500</v>
      </c>
      <c r="H156" s="470" t="s">
        <v>214</v>
      </c>
      <c r="I156" s="442"/>
      <c r="J156" s="27"/>
      <c r="K156" s="597"/>
      <c r="L156" s="446"/>
      <c r="M156" s="27">
        <f t="shared" si="235"/>
        <v>0</v>
      </c>
      <c r="N156" s="523">
        <v>11500</v>
      </c>
      <c r="O156" s="53">
        <f t="shared" si="236"/>
        <v>6900</v>
      </c>
      <c r="P156" s="53">
        <f t="shared" si="237"/>
        <v>6555</v>
      </c>
      <c r="Q156" s="53">
        <f t="shared" si="238"/>
        <v>5571.75</v>
      </c>
      <c r="U156" s="29"/>
      <c r="V156" s="29"/>
      <c r="W156" s="29"/>
      <c r="X156" s="29"/>
      <c r="Y156" s="29"/>
      <c r="Z156" s="29"/>
    </row>
    <row r="157" spans="1:26" ht="52.95" customHeight="1">
      <c r="A157" s="438"/>
      <c r="B157" s="508" t="s">
        <v>5119</v>
      </c>
      <c r="C157" s="433" t="s">
        <v>5792</v>
      </c>
      <c r="D157" s="509"/>
      <c r="E157" s="420">
        <f t="shared" si="258"/>
        <v>8000</v>
      </c>
      <c r="F157" s="420">
        <f t="shared" si="259"/>
        <v>8400</v>
      </c>
      <c r="G157" s="420">
        <f t="shared" si="260"/>
        <v>14000</v>
      </c>
      <c r="H157" s="470" t="s">
        <v>214</v>
      </c>
      <c r="I157" s="442"/>
      <c r="J157" s="27"/>
      <c r="K157" s="597"/>
      <c r="L157" s="446"/>
      <c r="M157" s="27">
        <f t="shared" si="235"/>
        <v>0</v>
      </c>
      <c r="N157" s="523">
        <v>14000</v>
      </c>
      <c r="O157" s="53">
        <f t="shared" si="236"/>
        <v>8400</v>
      </c>
      <c r="P157" s="53">
        <f t="shared" si="237"/>
        <v>7980</v>
      </c>
      <c r="Q157" s="53">
        <f t="shared" si="238"/>
        <v>6783</v>
      </c>
      <c r="U157" s="29"/>
      <c r="V157" s="29"/>
      <c r="W157" s="29"/>
      <c r="X157" s="29"/>
      <c r="Y157" s="29"/>
      <c r="Z157" s="29"/>
    </row>
    <row r="158" spans="1:26" ht="52.95" customHeight="1">
      <c r="A158" s="438"/>
      <c r="B158" s="508" t="s">
        <v>5120</v>
      </c>
      <c r="C158" s="433" t="s">
        <v>5123</v>
      </c>
      <c r="D158" s="509"/>
      <c r="E158" s="420">
        <f t="shared" si="258"/>
        <v>9050</v>
      </c>
      <c r="F158" s="420">
        <f t="shared" si="259"/>
        <v>9500</v>
      </c>
      <c r="G158" s="420">
        <f t="shared" si="260"/>
        <v>15800</v>
      </c>
      <c r="H158" s="470" t="s">
        <v>214</v>
      </c>
      <c r="I158" s="442"/>
      <c r="J158" s="27"/>
      <c r="K158" s="597"/>
      <c r="L158" s="446"/>
      <c r="M158" s="27">
        <f t="shared" si="235"/>
        <v>0</v>
      </c>
      <c r="N158" s="523">
        <v>15800</v>
      </c>
      <c r="O158" s="53">
        <f t="shared" si="236"/>
        <v>9480</v>
      </c>
      <c r="P158" s="53">
        <f t="shared" si="237"/>
        <v>9006</v>
      </c>
      <c r="Q158" s="53">
        <f t="shared" si="238"/>
        <v>7655.0999999999995</v>
      </c>
      <c r="U158" s="29"/>
      <c r="V158" s="29"/>
      <c r="W158" s="29"/>
      <c r="X158" s="29"/>
      <c r="Y158" s="29"/>
      <c r="Z158" s="29"/>
    </row>
    <row r="159" spans="1:26" ht="52.95" customHeight="1">
      <c r="A159" s="438"/>
      <c r="B159" s="508" t="s">
        <v>5121</v>
      </c>
      <c r="C159" s="526" t="s">
        <v>5793</v>
      </c>
      <c r="D159" s="509"/>
      <c r="E159" s="420">
        <f t="shared" si="258"/>
        <v>10300</v>
      </c>
      <c r="F159" s="420">
        <f t="shared" si="259"/>
        <v>10800</v>
      </c>
      <c r="G159" s="420">
        <f t="shared" si="260"/>
        <v>18000</v>
      </c>
      <c r="H159" s="470" t="s">
        <v>214</v>
      </c>
      <c r="I159" s="442"/>
      <c r="J159" s="468"/>
      <c r="K159" s="597"/>
      <c r="L159" s="446"/>
      <c r="M159" s="27">
        <f t="shared" si="235"/>
        <v>0</v>
      </c>
      <c r="N159" s="523">
        <v>18000</v>
      </c>
      <c r="O159" s="53">
        <f t="shared" si="236"/>
        <v>10800</v>
      </c>
      <c r="P159" s="53">
        <f t="shared" si="237"/>
        <v>10260</v>
      </c>
      <c r="Q159" s="53">
        <f t="shared" si="238"/>
        <v>8721</v>
      </c>
      <c r="U159" s="29"/>
      <c r="V159" s="29"/>
      <c r="W159" s="29"/>
      <c r="X159" s="29"/>
      <c r="Y159" s="29"/>
      <c r="Z159" s="29"/>
    </row>
    <row r="160" spans="1:26" ht="52.95" customHeight="1">
      <c r="A160" s="438"/>
      <c r="B160" s="508" t="s">
        <v>5122</v>
      </c>
      <c r="C160" s="526" t="s">
        <v>5794</v>
      </c>
      <c r="D160" s="509"/>
      <c r="E160" s="420">
        <f t="shared" si="258"/>
        <v>13700</v>
      </c>
      <c r="F160" s="420">
        <f t="shared" si="259"/>
        <v>14400</v>
      </c>
      <c r="G160" s="420">
        <f t="shared" si="260"/>
        <v>24000</v>
      </c>
      <c r="H160" s="470" t="s">
        <v>214</v>
      </c>
      <c r="I160" s="442"/>
      <c r="J160" s="468"/>
      <c r="K160" s="597"/>
      <c r="L160" s="446"/>
      <c r="M160" s="27">
        <f t="shared" si="235"/>
        <v>0</v>
      </c>
      <c r="N160" s="523">
        <v>24000</v>
      </c>
      <c r="O160" s="53">
        <f t="shared" si="236"/>
        <v>14400</v>
      </c>
      <c r="P160" s="53">
        <f t="shared" si="237"/>
        <v>13680</v>
      </c>
      <c r="Q160" s="53">
        <f t="shared" si="238"/>
        <v>11628</v>
      </c>
      <c r="U160" s="29"/>
      <c r="V160" s="29"/>
      <c r="W160" s="29"/>
      <c r="X160" s="29"/>
      <c r="Y160" s="29"/>
      <c r="Z160" s="29"/>
    </row>
    <row r="161" spans="1:26" ht="27" customHeight="1">
      <c r="A161" s="438" t="s">
        <v>5063</v>
      </c>
      <c r="B161" s="527"/>
      <c r="C161" s="498"/>
      <c r="D161" s="528"/>
      <c r="E161" s="528"/>
      <c r="F161" s="528"/>
      <c r="G161" s="528"/>
      <c r="H161" s="498"/>
      <c r="I161" s="442"/>
      <c r="J161" s="27"/>
      <c r="K161" s="594"/>
      <c r="M161" s="27">
        <f t="shared" si="235"/>
        <v>0</v>
      </c>
      <c r="N161" s="53">
        <f t="shared" si="239"/>
        <v>0</v>
      </c>
      <c r="O161" s="53">
        <f t="shared" si="236"/>
        <v>0</v>
      </c>
      <c r="P161" s="53">
        <f t="shared" si="237"/>
        <v>0</v>
      </c>
      <c r="Q161" s="53">
        <f t="shared" si="238"/>
        <v>0</v>
      </c>
      <c r="U161" s="29"/>
      <c r="V161" s="29"/>
      <c r="W161" s="29"/>
      <c r="X161" s="29"/>
      <c r="Y161" s="29"/>
      <c r="Z161" s="29"/>
    </row>
    <row r="162" spans="1:26" ht="27" customHeight="1">
      <c r="A162" s="457"/>
      <c r="B162" s="598" t="s">
        <v>276</v>
      </c>
      <c r="C162" s="529" t="s">
        <v>277</v>
      </c>
      <c r="D162" s="528"/>
      <c r="E162" s="528">
        <f t="shared" ref="E162" si="261">P162</f>
        <v>0</v>
      </c>
      <c r="F162" s="528">
        <f t="shared" ref="F162" si="262">O162</f>
        <v>0</v>
      </c>
      <c r="G162" s="528">
        <f t="shared" ref="G162" si="263">N162</f>
        <v>0</v>
      </c>
      <c r="H162" s="570" t="s">
        <v>220</v>
      </c>
      <c r="I162" s="442"/>
      <c r="J162" s="27"/>
      <c r="K162" s="594"/>
      <c r="L162" s="443"/>
      <c r="M162" s="27">
        <f t="shared" si="235"/>
        <v>0</v>
      </c>
      <c r="N162" s="53">
        <f t="shared" si="239"/>
        <v>0</v>
      </c>
      <c r="O162" s="53">
        <f t="shared" si="236"/>
        <v>0</v>
      </c>
      <c r="P162" s="53">
        <f t="shared" si="237"/>
        <v>0</v>
      </c>
      <c r="Q162" s="53">
        <f t="shared" si="238"/>
        <v>0</v>
      </c>
      <c r="U162" s="29"/>
      <c r="V162" s="29"/>
      <c r="W162" s="29"/>
      <c r="X162" s="29"/>
      <c r="Y162" s="29"/>
      <c r="Z162" s="29"/>
    </row>
    <row r="163" spans="1:26" ht="27" customHeight="1">
      <c r="A163" s="457"/>
      <c r="B163" s="598" t="s">
        <v>5062</v>
      </c>
      <c r="C163" s="529" t="s">
        <v>5072</v>
      </c>
      <c r="D163" s="528"/>
      <c r="E163" s="528">
        <f>P163</f>
        <v>0</v>
      </c>
      <c r="F163" s="528">
        <f>O163</f>
        <v>0</v>
      </c>
      <c r="G163" s="528">
        <f>N163</f>
        <v>0</v>
      </c>
      <c r="H163" s="570" t="s">
        <v>220</v>
      </c>
      <c r="I163" s="442"/>
      <c r="J163" s="27"/>
      <c r="K163" s="594"/>
      <c r="L163" s="443"/>
      <c r="M163" s="27">
        <f t="shared" si="235"/>
        <v>0</v>
      </c>
      <c r="N163" s="53">
        <f t="shared" si="239"/>
        <v>0</v>
      </c>
      <c r="O163" s="53">
        <f t="shared" si="236"/>
        <v>0</v>
      </c>
      <c r="P163" s="53">
        <f t="shared" si="237"/>
        <v>0</v>
      </c>
      <c r="Q163" s="53">
        <f t="shared" si="238"/>
        <v>0</v>
      </c>
      <c r="U163" s="29"/>
      <c r="V163" s="29"/>
      <c r="W163" s="29"/>
      <c r="X163" s="29"/>
      <c r="Y163" s="29"/>
      <c r="Z163" s="29"/>
    </row>
    <row r="164" spans="1:26" ht="27" customHeight="1">
      <c r="A164" s="457"/>
      <c r="B164" s="598"/>
      <c r="C164" s="530"/>
      <c r="D164" s="528"/>
      <c r="E164" s="528"/>
      <c r="F164" s="528"/>
      <c r="G164" s="528"/>
      <c r="H164" s="572"/>
      <c r="I164" s="442"/>
      <c r="J164" s="27"/>
      <c r="K164" s="597"/>
      <c r="L164" s="446"/>
      <c r="M164" s="27">
        <f t="shared" si="235"/>
        <v>0</v>
      </c>
      <c r="N164" s="53">
        <f t="shared" si="239"/>
        <v>0</v>
      </c>
      <c r="O164" s="53">
        <f t="shared" si="236"/>
        <v>0</v>
      </c>
      <c r="P164" s="53">
        <f t="shared" si="237"/>
        <v>0</v>
      </c>
      <c r="Q164" s="53">
        <f t="shared" si="238"/>
        <v>0</v>
      </c>
      <c r="U164" s="29"/>
      <c r="V164" s="29"/>
      <c r="W164" s="29"/>
      <c r="X164" s="29"/>
      <c r="Y164" s="29"/>
      <c r="Z164" s="29"/>
    </row>
    <row r="165" spans="1:26" ht="27" customHeight="1">
      <c r="A165" s="457" t="s">
        <v>5064</v>
      </c>
      <c r="B165" s="598"/>
      <c r="C165" s="530"/>
      <c r="D165" s="528"/>
      <c r="E165" s="528"/>
      <c r="F165" s="528"/>
      <c r="G165" s="528"/>
      <c r="H165" s="572"/>
      <c r="I165" s="442"/>
      <c r="J165" s="27"/>
      <c r="K165" s="597"/>
      <c r="L165" s="446"/>
      <c r="M165" s="27">
        <f t="shared" si="235"/>
        <v>0</v>
      </c>
      <c r="N165" s="53">
        <f t="shared" si="239"/>
        <v>0</v>
      </c>
      <c r="O165" s="53">
        <f t="shared" si="236"/>
        <v>0</v>
      </c>
      <c r="P165" s="53">
        <f t="shared" si="237"/>
        <v>0</v>
      </c>
      <c r="Q165" s="53">
        <f t="shared" si="238"/>
        <v>0</v>
      </c>
      <c r="U165" s="29"/>
      <c r="V165" s="29"/>
      <c r="W165" s="29"/>
      <c r="X165" s="29"/>
      <c r="Y165" s="29"/>
      <c r="Z165" s="29"/>
    </row>
    <row r="166" spans="1:26" ht="27" customHeight="1">
      <c r="A166" s="457"/>
      <c r="B166" s="598" t="s">
        <v>5065</v>
      </c>
      <c r="C166" s="529" t="s">
        <v>5073</v>
      </c>
      <c r="D166" s="528"/>
      <c r="E166" s="528">
        <f>P166</f>
        <v>0</v>
      </c>
      <c r="F166" s="528">
        <f>O166</f>
        <v>0</v>
      </c>
      <c r="G166" s="528">
        <f>N166</f>
        <v>0</v>
      </c>
      <c r="H166" s="570" t="s">
        <v>220</v>
      </c>
      <c r="I166" s="442"/>
      <c r="J166" s="27"/>
      <c r="K166" s="597"/>
      <c r="L166" s="446"/>
      <c r="M166" s="27">
        <f t="shared" si="235"/>
        <v>0</v>
      </c>
      <c r="N166" s="53">
        <f t="shared" si="239"/>
        <v>0</v>
      </c>
      <c r="O166" s="53">
        <f t="shared" si="236"/>
        <v>0</v>
      </c>
      <c r="P166" s="53">
        <f t="shared" si="237"/>
        <v>0</v>
      </c>
      <c r="Q166" s="53">
        <f t="shared" si="238"/>
        <v>0</v>
      </c>
      <c r="U166" s="29"/>
      <c r="V166" s="29"/>
      <c r="W166" s="29"/>
      <c r="X166" s="29"/>
      <c r="Y166" s="29"/>
      <c r="Z166" s="29"/>
    </row>
    <row r="167" spans="1:26" ht="27" customHeight="1">
      <c r="A167" s="457"/>
      <c r="B167" s="599" t="s">
        <v>278</v>
      </c>
      <c r="C167" s="531" t="s">
        <v>5074</v>
      </c>
      <c r="D167" s="528"/>
      <c r="E167" s="528">
        <f>P167</f>
        <v>0</v>
      </c>
      <c r="F167" s="528">
        <f>O167</f>
        <v>0</v>
      </c>
      <c r="G167" s="528">
        <f>N167</f>
        <v>0</v>
      </c>
      <c r="H167" s="570" t="s">
        <v>220</v>
      </c>
      <c r="I167" s="442"/>
      <c r="J167" s="417" t="s">
        <v>5418</v>
      </c>
      <c r="K167" s="597"/>
      <c r="L167" s="446"/>
      <c r="M167" s="27">
        <f t="shared" si="235"/>
        <v>0</v>
      </c>
      <c r="N167" s="53">
        <f t="shared" si="239"/>
        <v>0</v>
      </c>
      <c r="O167" s="53">
        <f t="shared" si="236"/>
        <v>0</v>
      </c>
      <c r="P167" s="53">
        <f t="shared" si="237"/>
        <v>0</v>
      </c>
      <c r="Q167" s="53">
        <f t="shared" si="238"/>
        <v>0</v>
      </c>
      <c r="U167" s="29"/>
      <c r="V167" s="29"/>
      <c r="W167" s="29"/>
      <c r="X167" s="29"/>
      <c r="Y167" s="29"/>
      <c r="Z167" s="29"/>
    </row>
    <row r="168" spans="1:26" ht="27" customHeight="1">
      <c r="A168" s="457"/>
      <c r="B168" s="598"/>
      <c r="C168" s="529"/>
      <c r="D168" s="528"/>
      <c r="E168" s="528"/>
      <c r="F168" s="528"/>
      <c r="G168" s="528"/>
      <c r="H168" s="572"/>
      <c r="I168" s="442"/>
      <c r="J168" s="27"/>
      <c r="K168" s="597"/>
      <c r="L168" s="446"/>
      <c r="M168" s="27">
        <f t="shared" si="235"/>
        <v>0</v>
      </c>
      <c r="N168" s="53">
        <f t="shared" si="239"/>
        <v>0</v>
      </c>
      <c r="O168" s="53">
        <f t="shared" si="236"/>
        <v>0</v>
      </c>
      <c r="P168" s="53">
        <f t="shared" si="237"/>
        <v>0</v>
      </c>
      <c r="Q168" s="53">
        <f t="shared" si="238"/>
        <v>0</v>
      </c>
      <c r="U168" s="29"/>
      <c r="V168" s="29"/>
      <c r="W168" s="29"/>
      <c r="X168" s="29"/>
      <c r="Y168" s="29"/>
      <c r="Z168" s="29"/>
    </row>
    <row r="169" spans="1:26" ht="27" customHeight="1">
      <c r="A169" s="457" t="s">
        <v>5066</v>
      </c>
      <c r="B169" s="598"/>
      <c r="C169" s="529"/>
      <c r="D169" s="528"/>
      <c r="E169" s="528"/>
      <c r="F169" s="528"/>
      <c r="G169" s="528"/>
      <c r="H169" s="572"/>
      <c r="I169" s="442"/>
      <c r="J169" s="27"/>
      <c r="K169" s="597"/>
      <c r="L169" s="446"/>
      <c r="M169" s="27">
        <f t="shared" si="235"/>
        <v>0</v>
      </c>
      <c r="N169" s="53">
        <f t="shared" si="239"/>
        <v>0</v>
      </c>
      <c r="O169" s="53">
        <f t="shared" si="236"/>
        <v>0</v>
      </c>
      <c r="P169" s="53">
        <f t="shared" si="237"/>
        <v>0</v>
      </c>
      <c r="Q169" s="53">
        <f t="shared" si="238"/>
        <v>0</v>
      </c>
      <c r="U169" s="29"/>
      <c r="V169" s="29"/>
      <c r="W169" s="29"/>
      <c r="X169" s="29"/>
      <c r="Y169" s="29"/>
      <c r="Z169" s="29"/>
    </row>
    <row r="170" spans="1:26" ht="27" customHeight="1">
      <c r="A170" s="457"/>
      <c r="B170" s="532" t="s">
        <v>5067</v>
      </c>
      <c r="C170" s="529" t="s">
        <v>5075</v>
      </c>
      <c r="D170" s="528"/>
      <c r="E170" s="528">
        <f>P170</f>
        <v>0</v>
      </c>
      <c r="F170" s="528">
        <f>O170</f>
        <v>0</v>
      </c>
      <c r="G170" s="528">
        <f>N170</f>
        <v>0</v>
      </c>
      <c r="H170" s="570" t="s">
        <v>220</v>
      </c>
      <c r="I170" s="442"/>
      <c r="J170" s="27"/>
      <c r="K170" s="597"/>
      <c r="L170" s="446"/>
      <c r="M170" s="27">
        <f t="shared" si="235"/>
        <v>0</v>
      </c>
      <c r="N170" s="53">
        <f t="shared" si="239"/>
        <v>0</v>
      </c>
      <c r="O170" s="53">
        <f t="shared" si="236"/>
        <v>0</v>
      </c>
      <c r="P170" s="53">
        <f t="shared" si="237"/>
        <v>0</v>
      </c>
      <c r="Q170" s="53">
        <f t="shared" si="238"/>
        <v>0</v>
      </c>
      <c r="U170" s="29"/>
      <c r="V170" s="29"/>
      <c r="W170" s="29"/>
      <c r="X170" s="29"/>
      <c r="Y170" s="29"/>
      <c r="Z170" s="29"/>
    </row>
    <row r="171" spans="1:26" ht="27" customHeight="1">
      <c r="A171" s="457"/>
      <c r="B171" s="533" t="s">
        <v>5068</v>
      </c>
      <c r="C171" s="531" t="s">
        <v>5076</v>
      </c>
      <c r="D171" s="528"/>
      <c r="E171" s="528">
        <f>P171</f>
        <v>0</v>
      </c>
      <c r="F171" s="528">
        <f>O171</f>
        <v>0</v>
      </c>
      <c r="G171" s="528">
        <f>N171</f>
        <v>0</v>
      </c>
      <c r="H171" s="570" t="s">
        <v>220</v>
      </c>
      <c r="I171" s="442"/>
      <c r="J171" s="417" t="s">
        <v>5419</v>
      </c>
      <c r="K171" s="597"/>
      <c r="L171" s="446"/>
      <c r="M171" s="27">
        <f t="shared" si="235"/>
        <v>0</v>
      </c>
      <c r="N171" s="53">
        <f t="shared" si="239"/>
        <v>0</v>
      </c>
      <c r="O171" s="53">
        <f t="shared" si="236"/>
        <v>0</v>
      </c>
      <c r="P171" s="53">
        <f t="shared" si="237"/>
        <v>0</v>
      </c>
      <c r="Q171" s="53">
        <f t="shared" si="238"/>
        <v>0</v>
      </c>
      <c r="U171" s="29"/>
      <c r="V171" s="29"/>
      <c r="W171" s="29"/>
      <c r="X171" s="29"/>
      <c r="Y171" s="29"/>
      <c r="Z171" s="29"/>
    </row>
    <row r="172" spans="1:26" ht="27" customHeight="1">
      <c r="A172" s="457"/>
      <c r="B172" s="532"/>
      <c r="C172" s="529"/>
      <c r="D172" s="528"/>
      <c r="E172" s="528"/>
      <c r="F172" s="528"/>
      <c r="G172" s="528"/>
      <c r="H172" s="572"/>
      <c r="I172" s="442"/>
      <c r="J172" s="27"/>
      <c r="K172" s="597"/>
      <c r="L172" s="446"/>
      <c r="M172" s="27">
        <f t="shared" si="235"/>
        <v>0</v>
      </c>
      <c r="N172" s="53">
        <f t="shared" si="239"/>
        <v>0</v>
      </c>
      <c r="O172" s="53">
        <f t="shared" si="236"/>
        <v>0</v>
      </c>
      <c r="P172" s="53">
        <f t="shared" si="237"/>
        <v>0</v>
      </c>
      <c r="Q172" s="53">
        <f t="shared" si="238"/>
        <v>0</v>
      </c>
      <c r="U172" s="29"/>
      <c r="V172" s="29"/>
      <c r="W172" s="29"/>
      <c r="X172" s="29"/>
      <c r="Y172" s="29"/>
      <c r="Z172" s="29"/>
    </row>
    <row r="173" spans="1:26" ht="27" customHeight="1">
      <c r="A173" s="457" t="s">
        <v>5069</v>
      </c>
      <c r="B173" s="532"/>
      <c r="C173" s="529"/>
      <c r="D173" s="528"/>
      <c r="E173" s="528"/>
      <c r="F173" s="528"/>
      <c r="G173" s="528"/>
      <c r="H173" s="572"/>
      <c r="I173" s="442"/>
      <c r="J173" s="27"/>
      <c r="K173" s="597"/>
      <c r="L173" s="446"/>
      <c r="M173" s="27">
        <f t="shared" si="235"/>
        <v>0</v>
      </c>
      <c r="N173" s="53">
        <f t="shared" si="239"/>
        <v>0</v>
      </c>
      <c r="O173" s="53">
        <f t="shared" si="236"/>
        <v>0</v>
      </c>
      <c r="P173" s="53">
        <f t="shared" si="237"/>
        <v>0</v>
      </c>
      <c r="Q173" s="53">
        <f t="shared" si="238"/>
        <v>0</v>
      </c>
      <c r="U173" s="29"/>
      <c r="V173" s="29"/>
      <c r="W173" s="29"/>
      <c r="X173" s="29"/>
      <c r="Y173" s="29"/>
      <c r="Z173" s="29"/>
    </row>
    <row r="174" spans="1:26" ht="27" customHeight="1">
      <c r="A174" s="457"/>
      <c r="B174" s="533" t="s">
        <v>5070</v>
      </c>
      <c r="C174" s="531" t="s">
        <v>5077</v>
      </c>
      <c r="D174" s="528"/>
      <c r="E174" s="528">
        <f>P174</f>
        <v>0</v>
      </c>
      <c r="F174" s="528">
        <f>O174</f>
        <v>0</v>
      </c>
      <c r="G174" s="528">
        <f>N174</f>
        <v>0</v>
      </c>
      <c r="H174" s="570" t="s">
        <v>220</v>
      </c>
      <c r="I174" s="442"/>
      <c r="J174" s="417" t="s">
        <v>5420</v>
      </c>
      <c r="K174" s="597"/>
      <c r="L174" s="446"/>
      <c r="M174" s="27">
        <f t="shared" si="235"/>
        <v>0</v>
      </c>
      <c r="N174" s="53">
        <f t="shared" si="239"/>
        <v>0</v>
      </c>
      <c r="O174" s="53">
        <f t="shared" si="236"/>
        <v>0</v>
      </c>
      <c r="P174" s="53">
        <f t="shared" si="237"/>
        <v>0</v>
      </c>
      <c r="Q174" s="53">
        <f t="shared" si="238"/>
        <v>0</v>
      </c>
      <c r="U174" s="29"/>
      <c r="V174" s="29"/>
      <c r="W174" s="29"/>
      <c r="X174" s="29"/>
      <c r="Y174" s="29"/>
      <c r="Z174" s="29"/>
    </row>
    <row r="175" spans="1:26" ht="27" customHeight="1">
      <c r="A175" s="457"/>
      <c r="B175" s="532" t="s">
        <v>5071</v>
      </c>
      <c r="C175" s="529" t="s">
        <v>5078</v>
      </c>
      <c r="D175" s="528"/>
      <c r="E175" s="528">
        <f>P175</f>
        <v>0</v>
      </c>
      <c r="F175" s="528">
        <f>O175</f>
        <v>0</v>
      </c>
      <c r="G175" s="528">
        <f>N175</f>
        <v>0</v>
      </c>
      <c r="H175" s="570" t="s">
        <v>220</v>
      </c>
      <c r="I175" s="442"/>
      <c r="J175" s="27"/>
      <c r="K175" s="597"/>
      <c r="L175" s="446"/>
      <c r="M175" s="27">
        <f t="shared" si="235"/>
        <v>0</v>
      </c>
      <c r="N175" s="53">
        <f t="shared" si="239"/>
        <v>0</v>
      </c>
      <c r="O175" s="53">
        <f t="shared" si="236"/>
        <v>0</v>
      </c>
      <c r="P175" s="53">
        <f t="shared" si="237"/>
        <v>0</v>
      </c>
      <c r="Q175" s="53">
        <f t="shared" si="238"/>
        <v>0</v>
      </c>
      <c r="U175" s="29"/>
      <c r="V175" s="29"/>
      <c r="W175" s="29"/>
      <c r="X175" s="29"/>
      <c r="Y175" s="29"/>
      <c r="Z175" s="29"/>
    </row>
    <row r="176" spans="1:26" ht="27" customHeight="1">
      <c r="A176" s="457"/>
      <c r="B176" s="532"/>
      <c r="C176" s="529"/>
      <c r="D176" s="528"/>
      <c r="E176" s="528"/>
      <c r="F176" s="528"/>
      <c r="G176" s="528"/>
      <c r="H176" s="572"/>
      <c r="I176" s="442"/>
      <c r="J176" s="27"/>
      <c r="K176" s="597"/>
      <c r="L176" s="446"/>
      <c r="M176" s="27">
        <f t="shared" si="235"/>
        <v>0</v>
      </c>
      <c r="N176" s="53">
        <f t="shared" si="239"/>
        <v>0</v>
      </c>
      <c r="O176" s="53">
        <f t="shared" si="236"/>
        <v>0</v>
      </c>
      <c r="P176" s="53">
        <f t="shared" si="237"/>
        <v>0</v>
      </c>
      <c r="Q176" s="53">
        <f t="shared" si="238"/>
        <v>0</v>
      </c>
      <c r="U176" s="29"/>
      <c r="V176" s="29"/>
      <c r="W176" s="29"/>
      <c r="X176" s="29"/>
      <c r="Y176" s="29"/>
      <c r="Z176" s="29"/>
    </row>
    <row r="177" spans="1:26" ht="27" customHeight="1">
      <c r="A177" s="457" t="s">
        <v>5079</v>
      </c>
      <c r="B177" s="532"/>
      <c r="C177" s="529"/>
      <c r="D177" s="528"/>
      <c r="E177" s="528"/>
      <c r="F177" s="528"/>
      <c r="G177" s="528"/>
      <c r="H177" s="572"/>
      <c r="I177" s="442"/>
      <c r="J177" s="27"/>
      <c r="K177" s="597"/>
      <c r="L177" s="446"/>
      <c r="M177" s="27">
        <f t="shared" si="235"/>
        <v>0</v>
      </c>
      <c r="N177" s="53">
        <f t="shared" si="239"/>
        <v>0</v>
      </c>
      <c r="O177" s="53">
        <f t="shared" si="236"/>
        <v>0</v>
      </c>
      <c r="P177" s="53">
        <f t="shared" si="237"/>
        <v>0</v>
      </c>
      <c r="Q177" s="53">
        <f t="shared" si="238"/>
        <v>0</v>
      </c>
      <c r="U177" s="29"/>
      <c r="V177" s="29"/>
      <c r="W177" s="29"/>
      <c r="X177" s="29"/>
      <c r="Y177" s="29"/>
      <c r="Z177" s="29"/>
    </row>
    <row r="178" spans="1:26" ht="27" customHeight="1">
      <c r="A178" s="457"/>
      <c r="B178" s="532" t="s">
        <v>5080</v>
      </c>
      <c r="C178" s="529" t="s">
        <v>5082</v>
      </c>
      <c r="D178" s="528"/>
      <c r="E178" s="528">
        <f>P178</f>
        <v>0</v>
      </c>
      <c r="F178" s="528">
        <f>O178</f>
        <v>0</v>
      </c>
      <c r="G178" s="528">
        <f>N178</f>
        <v>0</v>
      </c>
      <c r="H178" s="570" t="s">
        <v>220</v>
      </c>
      <c r="I178" s="442"/>
      <c r="J178" s="27"/>
      <c r="K178" s="597"/>
      <c r="L178" s="446"/>
      <c r="M178" s="27">
        <f t="shared" si="235"/>
        <v>0</v>
      </c>
      <c r="N178" s="53">
        <f t="shared" si="239"/>
        <v>0</v>
      </c>
      <c r="O178" s="53">
        <f t="shared" si="236"/>
        <v>0</v>
      </c>
      <c r="P178" s="53">
        <f t="shared" si="237"/>
        <v>0</v>
      </c>
      <c r="Q178" s="53">
        <f t="shared" si="238"/>
        <v>0</v>
      </c>
      <c r="U178" s="29"/>
      <c r="V178" s="29"/>
      <c r="W178" s="29"/>
      <c r="X178" s="29"/>
      <c r="Y178" s="29"/>
      <c r="Z178" s="29"/>
    </row>
    <row r="179" spans="1:26" ht="27" customHeight="1">
      <c r="A179" s="457"/>
      <c r="B179" s="532" t="s">
        <v>5081</v>
      </c>
      <c r="C179" s="529" t="s">
        <v>5083</v>
      </c>
      <c r="D179" s="528"/>
      <c r="E179" s="528">
        <f>P179</f>
        <v>0</v>
      </c>
      <c r="F179" s="528">
        <f>O179</f>
        <v>0</v>
      </c>
      <c r="G179" s="528">
        <f>N179</f>
        <v>0</v>
      </c>
      <c r="H179" s="570" t="s">
        <v>220</v>
      </c>
      <c r="I179" s="442"/>
      <c r="J179" s="27"/>
      <c r="K179" s="597"/>
      <c r="L179" s="446"/>
      <c r="M179" s="27">
        <f t="shared" si="235"/>
        <v>0</v>
      </c>
      <c r="N179" s="53">
        <f t="shared" si="239"/>
        <v>0</v>
      </c>
      <c r="O179" s="53">
        <f t="shared" si="236"/>
        <v>0</v>
      </c>
      <c r="P179" s="53">
        <f t="shared" si="237"/>
        <v>0</v>
      </c>
      <c r="Q179" s="53">
        <f t="shared" si="238"/>
        <v>0</v>
      </c>
      <c r="U179" s="29"/>
      <c r="V179" s="29"/>
      <c r="W179" s="29"/>
      <c r="X179" s="29"/>
      <c r="Y179" s="29"/>
      <c r="Z179" s="29"/>
    </row>
    <row r="180" spans="1:26" ht="27" customHeight="1">
      <c r="A180" s="457"/>
      <c r="B180" s="532"/>
      <c r="C180" s="529"/>
      <c r="D180" s="528"/>
      <c r="E180" s="528"/>
      <c r="F180" s="528"/>
      <c r="G180" s="528"/>
      <c r="H180" s="572"/>
      <c r="I180" s="442"/>
      <c r="J180" s="27"/>
      <c r="K180" s="597"/>
      <c r="L180" s="446"/>
      <c r="M180" s="27">
        <f t="shared" si="235"/>
        <v>0</v>
      </c>
      <c r="N180" s="53">
        <f t="shared" si="239"/>
        <v>0</v>
      </c>
      <c r="O180" s="53">
        <f t="shared" si="236"/>
        <v>0</v>
      </c>
      <c r="P180" s="53">
        <f t="shared" si="237"/>
        <v>0</v>
      </c>
      <c r="Q180" s="53">
        <f t="shared" si="238"/>
        <v>0</v>
      </c>
      <c r="U180" s="29"/>
      <c r="V180" s="29"/>
      <c r="W180" s="29"/>
      <c r="X180" s="29"/>
      <c r="Y180" s="29"/>
      <c r="Z180" s="29"/>
    </row>
    <row r="181" spans="1:26" ht="27" customHeight="1">
      <c r="A181" s="457" t="s">
        <v>5084</v>
      </c>
      <c r="B181" s="532"/>
      <c r="C181" s="529"/>
      <c r="D181" s="528"/>
      <c r="E181" s="528"/>
      <c r="F181" s="528"/>
      <c r="G181" s="528"/>
      <c r="H181" s="572"/>
      <c r="I181" s="442"/>
      <c r="J181" s="27"/>
      <c r="K181" s="597"/>
      <c r="L181" s="446"/>
      <c r="M181" s="27">
        <f t="shared" si="235"/>
        <v>0</v>
      </c>
      <c r="N181" s="53">
        <f t="shared" si="239"/>
        <v>0</v>
      </c>
      <c r="O181" s="53">
        <f t="shared" si="236"/>
        <v>0</v>
      </c>
      <c r="P181" s="53">
        <f t="shared" si="237"/>
        <v>0</v>
      </c>
      <c r="Q181" s="53">
        <f t="shared" si="238"/>
        <v>0</v>
      </c>
      <c r="U181" s="29"/>
      <c r="V181" s="29"/>
      <c r="W181" s="29"/>
      <c r="X181" s="29"/>
      <c r="Y181" s="29"/>
      <c r="Z181" s="29"/>
    </row>
    <row r="182" spans="1:26" ht="27" customHeight="1">
      <c r="A182" s="457"/>
      <c r="B182" s="532" t="s">
        <v>5085</v>
      </c>
      <c r="C182" s="529" t="s">
        <v>5086</v>
      </c>
      <c r="D182" s="528"/>
      <c r="E182" s="528">
        <f>P182</f>
        <v>0</v>
      </c>
      <c r="F182" s="528">
        <f>O182</f>
        <v>0</v>
      </c>
      <c r="G182" s="528">
        <f>N182</f>
        <v>0</v>
      </c>
      <c r="H182" s="570" t="s">
        <v>220</v>
      </c>
      <c r="I182" s="442"/>
      <c r="J182" s="27"/>
      <c r="K182" s="597"/>
      <c r="L182" s="446"/>
      <c r="M182" s="27">
        <f t="shared" si="235"/>
        <v>0</v>
      </c>
      <c r="N182" s="53">
        <f t="shared" si="239"/>
        <v>0</v>
      </c>
      <c r="O182" s="53">
        <f t="shared" si="236"/>
        <v>0</v>
      </c>
      <c r="P182" s="53">
        <f t="shared" si="237"/>
        <v>0</v>
      </c>
      <c r="Q182" s="53">
        <f t="shared" si="238"/>
        <v>0</v>
      </c>
      <c r="U182" s="29"/>
      <c r="V182" s="29"/>
      <c r="W182" s="29"/>
      <c r="X182" s="29"/>
      <c r="Y182" s="29"/>
      <c r="Z182" s="29"/>
    </row>
    <row r="183" spans="1:26" ht="27" customHeight="1">
      <c r="A183" s="457"/>
      <c r="B183" s="598" t="s">
        <v>5087</v>
      </c>
      <c r="C183" s="529" t="s">
        <v>5088</v>
      </c>
      <c r="D183" s="528"/>
      <c r="E183" s="528">
        <f>P183</f>
        <v>0</v>
      </c>
      <c r="F183" s="528">
        <f>O183</f>
        <v>0</v>
      </c>
      <c r="G183" s="528">
        <f>N183</f>
        <v>0</v>
      </c>
      <c r="H183" s="570" t="s">
        <v>220</v>
      </c>
      <c r="I183" s="442"/>
      <c r="J183" s="27"/>
      <c r="K183" s="597"/>
      <c r="L183" s="446"/>
      <c r="M183" s="27">
        <f t="shared" si="235"/>
        <v>0</v>
      </c>
      <c r="N183" s="53">
        <f t="shared" si="239"/>
        <v>0</v>
      </c>
      <c r="O183" s="53">
        <f t="shared" si="236"/>
        <v>0</v>
      </c>
      <c r="P183" s="53">
        <f t="shared" si="237"/>
        <v>0</v>
      </c>
      <c r="Q183" s="53">
        <f t="shared" si="238"/>
        <v>0</v>
      </c>
      <c r="U183" s="29"/>
      <c r="V183" s="29"/>
      <c r="W183" s="29"/>
      <c r="X183" s="29"/>
      <c r="Y183" s="29"/>
      <c r="Z183" s="29"/>
    </row>
    <row r="184" spans="1:26" ht="27" customHeight="1">
      <c r="A184" s="457"/>
      <c r="B184" s="598"/>
      <c r="C184" s="529"/>
      <c r="D184" s="528"/>
      <c r="E184" s="528"/>
      <c r="F184" s="528"/>
      <c r="G184" s="528"/>
      <c r="H184" s="570"/>
      <c r="I184" s="442"/>
      <c r="J184" s="27"/>
      <c r="K184" s="779"/>
      <c r="L184" s="446"/>
      <c r="M184" s="27">
        <f t="shared" ref="M184:M247" si="264">L184*35</f>
        <v>0</v>
      </c>
      <c r="N184" s="53">
        <f t="shared" ref="N184:N247" si="265">M184*3</f>
        <v>0</v>
      </c>
      <c r="O184" s="53">
        <f t="shared" ref="O184:O247" si="266">N184*0.6</f>
        <v>0</v>
      </c>
      <c r="P184" s="53">
        <f t="shared" ref="P184:P247" si="267">O184*0.95</f>
        <v>0</v>
      </c>
      <c r="Q184" s="53">
        <f t="shared" ref="Q184:Q247" si="268">P184*0.85</f>
        <v>0</v>
      </c>
      <c r="U184" s="29"/>
      <c r="V184" s="29"/>
      <c r="W184" s="29"/>
      <c r="X184" s="29"/>
      <c r="Y184" s="29"/>
      <c r="Z184" s="29"/>
    </row>
    <row r="185" spans="1:26" ht="27" customHeight="1">
      <c r="A185" s="783" t="s">
        <v>6652</v>
      </c>
      <c r="B185" s="780"/>
      <c r="C185" s="781"/>
      <c r="D185" s="776"/>
      <c r="E185" s="776"/>
      <c r="F185" s="776"/>
      <c r="G185" s="776"/>
      <c r="H185" s="782"/>
      <c r="I185" s="442"/>
      <c r="J185" s="27"/>
      <c r="K185" s="779"/>
      <c r="L185" s="446"/>
      <c r="M185" s="27">
        <f t="shared" si="264"/>
        <v>0</v>
      </c>
      <c r="N185" s="53">
        <f t="shared" si="265"/>
        <v>0</v>
      </c>
      <c r="O185" s="53">
        <f t="shared" si="266"/>
        <v>0</v>
      </c>
      <c r="P185" s="53">
        <f t="shared" si="267"/>
        <v>0</v>
      </c>
      <c r="Q185" s="53">
        <f t="shared" si="268"/>
        <v>0</v>
      </c>
      <c r="U185" s="29"/>
      <c r="V185" s="29"/>
      <c r="W185" s="29"/>
      <c r="X185" s="29"/>
      <c r="Y185" s="29"/>
      <c r="Z185" s="29"/>
    </row>
    <row r="186" spans="1:26" ht="27" customHeight="1">
      <c r="A186" s="785" t="s">
        <v>6853</v>
      </c>
      <c r="B186" s="598" t="s">
        <v>6653</v>
      </c>
      <c r="C186" s="881" t="s">
        <v>6968</v>
      </c>
      <c r="D186" s="882"/>
      <c r="E186" s="420">
        <f t="shared" ref="E186:F186" si="269">CEILING(P186,50)</f>
        <v>3900</v>
      </c>
      <c r="F186" s="420">
        <f t="shared" si="269"/>
        <v>3350</v>
      </c>
      <c r="G186" s="420">
        <f t="shared" ref="G186" si="270">CEILING(N186,50)</f>
        <v>6850</v>
      </c>
      <c r="H186" s="804" t="s">
        <v>6852</v>
      </c>
      <c r="I186" s="442"/>
      <c r="J186" s="27"/>
      <c r="K186" s="779"/>
      <c r="L186" s="446">
        <v>65</v>
      </c>
      <c r="M186" s="27">
        <f t="shared" si="264"/>
        <v>2275</v>
      </c>
      <c r="N186" s="53">
        <f t="shared" si="265"/>
        <v>6825</v>
      </c>
      <c r="O186" s="53">
        <f t="shared" si="266"/>
        <v>4095</v>
      </c>
      <c r="P186" s="53">
        <f t="shared" si="267"/>
        <v>3890.25</v>
      </c>
      <c r="Q186" s="53">
        <f t="shared" si="268"/>
        <v>3306.7125000000001</v>
      </c>
      <c r="U186" s="29"/>
      <c r="V186" s="29"/>
      <c r="W186" s="29"/>
      <c r="X186" s="29"/>
      <c r="Y186" s="29"/>
      <c r="Z186" s="29"/>
    </row>
    <row r="187" spans="1:26" ht="27" customHeight="1">
      <c r="A187" s="457"/>
      <c r="B187" s="598" t="s">
        <v>6654</v>
      </c>
      <c r="C187" s="883"/>
      <c r="D187" s="884"/>
      <c r="E187" s="784"/>
      <c r="F187" s="784"/>
      <c r="G187" s="784"/>
      <c r="H187" s="804"/>
      <c r="I187" s="442"/>
      <c r="J187" s="27"/>
      <c r="K187" s="779"/>
      <c r="L187" s="446"/>
      <c r="M187" s="27">
        <f t="shared" si="264"/>
        <v>0</v>
      </c>
      <c r="N187" s="53">
        <f t="shared" si="265"/>
        <v>0</v>
      </c>
      <c r="O187" s="53">
        <f t="shared" si="266"/>
        <v>0</v>
      </c>
      <c r="P187" s="53">
        <f t="shared" si="267"/>
        <v>0</v>
      </c>
      <c r="Q187" s="53">
        <f t="shared" si="268"/>
        <v>0</v>
      </c>
      <c r="U187" s="29"/>
      <c r="V187" s="29"/>
      <c r="W187" s="29"/>
      <c r="X187" s="29"/>
      <c r="Y187" s="29"/>
      <c r="Z187" s="29"/>
    </row>
    <row r="188" spans="1:26" ht="27" customHeight="1">
      <c r="A188" s="457"/>
      <c r="B188" s="598" t="s">
        <v>6655</v>
      </c>
      <c r="C188" s="883"/>
      <c r="D188" s="884"/>
      <c r="E188" s="784"/>
      <c r="F188" s="784"/>
      <c r="G188" s="784"/>
      <c r="H188" s="804"/>
      <c r="I188" s="442"/>
      <c r="J188" s="27"/>
      <c r="K188" s="779"/>
      <c r="L188" s="446"/>
      <c r="M188" s="27">
        <f t="shared" si="264"/>
        <v>0</v>
      </c>
      <c r="N188" s="53">
        <f t="shared" si="265"/>
        <v>0</v>
      </c>
      <c r="O188" s="53">
        <f t="shared" si="266"/>
        <v>0</v>
      </c>
      <c r="P188" s="53">
        <f t="shared" si="267"/>
        <v>0</v>
      </c>
      <c r="Q188" s="53">
        <f t="shared" si="268"/>
        <v>0</v>
      </c>
      <c r="U188" s="29"/>
      <c r="V188" s="29"/>
      <c r="W188" s="29"/>
      <c r="X188" s="29"/>
      <c r="Y188" s="29"/>
      <c r="Z188" s="29"/>
    </row>
    <row r="189" spans="1:26" ht="27" customHeight="1">
      <c r="A189" s="457"/>
      <c r="B189" s="598" t="s">
        <v>6656</v>
      </c>
      <c r="C189" s="883"/>
      <c r="D189" s="884"/>
      <c r="E189" s="784"/>
      <c r="F189" s="784"/>
      <c r="G189" s="784"/>
      <c r="H189" s="804"/>
      <c r="I189" s="442"/>
      <c r="J189" s="27"/>
      <c r="K189" s="779"/>
      <c r="L189" s="446"/>
      <c r="M189" s="27">
        <f t="shared" si="264"/>
        <v>0</v>
      </c>
      <c r="N189" s="53">
        <f t="shared" si="265"/>
        <v>0</v>
      </c>
      <c r="O189" s="53">
        <f t="shared" si="266"/>
        <v>0</v>
      </c>
      <c r="P189" s="53">
        <f t="shared" si="267"/>
        <v>0</v>
      </c>
      <c r="Q189" s="53">
        <f t="shared" si="268"/>
        <v>0</v>
      </c>
      <c r="U189" s="29"/>
      <c r="V189" s="29"/>
      <c r="W189" s="29"/>
      <c r="X189" s="29"/>
      <c r="Y189" s="29"/>
      <c r="Z189" s="29"/>
    </row>
    <row r="190" spans="1:26" ht="27" customHeight="1">
      <c r="A190" s="457"/>
      <c r="B190" s="598" t="s">
        <v>6657</v>
      </c>
      <c r="C190" s="883"/>
      <c r="D190" s="884"/>
      <c r="E190" s="784"/>
      <c r="F190" s="784"/>
      <c r="G190" s="784"/>
      <c r="H190" s="804"/>
      <c r="I190" s="442"/>
      <c r="J190" s="27"/>
      <c r="K190" s="779"/>
      <c r="L190" s="446"/>
      <c r="M190" s="27">
        <f t="shared" si="264"/>
        <v>0</v>
      </c>
      <c r="N190" s="53">
        <f t="shared" si="265"/>
        <v>0</v>
      </c>
      <c r="O190" s="53">
        <f t="shared" si="266"/>
        <v>0</v>
      </c>
      <c r="P190" s="53">
        <f t="shared" si="267"/>
        <v>0</v>
      </c>
      <c r="Q190" s="53">
        <f t="shared" si="268"/>
        <v>0</v>
      </c>
      <c r="U190" s="29"/>
      <c r="V190" s="29"/>
      <c r="W190" s="29"/>
      <c r="X190" s="29"/>
      <c r="Y190" s="29"/>
      <c r="Z190" s="29"/>
    </row>
    <row r="191" spans="1:26" ht="27" customHeight="1">
      <c r="A191" s="457"/>
      <c r="B191" s="598" t="s">
        <v>6658</v>
      </c>
      <c r="C191" s="885"/>
      <c r="D191" s="886"/>
      <c r="E191" s="784"/>
      <c r="F191" s="784"/>
      <c r="G191" s="784"/>
      <c r="H191" s="804"/>
      <c r="I191" s="442"/>
      <c r="J191" s="27"/>
      <c r="K191" s="779"/>
      <c r="L191" s="446"/>
      <c r="M191" s="27">
        <f t="shared" si="264"/>
        <v>0</v>
      </c>
      <c r="N191" s="53">
        <f t="shared" si="265"/>
        <v>0</v>
      </c>
      <c r="O191" s="53">
        <f t="shared" si="266"/>
        <v>0</v>
      </c>
      <c r="P191" s="53">
        <f t="shared" si="267"/>
        <v>0</v>
      </c>
      <c r="Q191" s="53">
        <f t="shared" si="268"/>
        <v>0</v>
      </c>
      <c r="U191" s="29"/>
      <c r="V191" s="29"/>
      <c r="W191" s="29"/>
      <c r="X191" s="29"/>
      <c r="Y191" s="29"/>
      <c r="Z191" s="29"/>
    </row>
    <row r="192" spans="1:26" ht="27" customHeight="1">
      <c r="A192" s="457"/>
      <c r="B192" s="598" t="s">
        <v>6659</v>
      </c>
      <c r="C192" s="887" t="s">
        <v>6847</v>
      </c>
      <c r="D192" s="888"/>
      <c r="E192" s="420">
        <f t="shared" ref="E192" si="271">CEILING(P192,50)</f>
        <v>8050</v>
      </c>
      <c r="F192" s="420">
        <f t="shared" ref="F192" si="272">CEILING(Q192,50)</f>
        <v>6850</v>
      </c>
      <c r="G192" s="420">
        <f t="shared" ref="G192" si="273">CEILING(N192,50)</f>
        <v>14100</v>
      </c>
      <c r="H192" s="804" t="s">
        <v>6852</v>
      </c>
      <c r="I192" s="442"/>
      <c r="J192" s="27"/>
      <c r="K192" s="779"/>
      <c r="L192" s="446">
        <v>134</v>
      </c>
      <c r="M192" s="27">
        <f t="shared" si="264"/>
        <v>4690</v>
      </c>
      <c r="N192" s="53">
        <f t="shared" si="265"/>
        <v>14070</v>
      </c>
      <c r="O192" s="53">
        <f t="shared" si="266"/>
        <v>8442</v>
      </c>
      <c r="P192" s="53">
        <f t="shared" si="267"/>
        <v>8019.9</v>
      </c>
      <c r="Q192" s="53">
        <f t="shared" si="268"/>
        <v>6816.915</v>
      </c>
      <c r="U192" s="29"/>
      <c r="V192" s="29"/>
      <c r="W192" s="29"/>
      <c r="X192" s="29"/>
      <c r="Y192" s="29"/>
      <c r="Z192" s="29"/>
    </row>
    <row r="193" spans="1:26" ht="27" customHeight="1">
      <c r="A193" s="457"/>
      <c r="B193" s="598" t="s">
        <v>6660</v>
      </c>
      <c r="C193" s="889"/>
      <c r="D193" s="890"/>
      <c r="E193" s="784"/>
      <c r="F193" s="784"/>
      <c r="G193" s="784"/>
      <c r="H193" s="804"/>
      <c r="I193" s="442"/>
      <c r="J193" s="27"/>
      <c r="K193" s="779"/>
      <c r="L193" s="446"/>
      <c r="M193" s="27">
        <f t="shared" si="264"/>
        <v>0</v>
      </c>
      <c r="N193" s="53">
        <f t="shared" si="265"/>
        <v>0</v>
      </c>
      <c r="O193" s="53">
        <f t="shared" si="266"/>
        <v>0</v>
      </c>
      <c r="P193" s="53">
        <f t="shared" si="267"/>
        <v>0</v>
      </c>
      <c r="Q193" s="53">
        <f t="shared" si="268"/>
        <v>0</v>
      </c>
      <c r="U193" s="29"/>
      <c r="V193" s="29"/>
      <c r="W193" s="29"/>
      <c r="X193" s="29"/>
      <c r="Y193" s="29"/>
      <c r="Z193" s="29"/>
    </row>
    <row r="194" spans="1:26" ht="27" customHeight="1">
      <c r="A194" s="457"/>
      <c r="B194" s="598" t="s">
        <v>6661</v>
      </c>
      <c r="C194" s="889"/>
      <c r="D194" s="890"/>
      <c r="E194" s="784"/>
      <c r="F194" s="784"/>
      <c r="G194" s="784"/>
      <c r="H194" s="804"/>
      <c r="I194" s="442"/>
      <c r="J194" s="27"/>
      <c r="K194" s="779"/>
      <c r="L194" s="446"/>
      <c r="M194" s="27">
        <f t="shared" si="264"/>
        <v>0</v>
      </c>
      <c r="N194" s="53">
        <f t="shared" si="265"/>
        <v>0</v>
      </c>
      <c r="O194" s="53">
        <f t="shared" si="266"/>
        <v>0</v>
      </c>
      <c r="P194" s="53">
        <f t="shared" si="267"/>
        <v>0</v>
      </c>
      <c r="Q194" s="53">
        <f t="shared" si="268"/>
        <v>0</v>
      </c>
      <c r="U194" s="29"/>
      <c r="V194" s="29"/>
      <c r="W194" s="29"/>
      <c r="X194" s="29"/>
      <c r="Y194" s="29"/>
      <c r="Z194" s="29"/>
    </row>
    <row r="195" spans="1:26" ht="27" customHeight="1">
      <c r="A195" s="457"/>
      <c r="B195" s="598" t="s">
        <v>6662</v>
      </c>
      <c r="C195" s="889"/>
      <c r="D195" s="890"/>
      <c r="E195" s="784"/>
      <c r="F195" s="784"/>
      <c r="G195" s="784"/>
      <c r="H195" s="804"/>
      <c r="I195" s="442"/>
      <c r="J195" s="27"/>
      <c r="K195" s="779"/>
      <c r="L195" s="446"/>
      <c r="M195" s="27">
        <f t="shared" si="264"/>
        <v>0</v>
      </c>
      <c r="N195" s="53">
        <f t="shared" si="265"/>
        <v>0</v>
      </c>
      <c r="O195" s="53">
        <f t="shared" si="266"/>
        <v>0</v>
      </c>
      <c r="P195" s="53">
        <f t="shared" si="267"/>
        <v>0</v>
      </c>
      <c r="Q195" s="53">
        <f t="shared" si="268"/>
        <v>0</v>
      </c>
      <c r="U195" s="29"/>
      <c r="V195" s="29"/>
      <c r="W195" s="29"/>
      <c r="X195" s="29"/>
      <c r="Y195" s="29"/>
      <c r="Z195" s="29"/>
    </row>
    <row r="196" spans="1:26" ht="27" customHeight="1">
      <c r="A196" s="457"/>
      <c r="B196" s="598" t="s">
        <v>6663</v>
      </c>
      <c r="C196" s="889"/>
      <c r="D196" s="890"/>
      <c r="E196" s="784"/>
      <c r="F196" s="784"/>
      <c r="G196" s="784"/>
      <c r="H196" s="804"/>
      <c r="I196" s="442"/>
      <c r="J196" s="27"/>
      <c r="K196" s="779"/>
      <c r="L196" s="446"/>
      <c r="M196" s="27">
        <f t="shared" si="264"/>
        <v>0</v>
      </c>
      <c r="N196" s="53">
        <f t="shared" si="265"/>
        <v>0</v>
      </c>
      <c r="O196" s="53">
        <f t="shared" si="266"/>
        <v>0</v>
      </c>
      <c r="P196" s="53">
        <f t="shared" si="267"/>
        <v>0</v>
      </c>
      <c r="Q196" s="53">
        <f t="shared" si="268"/>
        <v>0</v>
      </c>
      <c r="U196" s="29"/>
      <c r="V196" s="29"/>
      <c r="W196" s="29"/>
      <c r="X196" s="29"/>
      <c r="Y196" s="29"/>
      <c r="Z196" s="29"/>
    </row>
    <row r="197" spans="1:26" ht="27" customHeight="1">
      <c r="A197" s="457"/>
      <c r="B197" s="598" t="s">
        <v>6664</v>
      </c>
      <c r="C197" s="891"/>
      <c r="D197" s="892"/>
      <c r="E197" s="784"/>
      <c r="F197" s="784"/>
      <c r="G197" s="784"/>
      <c r="H197" s="804"/>
      <c r="I197" s="442"/>
      <c r="J197" s="27"/>
      <c r="K197" s="779"/>
      <c r="L197" s="446"/>
      <c r="M197" s="27">
        <f t="shared" si="264"/>
        <v>0</v>
      </c>
      <c r="N197" s="53">
        <f t="shared" si="265"/>
        <v>0</v>
      </c>
      <c r="O197" s="53">
        <f t="shared" si="266"/>
        <v>0</v>
      </c>
      <c r="P197" s="53">
        <f t="shared" si="267"/>
        <v>0</v>
      </c>
      <c r="Q197" s="53">
        <f t="shared" si="268"/>
        <v>0</v>
      </c>
      <c r="U197" s="29"/>
      <c r="V197" s="29"/>
      <c r="W197" s="29"/>
      <c r="X197" s="29"/>
      <c r="Y197" s="29"/>
      <c r="Z197" s="29"/>
    </row>
    <row r="198" spans="1:26" ht="27" customHeight="1">
      <c r="A198" s="457"/>
      <c r="B198" s="598" t="s">
        <v>6665</v>
      </c>
      <c r="C198" s="881" t="s">
        <v>6848</v>
      </c>
      <c r="D198" s="882"/>
      <c r="E198" s="420">
        <f t="shared" ref="E198" si="274">CEILING(P198,50)</f>
        <v>12100</v>
      </c>
      <c r="F198" s="420">
        <f t="shared" ref="F198" si="275">CEILING(Q198,50)</f>
        <v>10300</v>
      </c>
      <c r="G198" s="420">
        <f t="shared" ref="G198" si="276">CEILING(N198,50)</f>
        <v>21250</v>
      </c>
      <c r="H198" s="804" t="s">
        <v>6852</v>
      </c>
      <c r="I198" s="442"/>
      <c r="J198" s="27"/>
      <c r="K198" s="779"/>
      <c r="L198" s="446">
        <v>202</v>
      </c>
      <c r="M198" s="27">
        <f t="shared" si="264"/>
        <v>7070</v>
      </c>
      <c r="N198" s="53">
        <f t="shared" si="265"/>
        <v>21210</v>
      </c>
      <c r="O198" s="53">
        <f t="shared" si="266"/>
        <v>12726</v>
      </c>
      <c r="P198" s="53">
        <f t="shared" si="267"/>
        <v>12089.699999999999</v>
      </c>
      <c r="Q198" s="53">
        <f t="shared" si="268"/>
        <v>10276.244999999999</v>
      </c>
      <c r="U198" s="29"/>
      <c r="V198" s="29"/>
      <c r="W198" s="29"/>
      <c r="X198" s="29"/>
      <c r="Y198" s="29"/>
      <c r="Z198" s="29"/>
    </row>
    <row r="199" spans="1:26" ht="27" customHeight="1">
      <c r="A199" s="457"/>
      <c r="B199" s="598" t="s">
        <v>6666</v>
      </c>
      <c r="C199" s="883"/>
      <c r="D199" s="884"/>
      <c r="E199" s="784"/>
      <c r="F199" s="784"/>
      <c r="G199" s="784"/>
      <c r="H199" s="804"/>
      <c r="I199" s="442"/>
      <c r="J199" s="27"/>
      <c r="K199" s="779"/>
      <c r="L199" s="446"/>
      <c r="M199" s="27">
        <f t="shared" si="264"/>
        <v>0</v>
      </c>
      <c r="N199" s="53">
        <f t="shared" si="265"/>
        <v>0</v>
      </c>
      <c r="O199" s="53">
        <f t="shared" si="266"/>
        <v>0</v>
      </c>
      <c r="P199" s="53">
        <f t="shared" si="267"/>
        <v>0</v>
      </c>
      <c r="Q199" s="53">
        <f t="shared" si="268"/>
        <v>0</v>
      </c>
      <c r="U199" s="29"/>
      <c r="V199" s="29"/>
      <c r="W199" s="29"/>
      <c r="X199" s="29"/>
      <c r="Y199" s="29"/>
      <c r="Z199" s="29"/>
    </row>
    <row r="200" spans="1:26" ht="27" customHeight="1">
      <c r="A200" s="457"/>
      <c r="B200" s="598" t="s">
        <v>6667</v>
      </c>
      <c r="C200" s="883"/>
      <c r="D200" s="884"/>
      <c r="E200" s="784"/>
      <c r="F200" s="784"/>
      <c r="G200" s="784"/>
      <c r="H200" s="804"/>
      <c r="I200" s="442"/>
      <c r="J200" s="27"/>
      <c r="K200" s="779"/>
      <c r="L200" s="446"/>
      <c r="M200" s="27">
        <f t="shared" si="264"/>
        <v>0</v>
      </c>
      <c r="N200" s="53">
        <f t="shared" si="265"/>
        <v>0</v>
      </c>
      <c r="O200" s="53">
        <f t="shared" si="266"/>
        <v>0</v>
      </c>
      <c r="P200" s="53">
        <f t="shared" si="267"/>
        <v>0</v>
      </c>
      <c r="Q200" s="53">
        <f t="shared" si="268"/>
        <v>0</v>
      </c>
      <c r="U200" s="29"/>
      <c r="V200" s="29"/>
      <c r="W200" s="29"/>
      <c r="X200" s="29"/>
      <c r="Y200" s="29"/>
      <c r="Z200" s="29"/>
    </row>
    <row r="201" spans="1:26" ht="27" customHeight="1">
      <c r="A201" s="457"/>
      <c r="B201" s="598" t="s">
        <v>6668</v>
      </c>
      <c r="C201" s="883"/>
      <c r="D201" s="884"/>
      <c r="E201" s="784"/>
      <c r="F201" s="784"/>
      <c r="G201" s="784"/>
      <c r="H201" s="804"/>
      <c r="I201" s="442"/>
      <c r="J201" s="27"/>
      <c r="K201" s="779"/>
      <c r="L201" s="446"/>
      <c r="M201" s="27">
        <f t="shared" si="264"/>
        <v>0</v>
      </c>
      <c r="N201" s="53">
        <f t="shared" si="265"/>
        <v>0</v>
      </c>
      <c r="O201" s="53">
        <f t="shared" si="266"/>
        <v>0</v>
      </c>
      <c r="P201" s="53">
        <f t="shared" si="267"/>
        <v>0</v>
      </c>
      <c r="Q201" s="53">
        <f t="shared" si="268"/>
        <v>0</v>
      </c>
      <c r="U201" s="29"/>
      <c r="V201" s="29"/>
      <c r="W201" s="29"/>
      <c r="X201" s="29"/>
      <c r="Y201" s="29"/>
      <c r="Z201" s="29"/>
    </row>
    <row r="202" spans="1:26" ht="27" customHeight="1">
      <c r="A202" s="457"/>
      <c r="B202" s="598" t="s">
        <v>6669</v>
      </c>
      <c r="C202" s="883"/>
      <c r="D202" s="884"/>
      <c r="E202" s="784"/>
      <c r="F202" s="784"/>
      <c r="G202" s="784"/>
      <c r="H202" s="804"/>
      <c r="I202" s="442"/>
      <c r="J202" s="27"/>
      <c r="K202" s="779"/>
      <c r="L202" s="446"/>
      <c r="M202" s="27">
        <f t="shared" si="264"/>
        <v>0</v>
      </c>
      <c r="N202" s="53">
        <f t="shared" si="265"/>
        <v>0</v>
      </c>
      <c r="O202" s="53">
        <f t="shared" si="266"/>
        <v>0</v>
      </c>
      <c r="P202" s="53">
        <f t="shared" si="267"/>
        <v>0</v>
      </c>
      <c r="Q202" s="53">
        <f t="shared" si="268"/>
        <v>0</v>
      </c>
      <c r="U202" s="29"/>
      <c r="V202" s="29"/>
      <c r="W202" s="29"/>
      <c r="X202" s="29"/>
      <c r="Y202" s="29"/>
      <c r="Z202" s="29"/>
    </row>
    <row r="203" spans="1:26" ht="27" customHeight="1">
      <c r="A203" s="457"/>
      <c r="B203" s="598" t="s">
        <v>6670</v>
      </c>
      <c r="C203" s="885"/>
      <c r="D203" s="886"/>
      <c r="E203" s="784"/>
      <c r="F203" s="784"/>
      <c r="G203" s="784"/>
      <c r="H203" s="804"/>
      <c r="I203" s="442"/>
      <c r="J203" s="27"/>
      <c r="K203" s="779"/>
      <c r="L203" s="446"/>
      <c r="M203" s="27">
        <f t="shared" si="264"/>
        <v>0</v>
      </c>
      <c r="N203" s="53">
        <f t="shared" si="265"/>
        <v>0</v>
      </c>
      <c r="O203" s="53">
        <f t="shared" si="266"/>
        <v>0</v>
      </c>
      <c r="P203" s="53">
        <f t="shared" si="267"/>
        <v>0</v>
      </c>
      <c r="Q203" s="53">
        <f t="shared" si="268"/>
        <v>0</v>
      </c>
      <c r="U203" s="29"/>
      <c r="V203" s="29"/>
      <c r="W203" s="29"/>
      <c r="X203" s="29"/>
      <c r="Y203" s="29"/>
      <c r="Z203" s="29"/>
    </row>
    <row r="204" spans="1:26" ht="27" customHeight="1">
      <c r="A204" s="457"/>
      <c r="B204" s="598" t="s">
        <v>6671</v>
      </c>
      <c r="C204" s="893" t="s">
        <v>6849</v>
      </c>
      <c r="D204" s="894"/>
      <c r="E204" s="420">
        <f t="shared" ref="E204" si="277">CEILING(P204,50)</f>
        <v>7200</v>
      </c>
      <c r="F204" s="420">
        <f t="shared" ref="F204" si="278">CEILING(Q204,50)</f>
        <v>6150</v>
      </c>
      <c r="G204" s="420">
        <f t="shared" ref="G204" si="279">CEILING(N204,50)</f>
        <v>12600</v>
      </c>
      <c r="H204" s="804" t="s">
        <v>6852</v>
      </c>
      <c r="I204" s="442"/>
      <c r="J204" s="27"/>
      <c r="K204" s="779"/>
      <c r="L204" s="446">
        <v>120</v>
      </c>
      <c r="M204" s="27">
        <f t="shared" si="264"/>
        <v>4200</v>
      </c>
      <c r="N204" s="53">
        <f t="shared" si="265"/>
        <v>12600</v>
      </c>
      <c r="O204" s="53">
        <f t="shared" si="266"/>
        <v>7560</v>
      </c>
      <c r="P204" s="53">
        <f t="shared" si="267"/>
        <v>7182</v>
      </c>
      <c r="Q204" s="53">
        <f t="shared" si="268"/>
        <v>6104.7</v>
      </c>
      <c r="U204" s="29"/>
      <c r="V204" s="29"/>
      <c r="W204" s="29"/>
      <c r="X204" s="29"/>
      <c r="Y204" s="29"/>
      <c r="Z204" s="29"/>
    </row>
    <row r="205" spans="1:26" ht="27" customHeight="1">
      <c r="A205" s="457"/>
      <c r="B205" s="598" t="s">
        <v>6672</v>
      </c>
      <c r="C205" s="895"/>
      <c r="D205" s="896"/>
      <c r="E205" s="784"/>
      <c r="F205" s="784"/>
      <c r="G205" s="784"/>
      <c r="H205" s="804"/>
      <c r="I205" s="442"/>
      <c r="J205" s="27"/>
      <c r="K205" s="779"/>
      <c r="L205" s="446"/>
      <c r="M205" s="27">
        <f t="shared" si="264"/>
        <v>0</v>
      </c>
      <c r="N205" s="53">
        <f t="shared" si="265"/>
        <v>0</v>
      </c>
      <c r="O205" s="53">
        <f t="shared" si="266"/>
        <v>0</v>
      </c>
      <c r="P205" s="53">
        <f t="shared" si="267"/>
        <v>0</v>
      </c>
      <c r="Q205" s="53">
        <f t="shared" si="268"/>
        <v>0</v>
      </c>
      <c r="U205" s="29"/>
      <c r="V205" s="29"/>
      <c r="W205" s="29"/>
      <c r="X205" s="29"/>
      <c r="Y205" s="29"/>
      <c r="Z205" s="29"/>
    </row>
    <row r="206" spans="1:26" ht="27" customHeight="1">
      <c r="A206" s="457"/>
      <c r="B206" s="598" t="s">
        <v>6673</v>
      </c>
      <c r="C206" s="895"/>
      <c r="D206" s="896"/>
      <c r="E206" s="784"/>
      <c r="F206" s="784"/>
      <c r="G206" s="784"/>
      <c r="H206" s="804"/>
      <c r="I206" s="442"/>
      <c r="J206" s="27"/>
      <c r="K206" s="779"/>
      <c r="L206" s="446"/>
      <c r="M206" s="27">
        <f t="shared" si="264"/>
        <v>0</v>
      </c>
      <c r="N206" s="53">
        <f t="shared" si="265"/>
        <v>0</v>
      </c>
      <c r="O206" s="53">
        <f t="shared" si="266"/>
        <v>0</v>
      </c>
      <c r="P206" s="53">
        <f t="shared" si="267"/>
        <v>0</v>
      </c>
      <c r="Q206" s="53">
        <f t="shared" si="268"/>
        <v>0</v>
      </c>
      <c r="U206" s="29"/>
      <c r="V206" s="29"/>
      <c r="W206" s="29"/>
      <c r="X206" s="29"/>
      <c r="Y206" s="29"/>
      <c r="Z206" s="29"/>
    </row>
    <row r="207" spans="1:26" ht="27" customHeight="1">
      <c r="A207" s="457"/>
      <c r="B207" s="598" t="s">
        <v>6674</v>
      </c>
      <c r="C207" s="895"/>
      <c r="D207" s="896"/>
      <c r="E207" s="784"/>
      <c r="F207" s="784"/>
      <c r="G207" s="784"/>
      <c r="H207" s="804"/>
      <c r="I207" s="442"/>
      <c r="J207" s="27"/>
      <c r="K207" s="779"/>
      <c r="L207" s="446"/>
      <c r="M207" s="27">
        <f t="shared" si="264"/>
        <v>0</v>
      </c>
      <c r="N207" s="53">
        <f t="shared" si="265"/>
        <v>0</v>
      </c>
      <c r="O207" s="53">
        <f t="shared" si="266"/>
        <v>0</v>
      </c>
      <c r="P207" s="53">
        <f t="shared" si="267"/>
        <v>0</v>
      </c>
      <c r="Q207" s="53">
        <f t="shared" si="268"/>
        <v>0</v>
      </c>
      <c r="U207" s="29"/>
      <c r="V207" s="29"/>
      <c r="W207" s="29"/>
      <c r="X207" s="29"/>
      <c r="Y207" s="29"/>
      <c r="Z207" s="29"/>
    </row>
    <row r="208" spans="1:26" ht="27" customHeight="1">
      <c r="A208" s="457"/>
      <c r="B208" s="598" t="s">
        <v>6675</v>
      </c>
      <c r="C208" s="895"/>
      <c r="D208" s="896"/>
      <c r="E208" s="784"/>
      <c r="F208" s="784"/>
      <c r="G208" s="784"/>
      <c r="H208" s="804"/>
      <c r="I208" s="442"/>
      <c r="J208" s="27"/>
      <c r="K208" s="779"/>
      <c r="L208" s="446"/>
      <c r="M208" s="27">
        <f t="shared" si="264"/>
        <v>0</v>
      </c>
      <c r="N208" s="53">
        <f t="shared" si="265"/>
        <v>0</v>
      </c>
      <c r="O208" s="53">
        <f t="shared" si="266"/>
        <v>0</v>
      </c>
      <c r="P208" s="53">
        <f t="shared" si="267"/>
        <v>0</v>
      </c>
      <c r="Q208" s="53">
        <f t="shared" si="268"/>
        <v>0</v>
      </c>
      <c r="U208" s="29"/>
      <c r="V208" s="29"/>
      <c r="W208" s="29"/>
      <c r="X208" s="29"/>
      <c r="Y208" s="29"/>
      <c r="Z208" s="29"/>
    </row>
    <row r="209" spans="1:26" ht="27" customHeight="1">
      <c r="A209" s="457"/>
      <c r="B209" s="598" t="s">
        <v>6676</v>
      </c>
      <c r="C209" s="895"/>
      <c r="D209" s="896"/>
      <c r="E209" s="784"/>
      <c r="F209" s="784"/>
      <c r="G209" s="784"/>
      <c r="H209" s="804"/>
      <c r="I209" s="442"/>
      <c r="J209" s="27"/>
      <c r="K209" s="779"/>
      <c r="L209" s="446"/>
      <c r="M209" s="27">
        <f t="shared" si="264"/>
        <v>0</v>
      </c>
      <c r="N209" s="53">
        <f t="shared" si="265"/>
        <v>0</v>
      </c>
      <c r="O209" s="53">
        <f t="shared" si="266"/>
        <v>0</v>
      </c>
      <c r="P209" s="53">
        <f t="shared" si="267"/>
        <v>0</v>
      </c>
      <c r="Q209" s="53">
        <f t="shared" si="268"/>
        <v>0</v>
      </c>
      <c r="U209" s="29"/>
      <c r="V209" s="29"/>
      <c r="W209" s="29"/>
      <c r="X209" s="29"/>
      <c r="Y209" s="29"/>
      <c r="Z209" s="29"/>
    </row>
    <row r="210" spans="1:26" ht="27" customHeight="1">
      <c r="A210" s="457"/>
      <c r="B210" s="598" t="s">
        <v>6677</v>
      </c>
      <c r="C210" s="897"/>
      <c r="D210" s="898"/>
      <c r="E210" s="784"/>
      <c r="F210" s="784"/>
      <c r="G210" s="784"/>
      <c r="H210" s="804"/>
      <c r="I210" s="442"/>
      <c r="J210" s="27"/>
      <c r="K210" s="779"/>
      <c r="L210" s="446"/>
      <c r="M210" s="27">
        <f t="shared" si="264"/>
        <v>0</v>
      </c>
      <c r="N210" s="53">
        <f t="shared" si="265"/>
        <v>0</v>
      </c>
      <c r="O210" s="53">
        <f t="shared" si="266"/>
        <v>0</v>
      </c>
      <c r="P210" s="53">
        <f t="shared" si="267"/>
        <v>0</v>
      </c>
      <c r="Q210" s="53">
        <f t="shared" si="268"/>
        <v>0</v>
      </c>
      <c r="U210" s="29"/>
      <c r="V210" s="29"/>
      <c r="W210" s="29"/>
      <c r="X210" s="29"/>
      <c r="Y210" s="29"/>
      <c r="Z210" s="29"/>
    </row>
    <row r="211" spans="1:26" ht="27" customHeight="1">
      <c r="A211" s="457"/>
      <c r="B211" s="598" t="s">
        <v>6678</v>
      </c>
      <c r="C211" s="881" t="s">
        <v>6850</v>
      </c>
      <c r="D211" s="882"/>
      <c r="E211" s="420">
        <f t="shared" ref="E211" si="280">CEILING(P211,50)</f>
        <v>15300</v>
      </c>
      <c r="F211" s="420">
        <f t="shared" ref="F211" si="281">CEILING(Q211,50)</f>
        <v>13000</v>
      </c>
      <c r="G211" s="420">
        <f t="shared" ref="G211" si="282">CEILING(N211,50)</f>
        <v>26800</v>
      </c>
      <c r="H211" s="804" t="s">
        <v>6852</v>
      </c>
      <c r="I211" s="442"/>
      <c r="J211" s="27"/>
      <c r="K211" s="779"/>
      <c r="L211" s="446">
        <v>255</v>
      </c>
      <c r="M211" s="27">
        <f t="shared" si="264"/>
        <v>8925</v>
      </c>
      <c r="N211" s="53">
        <f t="shared" si="265"/>
        <v>26775</v>
      </c>
      <c r="O211" s="53">
        <f t="shared" si="266"/>
        <v>16065</v>
      </c>
      <c r="P211" s="53">
        <f t="shared" si="267"/>
        <v>15261.75</v>
      </c>
      <c r="Q211" s="53">
        <f t="shared" si="268"/>
        <v>12972.487499999999</v>
      </c>
      <c r="U211" s="29"/>
      <c r="V211" s="29"/>
      <c r="W211" s="29"/>
      <c r="X211" s="29"/>
      <c r="Y211" s="29"/>
      <c r="Z211" s="29"/>
    </row>
    <row r="212" spans="1:26" ht="27" customHeight="1">
      <c r="A212" s="457"/>
      <c r="B212" s="598" t="s">
        <v>6679</v>
      </c>
      <c r="C212" s="883"/>
      <c r="D212" s="884"/>
      <c r="E212" s="784"/>
      <c r="F212" s="784"/>
      <c r="G212" s="784"/>
      <c r="H212" s="804"/>
      <c r="I212" s="442"/>
      <c r="J212" s="27"/>
      <c r="K212" s="779"/>
      <c r="L212" s="446"/>
      <c r="M212" s="27">
        <f t="shared" si="264"/>
        <v>0</v>
      </c>
      <c r="N212" s="53">
        <f t="shared" si="265"/>
        <v>0</v>
      </c>
      <c r="O212" s="53">
        <f t="shared" si="266"/>
        <v>0</v>
      </c>
      <c r="P212" s="53">
        <f t="shared" si="267"/>
        <v>0</v>
      </c>
      <c r="Q212" s="53">
        <f t="shared" si="268"/>
        <v>0</v>
      </c>
      <c r="U212" s="29"/>
      <c r="V212" s="29"/>
      <c r="W212" s="29"/>
      <c r="X212" s="29"/>
      <c r="Y212" s="29"/>
      <c r="Z212" s="29"/>
    </row>
    <row r="213" spans="1:26" ht="27" customHeight="1">
      <c r="A213" s="457"/>
      <c r="B213" s="598" t="s">
        <v>6680</v>
      </c>
      <c r="C213" s="883"/>
      <c r="D213" s="884"/>
      <c r="E213" s="784"/>
      <c r="F213" s="784"/>
      <c r="G213" s="784"/>
      <c r="H213" s="804"/>
      <c r="I213" s="442"/>
      <c r="J213" s="27"/>
      <c r="K213" s="779"/>
      <c r="L213" s="446"/>
      <c r="M213" s="27">
        <f t="shared" si="264"/>
        <v>0</v>
      </c>
      <c r="N213" s="53">
        <f t="shared" si="265"/>
        <v>0</v>
      </c>
      <c r="O213" s="53">
        <f t="shared" si="266"/>
        <v>0</v>
      </c>
      <c r="P213" s="53">
        <f t="shared" si="267"/>
        <v>0</v>
      </c>
      <c r="Q213" s="53">
        <f t="shared" si="268"/>
        <v>0</v>
      </c>
      <c r="U213" s="29"/>
      <c r="V213" s="29"/>
      <c r="W213" s="29"/>
      <c r="X213" s="29"/>
      <c r="Y213" s="29"/>
      <c r="Z213" s="29"/>
    </row>
    <row r="214" spans="1:26" ht="27" customHeight="1">
      <c r="A214" s="457"/>
      <c r="B214" s="598" t="s">
        <v>6681</v>
      </c>
      <c r="C214" s="883"/>
      <c r="D214" s="884"/>
      <c r="E214" s="784"/>
      <c r="F214" s="784"/>
      <c r="G214" s="784"/>
      <c r="H214" s="804"/>
      <c r="I214" s="442"/>
      <c r="J214" s="27"/>
      <c r="K214" s="779"/>
      <c r="L214" s="446"/>
      <c r="M214" s="27">
        <f t="shared" si="264"/>
        <v>0</v>
      </c>
      <c r="N214" s="53">
        <f t="shared" si="265"/>
        <v>0</v>
      </c>
      <c r="O214" s="53">
        <f t="shared" si="266"/>
        <v>0</v>
      </c>
      <c r="P214" s="53">
        <f t="shared" si="267"/>
        <v>0</v>
      </c>
      <c r="Q214" s="53">
        <f t="shared" si="268"/>
        <v>0</v>
      </c>
      <c r="U214" s="29"/>
      <c r="V214" s="29"/>
      <c r="W214" s="29"/>
      <c r="X214" s="29"/>
      <c r="Y214" s="29"/>
      <c r="Z214" s="29"/>
    </row>
    <row r="215" spans="1:26" ht="27" customHeight="1">
      <c r="A215" s="457"/>
      <c r="B215" s="598" t="s">
        <v>6682</v>
      </c>
      <c r="C215" s="883"/>
      <c r="D215" s="884"/>
      <c r="E215" s="784"/>
      <c r="F215" s="784"/>
      <c r="G215" s="784"/>
      <c r="H215" s="804"/>
      <c r="I215" s="442"/>
      <c r="J215" s="27"/>
      <c r="K215" s="779"/>
      <c r="L215" s="446"/>
      <c r="M215" s="27">
        <f t="shared" si="264"/>
        <v>0</v>
      </c>
      <c r="N215" s="53">
        <f t="shared" si="265"/>
        <v>0</v>
      </c>
      <c r="O215" s="53">
        <f t="shared" si="266"/>
        <v>0</v>
      </c>
      <c r="P215" s="53">
        <f t="shared" si="267"/>
        <v>0</v>
      </c>
      <c r="Q215" s="53">
        <f t="shared" si="268"/>
        <v>0</v>
      </c>
      <c r="U215" s="29"/>
      <c r="V215" s="29"/>
      <c r="W215" s="29"/>
      <c r="X215" s="29"/>
      <c r="Y215" s="29"/>
      <c r="Z215" s="29"/>
    </row>
    <row r="216" spans="1:26" ht="27" customHeight="1">
      <c r="A216" s="457"/>
      <c r="B216" s="598" t="s">
        <v>6683</v>
      </c>
      <c r="C216" s="883"/>
      <c r="D216" s="884"/>
      <c r="E216" s="784"/>
      <c r="F216" s="784"/>
      <c r="G216" s="784"/>
      <c r="H216" s="804"/>
      <c r="I216" s="442"/>
      <c r="J216" s="27"/>
      <c r="K216" s="779"/>
      <c r="L216" s="446"/>
      <c r="M216" s="27">
        <f t="shared" si="264"/>
        <v>0</v>
      </c>
      <c r="N216" s="53">
        <f t="shared" si="265"/>
        <v>0</v>
      </c>
      <c r="O216" s="53">
        <f t="shared" si="266"/>
        <v>0</v>
      </c>
      <c r="P216" s="53">
        <f t="shared" si="267"/>
        <v>0</v>
      </c>
      <c r="Q216" s="53">
        <f t="shared" si="268"/>
        <v>0</v>
      </c>
      <c r="U216" s="29"/>
      <c r="V216" s="29"/>
      <c r="W216" s="29"/>
      <c r="X216" s="29"/>
      <c r="Y216" s="29"/>
      <c r="Z216" s="29"/>
    </row>
    <row r="217" spans="1:26" ht="27" customHeight="1">
      <c r="A217" s="457"/>
      <c r="B217" s="598" t="s">
        <v>6684</v>
      </c>
      <c r="C217" s="885"/>
      <c r="D217" s="886"/>
      <c r="E217" s="784"/>
      <c r="F217" s="784"/>
      <c r="G217" s="784"/>
      <c r="H217" s="804"/>
      <c r="I217" s="442"/>
      <c r="J217" s="27"/>
      <c r="K217" s="779"/>
      <c r="L217" s="446"/>
      <c r="M217" s="27">
        <f t="shared" si="264"/>
        <v>0</v>
      </c>
      <c r="N217" s="53">
        <f t="shared" si="265"/>
        <v>0</v>
      </c>
      <c r="O217" s="53">
        <f t="shared" si="266"/>
        <v>0</v>
      </c>
      <c r="P217" s="53">
        <f t="shared" si="267"/>
        <v>0</v>
      </c>
      <c r="Q217" s="53">
        <f t="shared" si="268"/>
        <v>0</v>
      </c>
      <c r="U217" s="29"/>
      <c r="V217" s="29"/>
      <c r="W217" s="29"/>
      <c r="X217" s="29"/>
      <c r="Y217" s="29"/>
      <c r="Z217" s="29"/>
    </row>
    <row r="218" spans="1:26" ht="27" customHeight="1">
      <c r="A218" s="457"/>
      <c r="B218" s="598" t="s">
        <v>6685</v>
      </c>
      <c r="C218" s="893" t="s">
        <v>6851</v>
      </c>
      <c r="D218" s="894"/>
      <c r="E218" s="420">
        <f t="shared" ref="E218" si="283">CEILING(P218,50)</f>
        <v>23350</v>
      </c>
      <c r="F218" s="420">
        <f t="shared" ref="F218" si="284">CEILING(Q218,50)</f>
        <v>19850</v>
      </c>
      <c r="G218" s="420">
        <f t="shared" ref="G218" si="285">CEILING(N218,50)</f>
        <v>40950</v>
      </c>
      <c r="H218" s="804" t="s">
        <v>6852</v>
      </c>
      <c r="I218" s="442"/>
      <c r="J218" s="27"/>
      <c r="K218" s="779"/>
      <c r="L218" s="446">
        <v>390</v>
      </c>
      <c r="M218" s="27">
        <f t="shared" si="264"/>
        <v>13650</v>
      </c>
      <c r="N218" s="53">
        <f t="shared" si="265"/>
        <v>40950</v>
      </c>
      <c r="O218" s="53">
        <f t="shared" si="266"/>
        <v>24570</v>
      </c>
      <c r="P218" s="53">
        <f t="shared" si="267"/>
        <v>23341.5</v>
      </c>
      <c r="Q218" s="53">
        <f t="shared" si="268"/>
        <v>19840.274999999998</v>
      </c>
      <c r="U218" s="29"/>
      <c r="V218" s="29"/>
      <c r="W218" s="29"/>
      <c r="X218" s="29"/>
      <c r="Y218" s="29"/>
      <c r="Z218" s="29"/>
    </row>
    <row r="219" spans="1:26" ht="27" customHeight="1">
      <c r="A219" s="457"/>
      <c r="B219" s="598" t="s">
        <v>6686</v>
      </c>
      <c r="C219" s="895"/>
      <c r="D219" s="896"/>
      <c r="E219" s="528"/>
      <c r="F219" s="784"/>
      <c r="G219" s="784"/>
      <c r="H219" s="804"/>
      <c r="I219" s="442"/>
      <c r="J219" s="27"/>
      <c r="K219" s="779"/>
      <c r="L219" s="446"/>
      <c r="M219" s="27">
        <f t="shared" si="264"/>
        <v>0</v>
      </c>
      <c r="N219" s="53">
        <f t="shared" si="265"/>
        <v>0</v>
      </c>
      <c r="O219" s="53">
        <f t="shared" si="266"/>
        <v>0</v>
      </c>
      <c r="P219" s="53">
        <f t="shared" si="267"/>
        <v>0</v>
      </c>
      <c r="Q219" s="53">
        <f t="shared" si="268"/>
        <v>0</v>
      </c>
      <c r="U219" s="29"/>
      <c r="V219" s="29"/>
      <c r="W219" s="29"/>
      <c r="X219" s="29"/>
      <c r="Y219" s="29"/>
      <c r="Z219" s="29"/>
    </row>
    <row r="220" spans="1:26" ht="27" customHeight="1">
      <c r="A220" s="457"/>
      <c r="B220" s="598" t="s">
        <v>6687</v>
      </c>
      <c r="C220" s="895"/>
      <c r="D220" s="896"/>
      <c r="E220" s="528"/>
      <c r="F220" s="784"/>
      <c r="G220" s="784"/>
      <c r="H220" s="804"/>
      <c r="I220" s="442"/>
      <c r="J220" s="27"/>
      <c r="K220" s="779"/>
      <c r="L220" s="446"/>
      <c r="M220" s="27">
        <f t="shared" si="264"/>
        <v>0</v>
      </c>
      <c r="N220" s="53">
        <f t="shared" si="265"/>
        <v>0</v>
      </c>
      <c r="O220" s="53">
        <f t="shared" si="266"/>
        <v>0</v>
      </c>
      <c r="P220" s="53">
        <f t="shared" si="267"/>
        <v>0</v>
      </c>
      <c r="Q220" s="53">
        <f t="shared" si="268"/>
        <v>0</v>
      </c>
      <c r="U220" s="29"/>
      <c r="V220" s="29"/>
      <c r="W220" s="29"/>
      <c r="X220" s="29"/>
      <c r="Y220" s="29"/>
      <c r="Z220" s="29"/>
    </row>
    <row r="221" spans="1:26" ht="27" customHeight="1">
      <c r="A221" s="457"/>
      <c r="B221" s="598" t="s">
        <v>6688</v>
      </c>
      <c r="C221" s="895"/>
      <c r="D221" s="896"/>
      <c r="E221" s="528"/>
      <c r="F221" s="784"/>
      <c r="G221" s="784"/>
      <c r="H221" s="804"/>
      <c r="I221" s="442"/>
      <c r="J221" s="27"/>
      <c r="K221" s="779"/>
      <c r="L221" s="446"/>
      <c r="M221" s="27">
        <f t="shared" si="264"/>
        <v>0</v>
      </c>
      <c r="N221" s="53">
        <f t="shared" si="265"/>
        <v>0</v>
      </c>
      <c r="O221" s="53">
        <f t="shared" si="266"/>
        <v>0</v>
      </c>
      <c r="P221" s="53">
        <f t="shared" si="267"/>
        <v>0</v>
      </c>
      <c r="Q221" s="53">
        <f t="shared" si="268"/>
        <v>0</v>
      </c>
      <c r="U221" s="29"/>
      <c r="V221" s="29"/>
      <c r="W221" s="29"/>
      <c r="X221" s="29"/>
      <c r="Y221" s="29"/>
      <c r="Z221" s="29"/>
    </row>
    <row r="222" spans="1:26" ht="27" customHeight="1">
      <c r="A222" s="457"/>
      <c r="B222" s="598" t="s">
        <v>6689</v>
      </c>
      <c r="C222" s="895"/>
      <c r="D222" s="896"/>
      <c r="E222" s="528"/>
      <c r="F222" s="784"/>
      <c r="G222" s="784"/>
      <c r="H222" s="804"/>
      <c r="I222" s="442"/>
      <c r="J222" s="27"/>
      <c r="K222" s="779"/>
      <c r="L222" s="446"/>
      <c r="M222" s="27">
        <f t="shared" si="264"/>
        <v>0</v>
      </c>
      <c r="N222" s="53">
        <f t="shared" si="265"/>
        <v>0</v>
      </c>
      <c r="O222" s="53">
        <f t="shared" si="266"/>
        <v>0</v>
      </c>
      <c r="P222" s="53">
        <f t="shared" si="267"/>
        <v>0</v>
      </c>
      <c r="Q222" s="53">
        <f t="shared" si="268"/>
        <v>0</v>
      </c>
      <c r="U222" s="29"/>
      <c r="V222" s="29"/>
      <c r="W222" s="29"/>
      <c r="X222" s="29"/>
      <c r="Y222" s="29"/>
      <c r="Z222" s="29"/>
    </row>
    <row r="223" spans="1:26" ht="27" customHeight="1">
      <c r="A223" s="457"/>
      <c r="B223" s="598" t="s">
        <v>6690</v>
      </c>
      <c r="C223" s="895"/>
      <c r="D223" s="896"/>
      <c r="E223" s="528"/>
      <c r="F223" s="784"/>
      <c r="G223" s="784"/>
      <c r="H223" s="804"/>
      <c r="I223" s="442"/>
      <c r="J223" s="27"/>
      <c r="K223" s="779"/>
      <c r="L223" s="446"/>
      <c r="M223" s="27">
        <f t="shared" si="264"/>
        <v>0</v>
      </c>
      <c r="N223" s="53">
        <f t="shared" si="265"/>
        <v>0</v>
      </c>
      <c r="O223" s="53">
        <f t="shared" si="266"/>
        <v>0</v>
      </c>
      <c r="P223" s="53">
        <f t="shared" si="267"/>
        <v>0</v>
      </c>
      <c r="Q223" s="53">
        <f t="shared" si="268"/>
        <v>0</v>
      </c>
      <c r="U223" s="29"/>
      <c r="V223" s="29"/>
      <c r="W223" s="29"/>
      <c r="X223" s="29"/>
      <c r="Y223" s="29"/>
      <c r="Z223" s="29"/>
    </row>
    <row r="224" spans="1:26" ht="27" customHeight="1">
      <c r="A224" s="457"/>
      <c r="B224" s="598" t="s">
        <v>6691</v>
      </c>
      <c r="C224" s="897"/>
      <c r="D224" s="898"/>
      <c r="E224" s="528"/>
      <c r="F224" s="784"/>
      <c r="G224" s="784"/>
      <c r="H224" s="804"/>
      <c r="I224" s="442"/>
      <c r="J224" s="27"/>
      <c r="K224" s="779"/>
      <c r="L224" s="446"/>
      <c r="M224" s="27">
        <f t="shared" si="264"/>
        <v>0</v>
      </c>
      <c r="N224" s="53">
        <f t="shared" si="265"/>
        <v>0</v>
      </c>
      <c r="O224" s="53">
        <f t="shared" si="266"/>
        <v>0</v>
      </c>
      <c r="P224" s="53">
        <f t="shared" si="267"/>
        <v>0</v>
      </c>
      <c r="Q224" s="53">
        <f t="shared" si="268"/>
        <v>0</v>
      </c>
      <c r="U224" s="29"/>
      <c r="V224" s="29"/>
      <c r="W224" s="29"/>
      <c r="X224" s="29"/>
      <c r="Y224" s="29"/>
      <c r="Z224" s="29"/>
    </row>
    <row r="225" spans="1:26" ht="27" customHeight="1">
      <c r="A225" s="785" t="s">
        <v>6854</v>
      </c>
      <c r="B225" s="598"/>
      <c r="C225" s="529"/>
      <c r="D225" s="528"/>
      <c r="E225" s="784"/>
      <c r="F225" s="784"/>
      <c r="G225" s="528"/>
      <c r="H225" s="804"/>
      <c r="I225" s="442"/>
      <c r="J225" s="27"/>
      <c r="K225" s="779"/>
      <c r="L225" s="446"/>
      <c r="M225" s="27">
        <f t="shared" si="264"/>
        <v>0</v>
      </c>
      <c r="N225" s="53">
        <f t="shared" si="265"/>
        <v>0</v>
      </c>
      <c r="O225" s="53">
        <f t="shared" si="266"/>
        <v>0</v>
      </c>
      <c r="P225" s="53">
        <f t="shared" si="267"/>
        <v>0</v>
      </c>
      <c r="Q225" s="53">
        <f t="shared" si="268"/>
        <v>0</v>
      </c>
      <c r="U225" s="29"/>
      <c r="V225" s="29"/>
      <c r="W225" s="29"/>
      <c r="X225" s="29"/>
      <c r="Y225" s="29"/>
      <c r="Z225" s="29"/>
    </row>
    <row r="226" spans="1:26" ht="27" customHeight="1">
      <c r="A226" s="457"/>
      <c r="B226" s="598" t="s">
        <v>6692</v>
      </c>
      <c r="C226" s="887" t="s">
        <v>6855</v>
      </c>
      <c r="D226" s="888"/>
      <c r="E226" s="420">
        <f t="shared" ref="E226" si="286">CEILING(P226,50)</f>
        <v>3250</v>
      </c>
      <c r="F226" s="420">
        <f t="shared" ref="F226" si="287">CEILING(Q226,50)</f>
        <v>2750</v>
      </c>
      <c r="G226" s="420">
        <f t="shared" ref="G226" si="288">CEILING(N226,50)</f>
        <v>5700</v>
      </c>
      <c r="H226" s="804" t="s">
        <v>6852</v>
      </c>
      <c r="I226" s="442"/>
      <c r="J226" s="27"/>
      <c r="K226" s="779"/>
      <c r="L226" s="446">
        <v>54</v>
      </c>
      <c r="M226" s="27">
        <f t="shared" si="264"/>
        <v>1890</v>
      </c>
      <c r="N226" s="53">
        <f t="shared" si="265"/>
        <v>5670</v>
      </c>
      <c r="O226" s="53">
        <f t="shared" si="266"/>
        <v>3402</v>
      </c>
      <c r="P226" s="53">
        <f t="shared" si="267"/>
        <v>3231.8999999999996</v>
      </c>
      <c r="Q226" s="53">
        <f t="shared" si="268"/>
        <v>2747.1149999999998</v>
      </c>
      <c r="U226" s="29"/>
      <c r="V226" s="29"/>
      <c r="W226" s="29"/>
      <c r="X226" s="29"/>
      <c r="Y226" s="29"/>
      <c r="Z226" s="29"/>
    </row>
    <row r="227" spans="1:26" ht="27" customHeight="1">
      <c r="A227" s="457"/>
      <c r="B227" s="598" t="s">
        <v>6693</v>
      </c>
      <c r="C227" s="889"/>
      <c r="D227" s="890"/>
      <c r="E227" s="784"/>
      <c r="F227" s="784"/>
      <c r="G227" s="528"/>
      <c r="H227" s="804"/>
      <c r="I227" s="442"/>
      <c r="J227" s="27"/>
      <c r="K227" s="779"/>
      <c r="L227" s="446"/>
      <c r="M227" s="27">
        <f t="shared" si="264"/>
        <v>0</v>
      </c>
      <c r="N227" s="53">
        <f t="shared" si="265"/>
        <v>0</v>
      </c>
      <c r="O227" s="53">
        <f t="shared" si="266"/>
        <v>0</v>
      </c>
      <c r="P227" s="53">
        <f t="shared" si="267"/>
        <v>0</v>
      </c>
      <c r="Q227" s="53">
        <f t="shared" si="268"/>
        <v>0</v>
      </c>
      <c r="U227" s="29"/>
      <c r="V227" s="29"/>
      <c r="W227" s="29"/>
      <c r="X227" s="29"/>
      <c r="Y227" s="29"/>
      <c r="Z227" s="29"/>
    </row>
    <row r="228" spans="1:26" ht="27" customHeight="1">
      <c r="A228" s="457"/>
      <c r="B228" s="598" t="s">
        <v>6694</v>
      </c>
      <c r="C228" s="889"/>
      <c r="D228" s="890"/>
      <c r="E228" s="784"/>
      <c r="F228" s="784"/>
      <c r="G228" s="528"/>
      <c r="H228" s="804"/>
      <c r="I228" s="442"/>
      <c r="J228" s="27"/>
      <c r="K228" s="779"/>
      <c r="L228" s="446"/>
      <c r="M228" s="27">
        <f t="shared" si="264"/>
        <v>0</v>
      </c>
      <c r="N228" s="53">
        <f t="shared" si="265"/>
        <v>0</v>
      </c>
      <c r="O228" s="53">
        <f t="shared" si="266"/>
        <v>0</v>
      </c>
      <c r="P228" s="53">
        <f t="shared" si="267"/>
        <v>0</v>
      </c>
      <c r="Q228" s="53">
        <f t="shared" si="268"/>
        <v>0</v>
      </c>
      <c r="U228" s="29"/>
      <c r="V228" s="29"/>
      <c r="W228" s="29"/>
      <c r="X228" s="29"/>
      <c r="Y228" s="29"/>
      <c r="Z228" s="29"/>
    </row>
    <row r="229" spans="1:26" ht="27" customHeight="1">
      <c r="A229" s="457"/>
      <c r="B229" s="598" t="s">
        <v>6695</v>
      </c>
      <c r="C229" s="889"/>
      <c r="D229" s="890"/>
      <c r="E229" s="784"/>
      <c r="F229" s="784"/>
      <c r="G229" s="528"/>
      <c r="H229" s="804"/>
      <c r="I229" s="442"/>
      <c r="J229" s="27"/>
      <c r="K229" s="779"/>
      <c r="L229" s="446"/>
      <c r="M229" s="27">
        <f t="shared" si="264"/>
        <v>0</v>
      </c>
      <c r="N229" s="53">
        <f t="shared" si="265"/>
        <v>0</v>
      </c>
      <c r="O229" s="53">
        <f t="shared" si="266"/>
        <v>0</v>
      </c>
      <c r="P229" s="53">
        <f t="shared" si="267"/>
        <v>0</v>
      </c>
      <c r="Q229" s="53">
        <f t="shared" si="268"/>
        <v>0</v>
      </c>
      <c r="U229" s="29"/>
      <c r="V229" s="29"/>
      <c r="W229" s="29"/>
      <c r="X229" s="29"/>
      <c r="Y229" s="29"/>
      <c r="Z229" s="29"/>
    </row>
    <row r="230" spans="1:26" ht="27" customHeight="1">
      <c r="A230" s="457"/>
      <c r="B230" s="598" t="s">
        <v>6696</v>
      </c>
      <c r="C230" s="889"/>
      <c r="D230" s="890"/>
      <c r="E230" s="784"/>
      <c r="F230" s="784"/>
      <c r="G230" s="528"/>
      <c r="H230" s="804"/>
      <c r="I230" s="442"/>
      <c r="J230" s="27"/>
      <c r="K230" s="779"/>
      <c r="L230" s="446"/>
      <c r="M230" s="27">
        <f t="shared" si="264"/>
        <v>0</v>
      </c>
      <c r="N230" s="53">
        <f t="shared" si="265"/>
        <v>0</v>
      </c>
      <c r="O230" s="53">
        <f t="shared" si="266"/>
        <v>0</v>
      </c>
      <c r="P230" s="53">
        <f t="shared" si="267"/>
        <v>0</v>
      </c>
      <c r="Q230" s="53">
        <f t="shared" si="268"/>
        <v>0</v>
      </c>
      <c r="U230" s="29"/>
      <c r="V230" s="29"/>
      <c r="W230" s="29"/>
      <c r="X230" s="29"/>
      <c r="Y230" s="29"/>
      <c r="Z230" s="29"/>
    </row>
    <row r="231" spans="1:26" ht="27" customHeight="1">
      <c r="A231" s="457"/>
      <c r="B231" s="598" t="s">
        <v>6697</v>
      </c>
      <c r="C231" s="891"/>
      <c r="D231" s="892"/>
      <c r="E231" s="784"/>
      <c r="F231" s="784"/>
      <c r="G231" s="528"/>
      <c r="H231" s="804"/>
      <c r="I231" s="442"/>
      <c r="J231" s="27"/>
      <c r="K231" s="779"/>
      <c r="L231" s="446"/>
      <c r="M231" s="27">
        <f t="shared" si="264"/>
        <v>0</v>
      </c>
      <c r="N231" s="53">
        <f t="shared" si="265"/>
        <v>0</v>
      </c>
      <c r="O231" s="53">
        <f t="shared" si="266"/>
        <v>0</v>
      </c>
      <c r="P231" s="53">
        <f t="shared" si="267"/>
        <v>0</v>
      </c>
      <c r="Q231" s="53">
        <f t="shared" si="268"/>
        <v>0</v>
      </c>
      <c r="U231" s="29"/>
      <c r="V231" s="29"/>
      <c r="W231" s="29"/>
      <c r="X231" s="29"/>
      <c r="Y231" s="29"/>
      <c r="Z231" s="29"/>
    </row>
    <row r="232" spans="1:26" ht="27" customHeight="1">
      <c r="A232" s="457"/>
      <c r="B232" s="598" t="s">
        <v>6698</v>
      </c>
      <c r="C232" s="881" t="s">
        <v>6856</v>
      </c>
      <c r="D232" s="882"/>
      <c r="E232" s="420">
        <f t="shared" ref="E232" si="289">CEILING(P232,50)</f>
        <v>4950</v>
      </c>
      <c r="F232" s="420">
        <f t="shared" ref="F232" si="290">CEILING(Q232,50)</f>
        <v>4200</v>
      </c>
      <c r="G232" s="420">
        <f t="shared" ref="G232" si="291">CEILING(N232,50)</f>
        <v>8650</v>
      </c>
      <c r="H232" s="804" t="s">
        <v>6852</v>
      </c>
      <c r="I232" s="442"/>
      <c r="J232" s="27"/>
      <c r="K232" s="779"/>
      <c r="L232" s="446">
        <v>82</v>
      </c>
      <c r="M232" s="27">
        <f t="shared" si="264"/>
        <v>2870</v>
      </c>
      <c r="N232" s="53">
        <f t="shared" si="265"/>
        <v>8610</v>
      </c>
      <c r="O232" s="53">
        <f t="shared" si="266"/>
        <v>5166</v>
      </c>
      <c r="P232" s="53">
        <f t="shared" si="267"/>
        <v>4907.7</v>
      </c>
      <c r="Q232" s="53">
        <f t="shared" si="268"/>
        <v>4171.5450000000001</v>
      </c>
      <c r="U232" s="29"/>
      <c r="V232" s="29"/>
      <c r="W232" s="29"/>
      <c r="X232" s="29"/>
      <c r="Y232" s="29"/>
      <c r="Z232" s="29"/>
    </row>
    <row r="233" spans="1:26" ht="27" customHeight="1">
      <c r="A233" s="457"/>
      <c r="B233" s="598" t="s">
        <v>6699</v>
      </c>
      <c r="C233" s="883"/>
      <c r="D233" s="884"/>
      <c r="E233" s="784"/>
      <c r="F233" s="784"/>
      <c r="G233" s="528"/>
      <c r="H233" s="804"/>
      <c r="I233" s="442"/>
      <c r="J233" s="27"/>
      <c r="K233" s="779"/>
      <c r="L233" s="446"/>
      <c r="M233" s="27">
        <f t="shared" si="264"/>
        <v>0</v>
      </c>
      <c r="N233" s="53">
        <f t="shared" si="265"/>
        <v>0</v>
      </c>
      <c r="O233" s="53">
        <f t="shared" si="266"/>
        <v>0</v>
      </c>
      <c r="P233" s="53">
        <f t="shared" si="267"/>
        <v>0</v>
      </c>
      <c r="Q233" s="53">
        <f t="shared" si="268"/>
        <v>0</v>
      </c>
      <c r="U233" s="29"/>
      <c r="V233" s="29"/>
      <c r="W233" s="29"/>
      <c r="X233" s="29"/>
      <c r="Y233" s="29"/>
      <c r="Z233" s="29"/>
    </row>
    <row r="234" spans="1:26" ht="27" customHeight="1">
      <c r="A234" s="457"/>
      <c r="B234" s="598" t="s">
        <v>6700</v>
      </c>
      <c r="C234" s="883"/>
      <c r="D234" s="884"/>
      <c r="E234" s="528"/>
      <c r="F234" s="528"/>
      <c r="G234" s="528"/>
      <c r="H234" s="804"/>
      <c r="I234" s="442"/>
      <c r="J234" s="27"/>
      <c r="K234" s="779"/>
      <c r="L234" s="446"/>
      <c r="M234" s="27">
        <f t="shared" si="264"/>
        <v>0</v>
      </c>
      <c r="N234" s="53">
        <f t="shared" si="265"/>
        <v>0</v>
      </c>
      <c r="O234" s="53">
        <f t="shared" si="266"/>
        <v>0</v>
      </c>
      <c r="P234" s="53">
        <f t="shared" si="267"/>
        <v>0</v>
      </c>
      <c r="Q234" s="53">
        <f t="shared" si="268"/>
        <v>0</v>
      </c>
      <c r="U234" s="29"/>
      <c r="V234" s="29"/>
      <c r="W234" s="29"/>
      <c r="X234" s="29"/>
      <c r="Y234" s="29"/>
      <c r="Z234" s="29"/>
    </row>
    <row r="235" spans="1:26" ht="27" customHeight="1">
      <c r="A235" s="457"/>
      <c r="B235" s="598" t="s">
        <v>6701</v>
      </c>
      <c r="C235" s="883"/>
      <c r="D235" s="884"/>
      <c r="E235" s="528"/>
      <c r="F235" s="528"/>
      <c r="G235" s="528"/>
      <c r="H235" s="804"/>
      <c r="I235" s="442"/>
      <c r="J235" s="27"/>
      <c r="K235" s="779"/>
      <c r="L235" s="446"/>
      <c r="M235" s="27">
        <f t="shared" si="264"/>
        <v>0</v>
      </c>
      <c r="N235" s="53">
        <f t="shared" si="265"/>
        <v>0</v>
      </c>
      <c r="O235" s="53">
        <f t="shared" si="266"/>
        <v>0</v>
      </c>
      <c r="P235" s="53">
        <f t="shared" si="267"/>
        <v>0</v>
      </c>
      <c r="Q235" s="53">
        <f t="shared" si="268"/>
        <v>0</v>
      </c>
      <c r="U235" s="29"/>
      <c r="V235" s="29"/>
      <c r="W235" s="29"/>
      <c r="X235" s="29"/>
      <c r="Y235" s="29"/>
      <c r="Z235" s="29"/>
    </row>
    <row r="236" spans="1:26" ht="27" customHeight="1">
      <c r="A236" s="457"/>
      <c r="B236" s="598" t="s">
        <v>6702</v>
      </c>
      <c r="C236" s="883"/>
      <c r="D236" s="884"/>
      <c r="E236" s="528"/>
      <c r="F236" s="528"/>
      <c r="G236" s="528"/>
      <c r="H236" s="804"/>
      <c r="I236" s="442"/>
      <c r="J236" s="27"/>
      <c r="K236" s="779"/>
      <c r="L236" s="446"/>
      <c r="M236" s="27">
        <f t="shared" si="264"/>
        <v>0</v>
      </c>
      <c r="N236" s="53">
        <f t="shared" si="265"/>
        <v>0</v>
      </c>
      <c r="O236" s="53">
        <f t="shared" si="266"/>
        <v>0</v>
      </c>
      <c r="P236" s="53">
        <f t="shared" si="267"/>
        <v>0</v>
      </c>
      <c r="Q236" s="53">
        <f t="shared" si="268"/>
        <v>0</v>
      </c>
      <c r="U236" s="29"/>
      <c r="V236" s="29"/>
      <c r="W236" s="29"/>
      <c r="X236" s="29"/>
      <c r="Y236" s="29"/>
      <c r="Z236" s="29"/>
    </row>
    <row r="237" spans="1:26" ht="27" customHeight="1" thickBot="1">
      <c r="A237" s="457"/>
      <c r="B237" s="598" t="s">
        <v>6703</v>
      </c>
      <c r="C237" s="899"/>
      <c r="D237" s="900"/>
      <c r="E237" s="528"/>
      <c r="F237" s="528"/>
      <c r="G237" s="528"/>
      <c r="H237" s="804"/>
      <c r="I237" s="442"/>
      <c r="J237" s="27"/>
      <c r="K237" s="779"/>
      <c r="L237" s="446"/>
      <c r="M237" s="27">
        <f t="shared" si="264"/>
        <v>0</v>
      </c>
      <c r="N237" s="53">
        <f t="shared" si="265"/>
        <v>0</v>
      </c>
      <c r="O237" s="53">
        <f t="shared" si="266"/>
        <v>0</v>
      </c>
      <c r="P237" s="53">
        <f t="shared" si="267"/>
        <v>0</v>
      </c>
      <c r="Q237" s="53">
        <f t="shared" si="268"/>
        <v>0</v>
      </c>
      <c r="U237" s="29"/>
      <c r="V237" s="29"/>
      <c r="W237" s="29"/>
      <c r="X237" s="29"/>
      <c r="Y237" s="29"/>
      <c r="Z237" s="29"/>
    </row>
    <row r="238" spans="1:26" ht="27" customHeight="1" thickTop="1">
      <c r="A238" s="615" t="s">
        <v>6857</v>
      </c>
      <c r="B238" s="598"/>
      <c r="C238" s="529"/>
      <c r="D238" s="528"/>
      <c r="E238" s="528"/>
      <c r="F238" s="528"/>
      <c r="G238" s="528"/>
      <c r="H238" s="804"/>
      <c r="I238" s="442"/>
      <c r="J238" s="27"/>
      <c r="K238" s="779"/>
      <c r="L238" s="446"/>
      <c r="M238" s="27">
        <f t="shared" si="264"/>
        <v>0</v>
      </c>
      <c r="N238" s="53">
        <f t="shared" si="265"/>
        <v>0</v>
      </c>
      <c r="O238" s="53">
        <f t="shared" si="266"/>
        <v>0</v>
      </c>
      <c r="P238" s="53">
        <f t="shared" si="267"/>
        <v>0</v>
      </c>
      <c r="Q238" s="53">
        <f t="shared" si="268"/>
        <v>0</v>
      </c>
      <c r="U238" s="29"/>
      <c r="V238" s="29"/>
      <c r="W238" s="29"/>
      <c r="X238" s="29"/>
      <c r="Y238" s="29"/>
      <c r="Z238" s="29"/>
    </row>
    <row r="239" spans="1:26" ht="27" customHeight="1">
      <c r="A239" s="457"/>
      <c r="B239" s="598" t="s">
        <v>6704</v>
      </c>
      <c r="C239" s="864" t="s">
        <v>6858</v>
      </c>
      <c r="D239" s="872"/>
      <c r="E239" s="420">
        <f t="shared" ref="E239" si="292">CEILING(P239,50)</f>
        <v>3750</v>
      </c>
      <c r="F239" s="420">
        <f t="shared" ref="F239" si="293">CEILING(Q239,50)</f>
        <v>3200</v>
      </c>
      <c r="G239" s="420">
        <f t="shared" ref="G239" si="294">CEILING(N239,50)</f>
        <v>6550</v>
      </c>
      <c r="H239" s="804" t="s">
        <v>6852</v>
      </c>
      <c r="I239" s="442"/>
      <c r="J239" s="27"/>
      <c r="K239" s="779"/>
      <c r="L239" s="446">
        <v>62</v>
      </c>
      <c r="M239" s="27">
        <f t="shared" si="264"/>
        <v>2170</v>
      </c>
      <c r="N239" s="53">
        <f t="shared" si="265"/>
        <v>6510</v>
      </c>
      <c r="O239" s="53">
        <f t="shared" si="266"/>
        <v>3906</v>
      </c>
      <c r="P239" s="53">
        <f t="shared" si="267"/>
        <v>3710.7</v>
      </c>
      <c r="Q239" s="53">
        <f t="shared" si="268"/>
        <v>3154.0949999999998</v>
      </c>
      <c r="U239" s="29"/>
      <c r="V239" s="29"/>
      <c r="W239" s="29"/>
      <c r="X239" s="29"/>
      <c r="Y239" s="29"/>
      <c r="Z239" s="29"/>
    </row>
    <row r="240" spans="1:26" ht="27" customHeight="1">
      <c r="A240" s="457"/>
      <c r="B240" s="598" t="s">
        <v>6705</v>
      </c>
      <c r="C240" s="864"/>
      <c r="D240" s="872"/>
      <c r="E240" s="528"/>
      <c r="F240" s="528"/>
      <c r="G240" s="528"/>
      <c r="H240" s="804"/>
      <c r="I240" s="442"/>
      <c r="J240" s="27"/>
      <c r="K240" s="779"/>
      <c r="L240" s="446"/>
      <c r="M240" s="27">
        <f t="shared" si="264"/>
        <v>0</v>
      </c>
      <c r="N240" s="53">
        <f t="shared" si="265"/>
        <v>0</v>
      </c>
      <c r="O240" s="53">
        <f t="shared" si="266"/>
        <v>0</v>
      </c>
      <c r="P240" s="53">
        <f t="shared" si="267"/>
        <v>0</v>
      </c>
      <c r="Q240" s="53">
        <f t="shared" si="268"/>
        <v>0</v>
      </c>
      <c r="U240" s="29"/>
      <c r="V240" s="29"/>
      <c r="W240" s="29"/>
      <c r="X240" s="29"/>
      <c r="Y240" s="29"/>
      <c r="Z240" s="29"/>
    </row>
    <row r="241" spans="1:26" ht="27" customHeight="1">
      <c r="A241" s="457"/>
      <c r="B241" s="598" t="s">
        <v>6706</v>
      </c>
      <c r="C241" s="864"/>
      <c r="D241" s="872"/>
      <c r="E241" s="528"/>
      <c r="F241" s="528"/>
      <c r="G241" s="528"/>
      <c r="H241" s="804"/>
      <c r="I241" s="442"/>
      <c r="J241" s="27"/>
      <c r="K241" s="779"/>
      <c r="L241" s="446"/>
      <c r="M241" s="27">
        <f t="shared" si="264"/>
        <v>0</v>
      </c>
      <c r="N241" s="53">
        <f t="shared" si="265"/>
        <v>0</v>
      </c>
      <c r="O241" s="53">
        <f t="shared" si="266"/>
        <v>0</v>
      </c>
      <c r="P241" s="53">
        <f t="shared" si="267"/>
        <v>0</v>
      </c>
      <c r="Q241" s="53">
        <f t="shared" si="268"/>
        <v>0</v>
      </c>
      <c r="U241" s="29"/>
      <c r="V241" s="29"/>
      <c r="W241" s="29"/>
      <c r="X241" s="29"/>
      <c r="Y241" s="29"/>
      <c r="Z241" s="29"/>
    </row>
    <row r="242" spans="1:26" ht="27" customHeight="1">
      <c r="A242" s="457"/>
      <c r="B242" s="598" t="s">
        <v>6707</v>
      </c>
      <c r="C242" s="864"/>
      <c r="D242" s="872"/>
      <c r="E242" s="528"/>
      <c r="F242" s="528"/>
      <c r="G242" s="528"/>
      <c r="H242" s="804"/>
      <c r="I242" s="442"/>
      <c r="J242" s="27"/>
      <c r="K242" s="779"/>
      <c r="L242" s="446"/>
      <c r="M242" s="27">
        <f t="shared" si="264"/>
        <v>0</v>
      </c>
      <c r="N242" s="53">
        <f t="shared" si="265"/>
        <v>0</v>
      </c>
      <c r="O242" s="53">
        <f t="shared" si="266"/>
        <v>0</v>
      </c>
      <c r="P242" s="53">
        <f t="shared" si="267"/>
        <v>0</v>
      </c>
      <c r="Q242" s="53">
        <f t="shared" si="268"/>
        <v>0</v>
      </c>
      <c r="U242" s="29"/>
      <c r="V242" s="29"/>
      <c r="W242" s="29"/>
      <c r="X242" s="29"/>
      <c r="Y242" s="29"/>
      <c r="Z242" s="29"/>
    </row>
    <row r="243" spans="1:26" ht="27" customHeight="1">
      <c r="A243" s="457"/>
      <c r="B243" s="598" t="s">
        <v>6708</v>
      </c>
      <c r="C243" s="864"/>
      <c r="D243" s="872"/>
      <c r="E243" s="528"/>
      <c r="F243" s="528"/>
      <c r="G243" s="528"/>
      <c r="H243" s="804"/>
      <c r="I243" s="442"/>
      <c r="J243" s="27"/>
      <c r="K243" s="779"/>
      <c r="L243" s="446"/>
      <c r="M243" s="27">
        <f t="shared" si="264"/>
        <v>0</v>
      </c>
      <c r="N243" s="53">
        <f t="shared" si="265"/>
        <v>0</v>
      </c>
      <c r="O243" s="53">
        <f t="shared" si="266"/>
        <v>0</v>
      </c>
      <c r="P243" s="53">
        <f t="shared" si="267"/>
        <v>0</v>
      </c>
      <c r="Q243" s="53">
        <f t="shared" si="268"/>
        <v>0</v>
      </c>
      <c r="U243" s="29"/>
      <c r="V243" s="29"/>
      <c r="W243" s="29"/>
      <c r="X243" s="29"/>
      <c r="Y243" s="29"/>
      <c r="Z243" s="29"/>
    </row>
    <row r="244" spans="1:26" ht="27" customHeight="1">
      <c r="A244" s="457"/>
      <c r="B244" s="598" t="s">
        <v>6709</v>
      </c>
      <c r="C244" s="864"/>
      <c r="D244" s="872"/>
      <c r="E244" s="528"/>
      <c r="F244" s="528"/>
      <c r="G244" s="528"/>
      <c r="H244" s="804"/>
      <c r="I244" s="442"/>
      <c r="J244" s="27"/>
      <c r="K244" s="779"/>
      <c r="L244" s="446"/>
      <c r="M244" s="27">
        <f t="shared" si="264"/>
        <v>0</v>
      </c>
      <c r="N244" s="53">
        <f t="shared" si="265"/>
        <v>0</v>
      </c>
      <c r="O244" s="53">
        <f t="shared" si="266"/>
        <v>0</v>
      </c>
      <c r="P244" s="53">
        <f t="shared" si="267"/>
        <v>0</v>
      </c>
      <c r="Q244" s="53">
        <f t="shared" si="268"/>
        <v>0</v>
      </c>
      <c r="U244" s="29"/>
      <c r="V244" s="29"/>
      <c r="W244" s="29"/>
      <c r="X244" s="29"/>
      <c r="Y244" s="29"/>
      <c r="Z244" s="29"/>
    </row>
    <row r="245" spans="1:26" ht="27" customHeight="1">
      <c r="A245" s="457"/>
      <c r="B245" s="598" t="s">
        <v>6710</v>
      </c>
      <c r="C245" s="873" t="s">
        <v>6859</v>
      </c>
      <c r="D245" s="874"/>
      <c r="E245" s="420">
        <f t="shared" ref="E245" si="295">CEILING(P245,50)</f>
        <v>7650</v>
      </c>
      <c r="F245" s="420">
        <f t="shared" ref="F245" si="296">CEILING(Q245,50)</f>
        <v>6500</v>
      </c>
      <c r="G245" s="420">
        <f t="shared" ref="G245" si="297">CEILING(N245,50)</f>
        <v>13350</v>
      </c>
      <c r="H245" s="804" t="s">
        <v>6852</v>
      </c>
      <c r="I245" s="442"/>
      <c r="J245" s="27"/>
      <c r="K245" s="779"/>
      <c r="L245" s="446">
        <v>127</v>
      </c>
      <c r="M245" s="27">
        <f t="shared" si="264"/>
        <v>4445</v>
      </c>
      <c r="N245" s="53">
        <f t="shared" si="265"/>
        <v>13335</v>
      </c>
      <c r="O245" s="53">
        <f t="shared" si="266"/>
        <v>8001</v>
      </c>
      <c r="P245" s="53">
        <f t="shared" si="267"/>
        <v>7600.95</v>
      </c>
      <c r="Q245" s="53">
        <f t="shared" si="268"/>
        <v>6460.8074999999999</v>
      </c>
      <c r="U245" s="29"/>
      <c r="V245" s="29"/>
      <c r="W245" s="29"/>
      <c r="X245" s="29"/>
      <c r="Y245" s="29"/>
      <c r="Z245" s="29"/>
    </row>
    <row r="246" spans="1:26" ht="27" customHeight="1">
      <c r="A246" s="457"/>
      <c r="B246" s="598" t="s">
        <v>6711</v>
      </c>
      <c r="C246" s="873"/>
      <c r="D246" s="874"/>
      <c r="E246" s="528"/>
      <c r="F246" s="528"/>
      <c r="G246" s="528"/>
      <c r="H246" s="804"/>
      <c r="I246" s="442"/>
      <c r="J246" s="27"/>
      <c r="K246" s="779"/>
      <c r="L246" s="446"/>
      <c r="M246" s="27">
        <f t="shared" si="264"/>
        <v>0</v>
      </c>
      <c r="N246" s="53">
        <f t="shared" si="265"/>
        <v>0</v>
      </c>
      <c r="O246" s="53">
        <f t="shared" si="266"/>
        <v>0</v>
      </c>
      <c r="P246" s="53">
        <f t="shared" si="267"/>
        <v>0</v>
      </c>
      <c r="Q246" s="53">
        <f t="shared" si="268"/>
        <v>0</v>
      </c>
      <c r="U246" s="29"/>
      <c r="V246" s="29"/>
      <c r="W246" s="29"/>
      <c r="X246" s="29"/>
      <c r="Y246" s="29"/>
      <c r="Z246" s="29"/>
    </row>
    <row r="247" spans="1:26" ht="27" customHeight="1">
      <c r="A247" s="457"/>
      <c r="B247" s="598" t="s">
        <v>6712</v>
      </c>
      <c r="C247" s="873"/>
      <c r="D247" s="874"/>
      <c r="E247" s="528"/>
      <c r="F247" s="528"/>
      <c r="G247" s="528"/>
      <c r="H247" s="804"/>
      <c r="I247" s="442"/>
      <c r="J247" s="27"/>
      <c r="K247" s="779"/>
      <c r="L247" s="446"/>
      <c r="M247" s="27">
        <f t="shared" si="264"/>
        <v>0</v>
      </c>
      <c r="N247" s="53">
        <f t="shared" si="265"/>
        <v>0</v>
      </c>
      <c r="O247" s="53">
        <f t="shared" si="266"/>
        <v>0</v>
      </c>
      <c r="P247" s="53">
        <f t="shared" si="267"/>
        <v>0</v>
      </c>
      <c r="Q247" s="53">
        <f t="shared" si="268"/>
        <v>0</v>
      </c>
      <c r="U247" s="29"/>
      <c r="V247" s="29"/>
      <c r="W247" s="29"/>
      <c r="X247" s="29"/>
      <c r="Y247" s="29"/>
      <c r="Z247" s="29"/>
    </row>
    <row r="248" spans="1:26" ht="27" customHeight="1">
      <c r="A248" s="457"/>
      <c r="B248" s="598" t="s">
        <v>6713</v>
      </c>
      <c r="C248" s="873"/>
      <c r="D248" s="874"/>
      <c r="E248" s="528"/>
      <c r="F248" s="528"/>
      <c r="G248" s="528"/>
      <c r="H248" s="804"/>
      <c r="I248" s="442"/>
      <c r="J248" s="27"/>
      <c r="K248" s="779"/>
      <c r="L248" s="446"/>
      <c r="M248" s="27">
        <f t="shared" ref="M248:M311" si="298">L248*35</f>
        <v>0</v>
      </c>
      <c r="N248" s="53">
        <f t="shared" ref="N248:N311" si="299">M248*3</f>
        <v>0</v>
      </c>
      <c r="O248" s="53">
        <f t="shared" ref="O248:O311" si="300">N248*0.6</f>
        <v>0</v>
      </c>
      <c r="P248" s="53">
        <f t="shared" ref="P248:P311" si="301">O248*0.95</f>
        <v>0</v>
      </c>
      <c r="Q248" s="53">
        <f t="shared" ref="Q248:Q311" si="302">P248*0.85</f>
        <v>0</v>
      </c>
      <c r="U248" s="29"/>
      <c r="V248" s="29"/>
      <c r="W248" s="29"/>
      <c r="X248" s="29"/>
      <c r="Y248" s="29"/>
      <c r="Z248" s="29"/>
    </row>
    <row r="249" spans="1:26" ht="27" customHeight="1">
      <c r="A249" s="457"/>
      <c r="B249" s="598" t="s">
        <v>6714</v>
      </c>
      <c r="C249" s="873"/>
      <c r="D249" s="874"/>
      <c r="E249" s="528"/>
      <c r="F249" s="528"/>
      <c r="G249" s="528"/>
      <c r="H249" s="804"/>
      <c r="I249" s="442"/>
      <c r="J249" s="27"/>
      <c r="K249" s="779"/>
      <c r="L249" s="446"/>
      <c r="M249" s="27">
        <f t="shared" si="298"/>
        <v>0</v>
      </c>
      <c r="N249" s="53">
        <f t="shared" si="299"/>
        <v>0</v>
      </c>
      <c r="O249" s="53">
        <f t="shared" si="300"/>
        <v>0</v>
      </c>
      <c r="P249" s="53">
        <f t="shared" si="301"/>
        <v>0</v>
      </c>
      <c r="Q249" s="53">
        <f t="shared" si="302"/>
        <v>0</v>
      </c>
      <c r="U249" s="29"/>
      <c r="V249" s="29"/>
      <c r="W249" s="29"/>
      <c r="X249" s="29"/>
      <c r="Y249" s="29"/>
      <c r="Z249" s="29"/>
    </row>
    <row r="250" spans="1:26" ht="27" customHeight="1">
      <c r="A250" s="457"/>
      <c r="B250" s="598" t="s">
        <v>6715</v>
      </c>
      <c r="C250" s="873"/>
      <c r="D250" s="874"/>
      <c r="E250" s="528"/>
      <c r="F250" s="528"/>
      <c r="G250" s="528"/>
      <c r="H250" s="804"/>
      <c r="I250" s="442"/>
      <c r="J250" s="27"/>
      <c r="K250" s="779"/>
      <c r="L250" s="446"/>
      <c r="M250" s="27">
        <f t="shared" si="298"/>
        <v>0</v>
      </c>
      <c r="N250" s="53">
        <f t="shared" si="299"/>
        <v>0</v>
      </c>
      <c r="O250" s="53">
        <f t="shared" si="300"/>
        <v>0</v>
      </c>
      <c r="P250" s="53">
        <f t="shared" si="301"/>
        <v>0</v>
      </c>
      <c r="Q250" s="53">
        <f t="shared" si="302"/>
        <v>0</v>
      </c>
      <c r="U250" s="29"/>
      <c r="V250" s="29"/>
      <c r="W250" s="29"/>
      <c r="X250" s="29"/>
      <c r="Y250" s="29"/>
      <c r="Z250" s="29"/>
    </row>
    <row r="251" spans="1:26" ht="27" customHeight="1">
      <c r="A251" s="457"/>
      <c r="B251" s="598" t="s">
        <v>6716</v>
      </c>
      <c r="C251" s="864" t="s">
        <v>6860</v>
      </c>
      <c r="D251" s="872"/>
      <c r="E251" s="420">
        <f t="shared" ref="E251" si="303">CEILING(P251,50)</f>
        <v>11500</v>
      </c>
      <c r="F251" s="420">
        <f t="shared" ref="F251" si="304">CEILING(Q251,50)</f>
        <v>9800</v>
      </c>
      <c r="G251" s="420">
        <f t="shared" ref="G251" si="305">CEILING(N251,50)</f>
        <v>20200</v>
      </c>
      <c r="H251" s="804" t="s">
        <v>6852</v>
      </c>
      <c r="I251" s="442"/>
      <c r="J251" s="27"/>
      <c r="K251" s="779"/>
      <c r="L251" s="446">
        <v>192</v>
      </c>
      <c r="M251" s="27">
        <f t="shared" si="298"/>
        <v>6720</v>
      </c>
      <c r="N251" s="53">
        <f t="shared" si="299"/>
        <v>20160</v>
      </c>
      <c r="O251" s="53">
        <f t="shared" si="300"/>
        <v>12096</v>
      </c>
      <c r="P251" s="53">
        <f t="shared" si="301"/>
        <v>11491.199999999999</v>
      </c>
      <c r="Q251" s="53">
        <f t="shared" si="302"/>
        <v>9767.5199999999986</v>
      </c>
      <c r="U251" s="29"/>
      <c r="V251" s="29"/>
      <c r="W251" s="29"/>
      <c r="X251" s="29"/>
      <c r="Y251" s="29"/>
      <c r="Z251" s="29"/>
    </row>
    <row r="252" spans="1:26" ht="27" customHeight="1">
      <c r="A252" s="457"/>
      <c r="B252" s="598" t="s">
        <v>6717</v>
      </c>
      <c r="C252" s="864"/>
      <c r="D252" s="872"/>
      <c r="E252" s="528"/>
      <c r="F252" s="528"/>
      <c r="G252" s="528"/>
      <c r="H252" s="804"/>
      <c r="I252" s="442"/>
      <c r="J252" s="27"/>
      <c r="K252" s="779"/>
      <c r="L252" s="446"/>
      <c r="M252" s="27">
        <f t="shared" si="298"/>
        <v>0</v>
      </c>
      <c r="N252" s="53">
        <f t="shared" si="299"/>
        <v>0</v>
      </c>
      <c r="O252" s="53">
        <f t="shared" si="300"/>
        <v>0</v>
      </c>
      <c r="P252" s="53">
        <f t="shared" si="301"/>
        <v>0</v>
      </c>
      <c r="Q252" s="53">
        <f t="shared" si="302"/>
        <v>0</v>
      </c>
      <c r="U252" s="29"/>
      <c r="V252" s="29"/>
      <c r="W252" s="29"/>
      <c r="X252" s="29"/>
      <c r="Y252" s="29"/>
      <c r="Z252" s="29"/>
    </row>
    <row r="253" spans="1:26" ht="27" customHeight="1">
      <c r="A253" s="457"/>
      <c r="B253" s="598" t="s">
        <v>6718</v>
      </c>
      <c r="C253" s="864"/>
      <c r="D253" s="872"/>
      <c r="E253" s="528"/>
      <c r="F253" s="528"/>
      <c r="G253" s="528"/>
      <c r="H253" s="804"/>
      <c r="I253" s="442"/>
      <c r="J253" s="27"/>
      <c r="K253" s="779"/>
      <c r="L253" s="446"/>
      <c r="M253" s="27">
        <f t="shared" si="298"/>
        <v>0</v>
      </c>
      <c r="N253" s="53">
        <f t="shared" si="299"/>
        <v>0</v>
      </c>
      <c r="O253" s="53">
        <f t="shared" si="300"/>
        <v>0</v>
      </c>
      <c r="P253" s="53">
        <f t="shared" si="301"/>
        <v>0</v>
      </c>
      <c r="Q253" s="53">
        <f t="shared" si="302"/>
        <v>0</v>
      </c>
      <c r="U253" s="29"/>
      <c r="V253" s="29"/>
      <c r="W253" s="29"/>
      <c r="X253" s="29"/>
      <c r="Y253" s="29"/>
      <c r="Z253" s="29"/>
    </row>
    <row r="254" spans="1:26" ht="27" customHeight="1">
      <c r="A254" s="457"/>
      <c r="B254" s="598" t="s">
        <v>6719</v>
      </c>
      <c r="C254" s="864"/>
      <c r="D254" s="872"/>
      <c r="E254" s="528"/>
      <c r="F254" s="528"/>
      <c r="G254" s="528"/>
      <c r="H254" s="804"/>
      <c r="I254" s="442"/>
      <c r="J254" s="27"/>
      <c r="K254" s="779"/>
      <c r="L254" s="446"/>
      <c r="M254" s="27">
        <f t="shared" si="298"/>
        <v>0</v>
      </c>
      <c r="N254" s="53">
        <f t="shared" si="299"/>
        <v>0</v>
      </c>
      <c r="O254" s="53">
        <f t="shared" si="300"/>
        <v>0</v>
      </c>
      <c r="P254" s="53">
        <f t="shared" si="301"/>
        <v>0</v>
      </c>
      <c r="Q254" s="53">
        <f t="shared" si="302"/>
        <v>0</v>
      </c>
      <c r="U254" s="29"/>
      <c r="V254" s="29"/>
      <c r="W254" s="29"/>
      <c r="X254" s="29"/>
      <c r="Y254" s="29"/>
      <c r="Z254" s="29"/>
    </row>
    <row r="255" spans="1:26" ht="27" customHeight="1">
      <c r="A255" s="457"/>
      <c r="B255" s="598" t="s">
        <v>6720</v>
      </c>
      <c r="C255" s="864"/>
      <c r="D255" s="872"/>
      <c r="E255" s="528"/>
      <c r="F255" s="528"/>
      <c r="G255" s="528"/>
      <c r="H255" s="804"/>
      <c r="I255" s="442"/>
      <c r="J255" s="27"/>
      <c r="K255" s="779"/>
      <c r="L255" s="446"/>
      <c r="M255" s="27">
        <f t="shared" si="298"/>
        <v>0</v>
      </c>
      <c r="N255" s="53">
        <f t="shared" si="299"/>
        <v>0</v>
      </c>
      <c r="O255" s="53">
        <f t="shared" si="300"/>
        <v>0</v>
      </c>
      <c r="P255" s="53">
        <f t="shared" si="301"/>
        <v>0</v>
      </c>
      <c r="Q255" s="53">
        <f t="shared" si="302"/>
        <v>0</v>
      </c>
      <c r="U255" s="29"/>
      <c r="V255" s="29"/>
      <c r="W255" s="29"/>
      <c r="X255" s="29"/>
      <c r="Y255" s="29"/>
      <c r="Z255" s="29"/>
    </row>
    <row r="256" spans="1:26" ht="27" customHeight="1">
      <c r="A256" s="457"/>
      <c r="B256" s="598" t="s">
        <v>6721</v>
      </c>
      <c r="C256" s="864"/>
      <c r="D256" s="872"/>
      <c r="E256" s="528"/>
      <c r="F256" s="528"/>
      <c r="G256" s="528"/>
      <c r="H256" s="804"/>
      <c r="I256" s="442"/>
      <c r="J256" s="27"/>
      <c r="K256" s="779"/>
      <c r="L256" s="446"/>
      <c r="M256" s="27">
        <f t="shared" si="298"/>
        <v>0</v>
      </c>
      <c r="N256" s="53">
        <f t="shared" si="299"/>
        <v>0</v>
      </c>
      <c r="O256" s="53">
        <f t="shared" si="300"/>
        <v>0</v>
      </c>
      <c r="P256" s="53">
        <f t="shared" si="301"/>
        <v>0</v>
      </c>
      <c r="Q256" s="53">
        <f t="shared" si="302"/>
        <v>0</v>
      </c>
      <c r="U256" s="29"/>
      <c r="V256" s="29"/>
      <c r="W256" s="29"/>
      <c r="X256" s="29"/>
      <c r="Y256" s="29"/>
      <c r="Z256" s="29"/>
    </row>
    <row r="257" spans="1:26" ht="27" customHeight="1">
      <c r="A257" s="457"/>
      <c r="B257" s="598" t="s">
        <v>6722</v>
      </c>
      <c r="C257" s="873" t="s">
        <v>6861</v>
      </c>
      <c r="D257" s="874"/>
      <c r="E257" s="420">
        <f t="shared" ref="E257" si="306">CEILING(P257,50)</f>
        <v>5650</v>
      </c>
      <c r="F257" s="420">
        <f t="shared" ref="F257" si="307">CEILING(Q257,50)</f>
        <v>4800</v>
      </c>
      <c r="G257" s="420">
        <f t="shared" ref="G257" si="308">CEILING(N257,50)</f>
        <v>9900</v>
      </c>
      <c r="H257" s="804" t="s">
        <v>6852</v>
      </c>
      <c r="I257" s="442"/>
      <c r="J257" s="27"/>
      <c r="K257" s="779"/>
      <c r="L257" s="446">
        <v>94</v>
      </c>
      <c r="M257" s="27">
        <f t="shared" si="298"/>
        <v>3290</v>
      </c>
      <c r="N257" s="53">
        <f t="shared" si="299"/>
        <v>9870</v>
      </c>
      <c r="O257" s="53">
        <f t="shared" si="300"/>
        <v>5922</v>
      </c>
      <c r="P257" s="53">
        <f t="shared" si="301"/>
        <v>5625.9</v>
      </c>
      <c r="Q257" s="53">
        <f t="shared" si="302"/>
        <v>4782.0149999999994</v>
      </c>
      <c r="U257" s="29"/>
      <c r="V257" s="29"/>
      <c r="W257" s="29"/>
      <c r="X257" s="29"/>
      <c r="Y257" s="29"/>
      <c r="Z257" s="29"/>
    </row>
    <row r="258" spans="1:26" ht="27" customHeight="1">
      <c r="A258" s="457"/>
      <c r="B258" s="598" t="s">
        <v>6723</v>
      </c>
      <c r="C258" s="873"/>
      <c r="D258" s="874"/>
      <c r="E258" s="528"/>
      <c r="F258" s="528"/>
      <c r="G258" s="528"/>
      <c r="H258" s="804"/>
      <c r="I258" s="442"/>
      <c r="J258" s="27"/>
      <c r="K258" s="779"/>
      <c r="L258" s="446"/>
      <c r="M258" s="27">
        <f t="shared" si="298"/>
        <v>0</v>
      </c>
      <c r="N258" s="53">
        <f t="shared" si="299"/>
        <v>0</v>
      </c>
      <c r="O258" s="53">
        <f t="shared" si="300"/>
        <v>0</v>
      </c>
      <c r="P258" s="53">
        <f t="shared" si="301"/>
        <v>0</v>
      </c>
      <c r="Q258" s="53">
        <f t="shared" si="302"/>
        <v>0</v>
      </c>
      <c r="U258" s="29"/>
      <c r="V258" s="29"/>
      <c r="W258" s="29"/>
      <c r="X258" s="29"/>
      <c r="Y258" s="29"/>
      <c r="Z258" s="29"/>
    </row>
    <row r="259" spans="1:26" ht="27" customHeight="1">
      <c r="A259" s="457"/>
      <c r="B259" s="598" t="s">
        <v>6724</v>
      </c>
      <c r="C259" s="873"/>
      <c r="D259" s="874"/>
      <c r="E259" s="528"/>
      <c r="F259" s="528"/>
      <c r="G259" s="528"/>
      <c r="H259" s="804"/>
      <c r="I259" s="442"/>
      <c r="J259" s="27"/>
      <c r="K259" s="779"/>
      <c r="L259" s="446"/>
      <c r="M259" s="27">
        <f t="shared" si="298"/>
        <v>0</v>
      </c>
      <c r="N259" s="53">
        <f t="shared" si="299"/>
        <v>0</v>
      </c>
      <c r="O259" s="53">
        <f t="shared" si="300"/>
        <v>0</v>
      </c>
      <c r="P259" s="53">
        <f t="shared" si="301"/>
        <v>0</v>
      </c>
      <c r="Q259" s="53">
        <f t="shared" si="302"/>
        <v>0</v>
      </c>
      <c r="U259" s="29"/>
      <c r="V259" s="29"/>
      <c r="W259" s="29"/>
      <c r="X259" s="29"/>
      <c r="Y259" s="29"/>
      <c r="Z259" s="29"/>
    </row>
    <row r="260" spans="1:26" ht="27" customHeight="1">
      <c r="A260" s="457"/>
      <c r="B260" s="598" t="s">
        <v>6725</v>
      </c>
      <c r="C260" s="873"/>
      <c r="D260" s="874"/>
      <c r="E260" s="528"/>
      <c r="F260" s="528"/>
      <c r="G260" s="528"/>
      <c r="H260" s="804"/>
      <c r="I260" s="442"/>
      <c r="J260" s="27"/>
      <c r="K260" s="779"/>
      <c r="L260" s="446"/>
      <c r="M260" s="27">
        <f t="shared" si="298"/>
        <v>0</v>
      </c>
      <c r="N260" s="53">
        <f t="shared" si="299"/>
        <v>0</v>
      </c>
      <c r="O260" s="53">
        <f t="shared" si="300"/>
        <v>0</v>
      </c>
      <c r="P260" s="53">
        <f t="shared" si="301"/>
        <v>0</v>
      </c>
      <c r="Q260" s="53">
        <f t="shared" si="302"/>
        <v>0</v>
      </c>
      <c r="U260" s="29"/>
      <c r="V260" s="29"/>
      <c r="W260" s="29"/>
      <c r="X260" s="29"/>
      <c r="Y260" s="29"/>
      <c r="Z260" s="29"/>
    </row>
    <row r="261" spans="1:26" ht="27" customHeight="1">
      <c r="A261" s="457"/>
      <c r="B261" s="598" t="s">
        <v>6726</v>
      </c>
      <c r="C261" s="873"/>
      <c r="D261" s="874"/>
      <c r="E261" s="528"/>
      <c r="F261" s="528"/>
      <c r="G261" s="528"/>
      <c r="H261" s="804"/>
      <c r="I261" s="442"/>
      <c r="J261" s="27"/>
      <c r="K261" s="779"/>
      <c r="L261" s="446"/>
      <c r="M261" s="27">
        <f t="shared" si="298"/>
        <v>0</v>
      </c>
      <c r="N261" s="53">
        <f t="shared" si="299"/>
        <v>0</v>
      </c>
      <c r="O261" s="53">
        <f t="shared" si="300"/>
        <v>0</v>
      </c>
      <c r="P261" s="53">
        <f t="shared" si="301"/>
        <v>0</v>
      </c>
      <c r="Q261" s="53">
        <f t="shared" si="302"/>
        <v>0</v>
      </c>
      <c r="U261" s="29"/>
      <c r="V261" s="29"/>
      <c r="W261" s="29"/>
      <c r="X261" s="29"/>
      <c r="Y261" s="29"/>
      <c r="Z261" s="29"/>
    </row>
    <row r="262" spans="1:26" ht="27" customHeight="1">
      <c r="A262" s="457"/>
      <c r="B262" s="598" t="s">
        <v>6727</v>
      </c>
      <c r="C262" s="873"/>
      <c r="D262" s="874"/>
      <c r="E262" s="528"/>
      <c r="F262" s="528"/>
      <c r="G262" s="528"/>
      <c r="H262" s="804"/>
      <c r="I262" s="442"/>
      <c r="J262" s="27"/>
      <c r="K262" s="779"/>
      <c r="L262" s="446"/>
      <c r="M262" s="27">
        <f t="shared" si="298"/>
        <v>0</v>
      </c>
      <c r="N262" s="53">
        <f t="shared" si="299"/>
        <v>0</v>
      </c>
      <c r="O262" s="53">
        <f t="shared" si="300"/>
        <v>0</v>
      </c>
      <c r="P262" s="53">
        <f t="shared" si="301"/>
        <v>0</v>
      </c>
      <c r="Q262" s="53">
        <f t="shared" si="302"/>
        <v>0</v>
      </c>
      <c r="U262" s="29"/>
      <c r="V262" s="29"/>
      <c r="W262" s="29"/>
      <c r="X262" s="29"/>
      <c r="Y262" s="29"/>
      <c r="Z262" s="29"/>
    </row>
    <row r="263" spans="1:26" ht="27" customHeight="1">
      <c r="A263" s="457"/>
      <c r="B263" s="598" t="s">
        <v>6728</v>
      </c>
      <c r="C263" s="864" t="s">
        <v>6862</v>
      </c>
      <c r="D263" s="872"/>
      <c r="E263" s="420">
        <f t="shared" ref="E263" si="309">CEILING(P263,50)</f>
        <v>12100</v>
      </c>
      <c r="F263" s="420">
        <f t="shared" ref="F263" si="310">CEILING(Q263,50)</f>
        <v>10300</v>
      </c>
      <c r="G263" s="420">
        <f t="shared" ref="G263" si="311">CEILING(N263,50)</f>
        <v>21250</v>
      </c>
      <c r="H263" s="804" t="s">
        <v>6852</v>
      </c>
      <c r="I263" s="442"/>
      <c r="J263" s="27"/>
      <c r="K263" s="779"/>
      <c r="L263" s="446">
        <v>202</v>
      </c>
      <c r="M263" s="27">
        <f t="shared" si="298"/>
        <v>7070</v>
      </c>
      <c r="N263" s="53">
        <f t="shared" si="299"/>
        <v>21210</v>
      </c>
      <c r="O263" s="53">
        <f t="shared" si="300"/>
        <v>12726</v>
      </c>
      <c r="P263" s="53">
        <f t="shared" si="301"/>
        <v>12089.699999999999</v>
      </c>
      <c r="Q263" s="53">
        <f t="shared" si="302"/>
        <v>10276.244999999999</v>
      </c>
      <c r="U263" s="29"/>
      <c r="V263" s="29"/>
      <c r="W263" s="29"/>
      <c r="X263" s="29"/>
      <c r="Y263" s="29"/>
      <c r="Z263" s="29"/>
    </row>
    <row r="264" spans="1:26" ht="27" customHeight="1">
      <c r="A264" s="457"/>
      <c r="B264" s="598" t="s">
        <v>6729</v>
      </c>
      <c r="C264" s="864"/>
      <c r="D264" s="872"/>
      <c r="E264" s="528"/>
      <c r="F264" s="528"/>
      <c r="G264" s="528"/>
      <c r="H264" s="804"/>
      <c r="I264" s="442"/>
      <c r="J264" s="27"/>
      <c r="K264" s="779"/>
      <c r="L264" s="446"/>
      <c r="M264" s="27">
        <f t="shared" si="298"/>
        <v>0</v>
      </c>
      <c r="N264" s="53">
        <f t="shared" si="299"/>
        <v>0</v>
      </c>
      <c r="O264" s="53">
        <f t="shared" si="300"/>
        <v>0</v>
      </c>
      <c r="P264" s="53">
        <f t="shared" si="301"/>
        <v>0</v>
      </c>
      <c r="Q264" s="53">
        <f t="shared" si="302"/>
        <v>0</v>
      </c>
      <c r="U264" s="29"/>
      <c r="V264" s="29"/>
      <c r="W264" s="29"/>
      <c r="X264" s="29"/>
      <c r="Y264" s="29"/>
      <c r="Z264" s="29"/>
    </row>
    <row r="265" spans="1:26" ht="27" customHeight="1">
      <c r="A265" s="457"/>
      <c r="B265" s="598" t="s">
        <v>6730</v>
      </c>
      <c r="C265" s="864"/>
      <c r="D265" s="872"/>
      <c r="E265" s="528"/>
      <c r="F265" s="528"/>
      <c r="G265" s="528"/>
      <c r="H265" s="804"/>
      <c r="I265" s="442"/>
      <c r="J265" s="27"/>
      <c r="K265" s="779"/>
      <c r="L265" s="446"/>
      <c r="M265" s="27">
        <f t="shared" si="298"/>
        <v>0</v>
      </c>
      <c r="N265" s="53">
        <f t="shared" si="299"/>
        <v>0</v>
      </c>
      <c r="O265" s="53">
        <f t="shared" si="300"/>
        <v>0</v>
      </c>
      <c r="P265" s="53">
        <f t="shared" si="301"/>
        <v>0</v>
      </c>
      <c r="Q265" s="53">
        <f t="shared" si="302"/>
        <v>0</v>
      </c>
      <c r="U265" s="29"/>
      <c r="V265" s="29"/>
      <c r="W265" s="29"/>
      <c r="X265" s="29"/>
      <c r="Y265" s="29"/>
      <c r="Z265" s="29"/>
    </row>
    <row r="266" spans="1:26" ht="27" customHeight="1">
      <c r="A266" s="457"/>
      <c r="B266" s="598" t="s">
        <v>6731</v>
      </c>
      <c r="C266" s="864"/>
      <c r="D266" s="872"/>
      <c r="E266" s="528"/>
      <c r="F266" s="528"/>
      <c r="G266" s="528"/>
      <c r="H266" s="804"/>
      <c r="I266" s="442"/>
      <c r="J266" s="27"/>
      <c r="K266" s="779"/>
      <c r="L266" s="446"/>
      <c r="M266" s="27">
        <f t="shared" si="298"/>
        <v>0</v>
      </c>
      <c r="N266" s="53">
        <f t="shared" si="299"/>
        <v>0</v>
      </c>
      <c r="O266" s="53">
        <f t="shared" si="300"/>
        <v>0</v>
      </c>
      <c r="P266" s="53">
        <f t="shared" si="301"/>
        <v>0</v>
      </c>
      <c r="Q266" s="53">
        <f t="shared" si="302"/>
        <v>0</v>
      </c>
      <c r="U266" s="29"/>
      <c r="V266" s="29"/>
      <c r="W266" s="29"/>
      <c r="X266" s="29"/>
      <c r="Y266" s="29"/>
      <c r="Z266" s="29"/>
    </row>
    <row r="267" spans="1:26" ht="27" customHeight="1">
      <c r="A267" s="457"/>
      <c r="B267" s="598" t="s">
        <v>6732</v>
      </c>
      <c r="C267" s="864"/>
      <c r="D267" s="872"/>
      <c r="E267" s="528"/>
      <c r="F267" s="528"/>
      <c r="G267" s="528"/>
      <c r="H267" s="804"/>
      <c r="I267" s="442"/>
      <c r="J267" s="27"/>
      <c r="K267" s="779"/>
      <c r="L267" s="446"/>
      <c r="M267" s="27">
        <f t="shared" si="298"/>
        <v>0</v>
      </c>
      <c r="N267" s="53">
        <f t="shared" si="299"/>
        <v>0</v>
      </c>
      <c r="O267" s="53">
        <f t="shared" si="300"/>
        <v>0</v>
      </c>
      <c r="P267" s="53">
        <f t="shared" si="301"/>
        <v>0</v>
      </c>
      <c r="Q267" s="53">
        <f t="shared" si="302"/>
        <v>0</v>
      </c>
      <c r="U267" s="29"/>
      <c r="V267" s="29"/>
      <c r="W267" s="29"/>
      <c r="X267" s="29"/>
      <c r="Y267" s="29"/>
      <c r="Z267" s="29"/>
    </row>
    <row r="268" spans="1:26" ht="27" customHeight="1">
      <c r="A268" s="457"/>
      <c r="B268" s="598" t="s">
        <v>6733</v>
      </c>
      <c r="C268" s="864"/>
      <c r="D268" s="872"/>
      <c r="E268" s="528"/>
      <c r="F268" s="528"/>
      <c r="G268" s="528"/>
      <c r="H268" s="804"/>
      <c r="I268" s="442"/>
      <c r="J268" s="27"/>
      <c r="K268" s="779"/>
      <c r="L268" s="446"/>
      <c r="M268" s="27">
        <f t="shared" si="298"/>
        <v>0</v>
      </c>
      <c r="N268" s="53">
        <f t="shared" si="299"/>
        <v>0</v>
      </c>
      <c r="O268" s="53">
        <f t="shared" si="300"/>
        <v>0</v>
      </c>
      <c r="P268" s="53">
        <f t="shared" si="301"/>
        <v>0</v>
      </c>
      <c r="Q268" s="53">
        <f t="shared" si="302"/>
        <v>0</v>
      </c>
      <c r="U268" s="29"/>
      <c r="V268" s="29"/>
      <c r="W268" s="29"/>
      <c r="X268" s="29"/>
      <c r="Y268" s="29"/>
      <c r="Z268" s="29"/>
    </row>
    <row r="269" spans="1:26" ht="27" customHeight="1">
      <c r="A269" s="457"/>
      <c r="B269" s="598" t="s">
        <v>6734</v>
      </c>
      <c r="C269" s="873" t="s">
        <v>6863</v>
      </c>
      <c r="D269" s="874"/>
      <c r="E269" s="420">
        <f t="shared" ref="E269" si="312">CEILING(P269,50)</f>
        <v>18600</v>
      </c>
      <c r="F269" s="420">
        <f t="shared" ref="F269" si="313">CEILING(Q269,50)</f>
        <v>15800</v>
      </c>
      <c r="G269" s="420">
        <f t="shared" ref="G269" si="314">CEILING(N269,50)</f>
        <v>32550</v>
      </c>
      <c r="H269" s="804" t="s">
        <v>6852</v>
      </c>
      <c r="I269" s="442"/>
      <c r="J269" s="27"/>
      <c r="K269" s="779"/>
      <c r="L269" s="446">
        <v>310</v>
      </c>
      <c r="M269" s="27">
        <f t="shared" si="298"/>
        <v>10850</v>
      </c>
      <c r="N269" s="53">
        <f t="shared" si="299"/>
        <v>32550</v>
      </c>
      <c r="O269" s="53">
        <f t="shared" si="300"/>
        <v>19530</v>
      </c>
      <c r="P269" s="53">
        <f t="shared" si="301"/>
        <v>18553.5</v>
      </c>
      <c r="Q269" s="53">
        <f t="shared" si="302"/>
        <v>15770.475</v>
      </c>
      <c r="U269" s="29"/>
      <c r="V269" s="29"/>
      <c r="W269" s="29"/>
      <c r="X269" s="29"/>
      <c r="Y269" s="29"/>
      <c r="Z269" s="29"/>
    </row>
    <row r="270" spans="1:26" ht="27" customHeight="1">
      <c r="A270" s="457"/>
      <c r="B270" s="598" t="s">
        <v>6735</v>
      </c>
      <c r="C270" s="873"/>
      <c r="D270" s="874"/>
      <c r="E270" s="528"/>
      <c r="F270" s="528"/>
      <c r="G270" s="528"/>
      <c r="H270" s="804"/>
      <c r="I270" s="442"/>
      <c r="J270" s="27"/>
      <c r="K270" s="779"/>
      <c r="L270" s="446"/>
      <c r="M270" s="27">
        <f t="shared" si="298"/>
        <v>0</v>
      </c>
      <c r="N270" s="53">
        <f t="shared" si="299"/>
        <v>0</v>
      </c>
      <c r="O270" s="53">
        <f t="shared" si="300"/>
        <v>0</v>
      </c>
      <c r="P270" s="53">
        <f t="shared" si="301"/>
        <v>0</v>
      </c>
      <c r="Q270" s="53">
        <f t="shared" si="302"/>
        <v>0</v>
      </c>
      <c r="U270" s="29"/>
      <c r="V270" s="29"/>
      <c r="W270" s="29"/>
      <c r="X270" s="29"/>
      <c r="Y270" s="29"/>
      <c r="Z270" s="29"/>
    </row>
    <row r="271" spans="1:26" ht="27" customHeight="1">
      <c r="A271" s="457"/>
      <c r="B271" s="598" t="s">
        <v>6736</v>
      </c>
      <c r="C271" s="873"/>
      <c r="D271" s="874"/>
      <c r="E271" s="528"/>
      <c r="F271" s="528"/>
      <c r="G271" s="528"/>
      <c r="H271" s="804"/>
      <c r="I271" s="442"/>
      <c r="J271" s="27"/>
      <c r="K271" s="779"/>
      <c r="L271" s="446"/>
      <c r="M271" s="27">
        <f t="shared" si="298"/>
        <v>0</v>
      </c>
      <c r="N271" s="53">
        <f t="shared" si="299"/>
        <v>0</v>
      </c>
      <c r="O271" s="53">
        <f t="shared" si="300"/>
        <v>0</v>
      </c>
      <c r="P271" s="53">
        <f t="shared" si="301"/>
        <v>0</v>
      </c>
      <c r="Q271" s="53">
        <f t="shared" si="302"/>
        <v>0</v>
      </c>
      <c r="U271" s="29"/>
      <c r="V271" s="29"/>
      <c r="W271" s="29"/>
      <c r="X271" s="29"/>
      <c r="Y271" s="29"/>
      <c r="Z271" s="29"/>
    </row>
    <row r="272" spans="1:26" ht="27" customHeight="1">
      <c r="A272" s="457"/>
      <c r="B272" s="598" t="s">
        <v>6737</v>
      </c>
      <c r="C272" s="873"/>
      <c r="D272" s="874"/>
      <c r="E272" s="528"/>
      <c r="F272" s="528"/>
      <c r="G272" s="528"/>
      <c r="H272" s="804"/>
      <c r="I272" s="442"/>
      <c r="J272" s="27"/>
      <c r="K272" s="779"/>
      <c r="L272" s="446"/>
      <c r="M272" s="27">
        <f t="shared" si="298"/>
        <v>0</v>
      </c>
      <c r="N272" s="53">
        <f t="shared" si="299"/>
        <v>0</v>
      </c>
      <c r="O272" s="53">
        <f t="shared" si="300"/>
        <v>0</v>
      </c>
      <c r="P272" s="53">
        <f t="shared" si="301"/>
        <v>0</v>
      </c>
      <c r="Q272" s="53">
        <f t="shared" si="302"/>
        <v>0</v>
      </c>
      <c r="U272" s="29"/>
      <c r="V272" s="29"/>
      <c r="W272" s="29"/>
      <c r="X272" s="29"/>
      <c r="Y272" s="29"/>
      <c r="Z272" s="29"/>
    </row>
    <row r="273" spans="1:26" ht="27" customHeight="1">
      <c r="A273" s="457"/>
      <c r="B273" s="598" t="s">
        <v>6738</v>
      </c>
      <c r="C273" s="873"/>
      <c r="D273" s="874"/>
      <c r="E273" s="528"/>
      <c r="F273" s="528"/>
      <c r="G273" s="528"/>
      <c r="H273" s="804"/>
      <c r="I273" s="442"/>
      <c r="J273" s="27"/>
      <c r="K273" s="779"/>
      <c r="L273" s="446"/>
      <c r="M273" s="27">
        <f t="shared" si="298"/>
        <v>0</v>
      </c>
      <c r="N273" s="53">
        <f t="shared" si="299"/>
        <v>0</v>
      </c>
      <c r="O273" s="53">
        <f t="shared" si="300"/>
        <v>0</v>
      </c>
      <c r="P273" s="53">
        <f t="shared" si="301"/>
        <v>0</v>
      </c>
      <c r="Q273" s="53">
        <f t="shared" si="302"/>
        <v>0</v>
      </c>
      <c r="U273" s="29"/>
      <c r="V273" s="29"/>
      <c r="W273" s="29"/>
      <c r="X273" s="29"/>
      <c r="Y273" s="29"/>
      <c r="Z273" s="29"/>
    </row>
    <row r="274" spans="1:26" ht="27" customHeight="1">
      <c r="A274" s="457"/>
      <c r="B274" s="598" t="s">
        <v>6739</v>
      </c>
      <c r="C274" s="873"/>
      <c r="D274" s="874"/>
      <c r="E274" s="528"/>
      <c r="F274" s="528"/>
      <c r="G274" s="528"/>
      <c r="H274" s="804"/>
      <c r="I274" s="442"/>
      <c r="J274" s="27"/>
      <c r="K274" s="779"/>
      <c r="L274" s="446"/>
      <c r="M274" s="27">
        <f t="shared" si="298"/>
        <v>0</v>
      </c>
      <c r="N274" s="53">
        <f t="shared" si="299"/>
        <v>0</v>
      </c>
      <c r="O274" s="53">
        <f t="shared" si="300"/>
        <v>0</v>
      </c>
      <c r="P274" s="53">
        <f t="shared" si="301"/>
        <v>0</v>
      </c>
      <c r="Q274" s="53">
        <f t="shared" si="302"/>
        <v>0</v>
      </c>
      <c r="U274" s="29"/>
      <c r="V274" s="29"/>
      <c r="W274" s="29"/>
      <c r="X274" s="29"/>
      <c r="Y274" s="29"/>
      <c r="Z274" s="29"/>
    </row>
    <row r="275" spans="1:26" ht="27" customHeight="1">
      <c r="A275" s="457" t="s">
        <v>6864</v>
      </c>
      <c r="B275" s="598"/>
      <c r="C275" s="529"/>
      <c r="D275" s="528"/>
      <c r="E275" s="528"/>
      <c r="F275" s="528"/>
      <c r="G275" s="528"/>
      <c r="H275" s="804"/>
      <c r="I275" s="442"/>
      <c r="J275" s="27"/>
      <c r="K275" s="779"/>
      <c r="L275" s="446"/>
      <c r="M275" s="27">
        <f t="shared" si="298"/>
        <v>0</v>
      </c>
      <c r="N275" s="53">
        <f t="shared" si="299"/>
        <v>0</v>
      </c>
      <c r="O275" s="53">
        <f t="shared" si="300"/>
        <v>0</v>
      </c>
      <c r="P275" s="53">
        <f t="shared" si="301"/>
        <v>0</v>
      </c>
      <c r="Q275" s="53">
        <f t="shared" si="302"/>
        <v>0</v>
      </c>
      <c r="U275" s="29"/>
      <c r="V275" s="29"/>
      <c r="W275" s="29"/>
      <c r="X275" s="29"/>
      <c r="Y275" s="29"/>
      <c r="Z275" s="29"/>
    </row>
    <row r="276" spans="1:26" ht="27" customHeight="1">
      <c r="A276" s="457"/>
      <c r="B276" s="598" t="s">
        <v>6740</v>
      </c>
      <c r="C276" s="864" t="s">
        <v>6865</v>
      </c>
      <c r="D276" s="872"/>
      <c r="E276" s="420">
        <f t="shared" ref="E276" si="315">CEILING(P276,50)</f>
        <v>4350</v>
      </c>
      <c r="F276" s="420">
        <f t="shared" ref="F276" si="316">CEILING(Q276,50)</f>
        <v>3700</v>
      </c>
      <c r="G276" s="420">
        <f t="shared" ref="G276" si="317">CEILING(N276,50)</f>
        <v>7600</v>
      </c>
      <c r="H276" s="804" t="s">
        <v>6852</v>
      </c>
      <c r="I276" s="442"/>
      <c r="J276" s="27"/>
      <c r="K276" s="779"/>
      <c r="L276" s="446">
        <v>72</v>
      </c>
      <c r="M276" s="27">
        <f t="shared" si="298"/>
        <v>2520</v>
      </c>
      <c r="N276" s="53">
        <f t="shared" si="299"/>
        <v>7560</v>
      </c>
      <c r="O276" s="53">
        <f t="shared" si="300"/>
        <v>4536</v>
      </c>
      <c r="P276" s="53">
        <f t="shared" si="301"/>
        <v>4309.2</v>
      </c>
      <c r="Q276" s="53">
        <f t="shared" si="302"/>
        <v>3662.8199999999997</v>
      </c>
      <c r="U276" s="29"/>
      <c r="V276" s="29"/>
      <c r="W276" s="29"/>
      <c r="X276" s="29"/>
      <c r="Y276" s="29"/>
      <c r="Z276" s="29"/>
    </row>
    <row r="277" spans="1:26" ht="27" customHeight="1">
      <c r="A277" s="457"/>
      <c r="B277" s="598" t="s">
        <v>6741</v>
      </c>
      <c r="C277" s="864"/>
      <c r="D277" s="872"/>
      <c r="E277" s="528"/>
      <c r="F277" s="528"/>
      <c r="G277" s="528"/>
      <c r="H277" s="804"/>
      <c r="I277" s="442"/>
      <c r="J277" s="27"/>
      <c r="K277" s="779"/>
      <c r="L277" s="446"/>
      <c r="M277" s="27">
        <f t="shared" si="298"/>
        <v>0</v>
      </c>
      <c r="N277" s="53">
        <f t="shared" si="299"/>
        <v>0</v>
      </c>
      <c r="O277" s="53">
        <f t="shared" si="300"/>
        <v>0</v>
      </c>
      <c r="P277" s="53">
        <f t="shared" si="301"/>
        <v>0</v>
      </c>
      <c r="Q277" s="53">
        <f t="shared" si="302"/>
        <v>0</v>
      </c>
      <c r="U277" s="29"/>
      <c r="V277" s="29"/>
      <c r="W277" s="29"/>
      <c r="X277" s="29"/>
      <c r="Y277" s="29"/>
      <c r="Z277" s="29"/>
    </row>
    <row r="278" spans="1:26" ht="27" customHeight="1">
      <c r="A278" s="457"/>
      <c r="B278" s="598" t="s">
        <v>6742</v>
      </c>
      <c r="C278" s="864"/>
      <c r="D278" s="872"/>
      <c r="E278" s="528"/>
      <c r="F278" s="528"/>
      <c r="G278" s="528"/>
      <c r="H278" s="804"/>
      <c r="I278" s="442"/>
      <c r="J278" s="27"/>
      <c r="K278" s="779"/>
      <c r="L278" s="446"/>
      <c r="M278" s="27">
        <f t="shared" si="298"/>
        <v>0</v>
      </c>
      <c r="N278" s="53">
        <f t="shared" si="299"/>
        <v>0</v>
      </c>
      <c r="O278" s="53">
        <f t="shared" si="300"/>
        <v>0</v>
      </c>
      <c r="P278" s="53">
        <f t="shared" si="301"/>
        <v>0</v>
      </c>
      <c r="Q278" s="53">
        <f t="shared" si="302"/>
        <v>0</v>
      </c>
      <c r="U278" s="29"/>
      <c r="V278" s="29"/>
      <c r="W278" s="29"/>
      <c r="X278" s="29"/>
      <c r="Y278" s="29"/>
      <c r="Z278" s="29"/>
    </row>
    <row r="279" spans="1:26" ht="27" customHeight="1">
      <c r="A279" s="457"/>
      <c r="B279" s="598" t="s">
        <v>6743</v>
      </c>
      <c r="C279" s="864"/>
      <c r="D279" s="872"/>
      <c r="E279" s="528"/>
      <c r="F279" s="528"/>
      <c r="G279" s="528"/>
      <c r="H279" s="804"/>
      <c r="I279" s="442"/>
      <c r="J279" s="27"/>
      <c r="K279" s="779"/>
      <c r="L279" s="446"/>
      <c r="M279" s="27">
        <f t="shared" si="298"/>
        <v>0</v>
      </c>
      <c r="N279" s="53">
        <f t="shared" si="299"/>
        <v>0</v>
      </c>
      <c r="O279" s="53">
        <f t="shared" si="300"/>
        <v>0</v>
      </c>
      <c r="P279" s="53">
        <f t="shared" si="301"/>
        <v>0</v>
      </c>
      <c r="Q279" s="53">
        <f t="shared" si="302"/>
        <v>0</v>
      </c>
      <c r="U279" s="29"/>
      <c r="V279" s="29"/>
      <c r="W279" s="29"/>
      <c r="X279" s="29"/>
      <c r="Y279" s="29"/>
      <c r="Z279" s="29"/>
    </row>
    <row r="280" spans="1:26" ht="27" customHeight="1">
      <c r="A280" s="457"/>
      <c r="B280" s="598" t="s">
        <v>6744</v>
      </c>
      <c r="C280" s="864"/>
      <c r="D280" s="872"/>
      <c r="E280" s="528"/>
      <c r="F280" s="528"/>
      <c r="G280" s="528"/>
      <c r="H280" s="804"/>
      <c r="I280" s="442"/>
      <c r="J280" s="27"/>
      <c r="K280" s="779"/>
      <c r="L280" s="446"/>
      <c r="M280" s="27">
        <f t="shared" si="298"/>
        <v>0</v>
      </c>
      <c r="N280" s="53">
        <f t="shared" si="299"/>
        <v>0</v>
      </c>
      <c r="O280" s="53">
        <f t="shared" si="300"/>
        <v>0</v>
      </c>
      <c r="P280" s="53">
        <f t="shared" si="301"/>
        <v>0</v>
      </c>
      <c r="Q280" s="53">
        <f t="shared" si="302"/>
        <v>0</v>
      </c>
      <c r="U280" s="29"/>
      <c r="V280" s="29"/>
      <c r="W280" s="29"/>
      <c r="X280" s="29"/>
      <c r="Y280" s="29"/>
      <c r="Z280" s="29"/>
    </row>
    <row r="281" spans="1:26" ht="27" customHeight="1">
      <c r="A281" s="457"/>
      <c r="B281" s="598" t="s">
        <v>6745</v>
      </c>
      <c r="C281" s="864"/>
      <c r="D281" s="872"/>
      <c r="E281" s="528"/>
      <c r="F281" s="528"/>
      <c r="G281" s="528"/>
      <c r="H281" s="804"/>
      <c r="I281" s="442"/>
      <c r="J281" s="27"/>
      <c r="K281" s="779"/>
      <c r="L281" s="446"/>
      <c r="M281" s="27">
        <f t="shared" si="298"/>
        <v>0</v>
      </c>
      <c r="N281" s="53">
        <f t="shared" si="299"/>
        <v>0</v>
      </c>
      <c r="O281" s="53">
        <f t="shared" si="300"/>
        <v>0</v>
      </c>
      <c r="P281" s="53">
        <f t="shared" si="301"/>
        <v>0</v>
      </c>
      <c r="Q281" s="53">
        <f t="shared" si="302"/>
        <v>0</v>
      </c>
      <c r="U281" s="29"/>
      <c r="V281" s="29"/>
      <c r="W281" s="29"/>
      <c r="X281" s="29"/>
      <c r="Y281" s="29"/>
      <c r="Z281" s="29"/>
    </row>
    <row r="282" spans="1:26" ht="27" customHeight="1">
      <c r="A282" s="457"/>
      <c r="B282" s="598" t="s">
        <v>6746</v>
      </c>
      <c r="C282" s="873" t="s">
        <v>6866</v>
      </c>
      <c r="D282" s="874"/>
      <c r="E282" s="420">
        <f t="shared" ref="E282" si="318">CEILING(P282,50)</f>
        <v>2800</v>
      </c>
      <c r="F282" s="420">
        <f t="shared" ref="F282" si="319">CEILING(Q282,50)</f>
        <v>2350</v>
      </c>
      <c r="G282" s="420">
        <f t="shared" ref="G282" si="320">CEILING(N282,50)</f>
        <v>4850</v>
      </c>
      <c r="H282" s="804" t="s">
        <v>6852</v>
      </c>
      <c r="I282" s="442"/>
      <c r="J282" s="27"/>
      <c r="K282" s="779"/>
      <c r="L282" s="446">
        <v>46</v>
      </c>
      <c r="M282" s="27">
        <f t="shared" si="298"/>
        <v>1610</v>
      </c>
      <c r="N282" s="53">
        <f t="shared" si="299"/>
        <v>4830</v>
      </c>
      <c r="O282" s="53">
        <f t="shared" si="300"/>
        <v>2898</v>
      </c>
      <c r="P282" s="53">
        <f t="shared" si="301"/>
        <v>2753.1</v>
      </c>
      <c r="Q282" s="53">
        <f t="shared" si="302"/>
        <v>2340.1349999999998</v>
      </c>
      <c r="U282" s="29"/>
      <c r="V282" s="29"/>
      <c r="W282" s="29"/>
      <c r="X282" s="29"/>
      <c r="Y282" s="29"/>
      <c r="Z282" s="29"/>
    </row>
    <row r="283" spans="1:26" ht="27" customHeight="1">
      <c r="A283" s="457"/>
      <c r="B283" s="598" t="s">
        <v>6747</v>
      </c>
      <c r="C283" s="873"/>
      <c r="D283" s="874"/>
      <c r="E283" s="528"/>
      <c r="F283" s="528"/>
      <c r="G283" s="528"/>
      <c r="H283" s="804"/>
      <c r="I283" s="442"/>
      <c r="J283" s="27"/>
      <c r="K283" s="779"/>
      <c r="L283" s="446"/>
      <c r="M283" s="27">
        <f t="shared" si="298"/>
        <v>0</v>
      </c>
      <c r="N283" s="53">
        <f t="shared" si="299"/>
        <v>0</v>
      </c>
      <c r="O283" s="53">
        <f t="shared" si="300"/>
        <v>0</v>
      </c>
      <c r="P283" s="53">
        <f t="shared" si="301"/>
        <v>0</v>
      </c>
      <c r="Q283" s="53">
        <f t="shared" si="302"/>
        <v>0</v>
      </c>
      <c r="U283" s="29"/>
      <c r="V283" s="29"/>
      <c r="W283" s="29"/>
      <c r="X283" s="29"/>
      <c r="Y283" s="29"/>
      <c r="Z283" s="29"/>
    </row>
    <row r="284" spans="1:26" ht="27" customHeight="1">
      <c r="A284" s="457"/>
      <c r="B284" s="598" t="s">
        <v>6748</v>
      </c>
      <c r="C284" s="873"/>
      <c r="D284" s="874"/>
      <c r="E284" s="528"/>
      <c r="F284" s="528"/>
      <c r="G284" s="528"/>
      <c r="H284" s="804"/>
      <c r="I284" s="442"/>
      <c r="J284" s="27"/>
      <c r="K284" s="779"/>
      <c r="L284" s="446"/>
      <c r="M284" s="27">
        <f t="shared" si="298"/>
        <v>0</v>
      </c>
      <c r="N284" s="53">
        <f t="shared" si="299"/>
        <v>0</v>
      </c>
      <c r="O284" s="53">
        <f t="shared" si="300"/>
        <v>0</v>
      </c>
      <c r="P284" s="53">
        <f t="shared" si="301"/>
        <v>0</v>
      </c>
      <c r="Q284" s="53">
        <f t="shared" si="302"/>
        <v>0</v>
      </c>
      <c r="U284" s="29"/>
      <c r="V284" s="29"/>
      <c r="W284" s="29"/>
      <c r="X284" s="29"/>
      <c r="Y284" s="29"/>
      <c r="Z284" s="29"/>
    </row>
    <row r="285" spans="1:26" ht="27" customHeight="1">
      <c r="A285" s="457"/>
      <c r="B285" s="598" t="s">
        <v>6749</v>
      </c>
      <c r="C285" s="873"/>
      <c r="D285" s="874"/>
      <c r="E285" s="528"/>
      <c r="F285" s="528"/>
      <c r="G285" s="528"/>
      <c r="H285" s="804"/>
      <c r="I285" s="442"/>
      <c r="J285" s="27"/>
      <c r="K285" s="779"/>
      <c r="L285" s="446"/>
      <c r="M285" s="27">
        <f t="shared" si="298"/>
        <v>0</v>
      </c>
      <c r="N285" s="53">
        <f t="shared" si="299"/>
        <v>0</v>
      </c>
      <c r="O285" s="53">
        <f t="shared" si="300"/>
        <v>0</v>
      </c>
      <c r="P285" s="53">
        <f t="shared" si="301"/>
        <v>0</v>
      </c>
      <c r="Q285" s="53">
        <f t="shared" si="302"/>
        <v>0</v>
      </c>
      <c r="U285" s="29"/>
      <c r="V285" s="29"/>
      <c r="W285" s="29"/>
      <c r="X285" s="29"/>
      <c r="Y285" s="29"/>
      <c r="Z285" s="29"/>
    </row>
    <row r="286" spans="1:26" ht="27" customHeight="1">
      <c r="A286" s="457"/>
      <c r="B286" s="598" t="s">
        <v>6750</v>
      </c>
      <c r="C286" s="873"/>
      <c r="D286" s="874"/>
      <c r="E286" s="528"/>
      <c r="F286" s="528"/>
      <c r="G286" s="528"/>
      <c r="H286" s="804"/>
      <c r="I286" s="442"/>
      <c r="J286" s="27"/>
      <c r="K286" s="779"/>
      <c r="L286" s="446"/>
      <c r="M286" s="27">
        <f t="shared" si="298"/>
        <v>0</v>
      </c>
      <c r="N286" s="53">
        <f t="shared" si="299"/>
        <v>0</v>
      </c>
      <c r="O286" s="53">
        <f t="shared" si="300"/>
        <v>0</v>
      </c>
      <c r="P286" s="53">
        <f t="shared" si="301"/>
        <v>0</v>
      </c>
      <c r="Q286" s="53">
        <f t="shared" si="302"/>
        <v>0</v>
      </c>
      <c r="U286" s="29"/>
      <c r="V286" s="29"/>
      <c r="W286" s="29"/>
      <c r="X286" s="29"/>
      <c r="Y286" s="29"/>
      <c r="Z286" s="29"/>
    </row>
    <row r="287" spans="1:26" ht="27" customHeight="1" thickBot="1">
      <c r="A287" s="457"/>
      <c r="B287" s="598" t="s">
        <v>6751</v>
      </c>
      <c r="C287" s="875"/>
      <c r="D287" s="876"/>
      <c r="E287" s="528"/>
      <c r="F287" s="528"/>
      <c r="G287" s="528"/>
      <c r="H287" s="804"/>
      <c r="I287" s="442"/>
      <c r="J287" s="27"/>
      <c r="K287" s="779"/>
      <c r="L287" s="446"/>
      <c r="M287" s="27">
        <f t="shared" si="298"/>
        <v>0</v>
      </c>
      <c r="N287" s="53">
        <f t="shared" si="299"/>
        <v>0</v>
      </c>
      <c r="O287" s="53">
        <f t="shared" si="300"/>
        <v>0</v>
      </c>
      <c r="P287" s="53">
        <f t="shared" si="301"/>
        <v>0</v>
      </c>
      <c r="Q287" s="53">
        <f t="shared" si="302"/>
        <v>0</v>
      </c>
      <c r="U287" s="29"/>
      <c r="V287" s="29"/>
      <c r="W287" s="29"/>
      <c r="X287" s="29"/>
      <c r="Y287" s="29"/>
      <c r="Z287" s="29"/>
    </row>
    <row r="288" spans="1:26" ht="27" customHeight="1" thickTop="1">
      <c r="A288" s="615" t="s">
        <v>6867</v>
      </c>
      <c r="B288" s="598"/>
      <c r="C288" s="529"/>
      <c r="D288" s="528"/>
      <c r="E288" s="528"/>
      <c r="F288" s="528"/>
      <c r="G288" s="528"/>
      <c r="H288" s="804"/>
      <c r="I288" s="442"/>
      <c r="J288" s="27"/>
      <c r="K288" s="779"/>
      <c r="L288" s="446"/>
      <c r="M288" s="27">
        <f t="shared" si="298"/>
        <v>0</v>
      </c>
      <c r="N288" s="53">
        <f t="shared" si="299"/>
        <v>0</v>
      </c>
      <c r="O288" s="53">
        <f t="shared" si="300"/>
        <v>0</v>
      </c>
      <c r="P288" s="53">
        <f t="shared" si="301"/>
        <v>0</v>
      </c>
      <c r="Q288" s="53">
        <f t="shared" si="302"/>
        <v>0</v>
      </c>
      <c r="U288" s="29"/>
      <c r="V288" s="29"/>
      <c r="W288" s="29"/>
      <c r="X288" s="29"/>
      <c r="Y288" s="29"/>
      <c r="Z288" s="29"/>
    </row>
    <row r="289" spans="1:26" ht="27" customHeight="1">
      <c r="A289" s="457"/>
      <c r="B289" s="598" t="s">
        <v>6752</v>
      </c>
      <c r="C289" s="860" t="s">
        <v>6868</v>
      </c>
      <c r="D289" s="861"/>
      <c r="E289" s="420">
        <f t="shared" ref="E289" si="321">CEILING(P289,50)</f>
        <v>1600</v>
      </c>
      <c r="F289" s="420">
        <f t="shared" ref="F289" si="322">CEILING(Q289,50)</f>
        <v>1350</v>
      </c>
      <c r="G289" s="420">
        <f t="shared" ref="G289" si="323">CEILING(N289,50)</f>
        <v>2750</v>
      </c>
      <c r="H289" s="804" t="s">
        <v>6852</v>
      </c>
      <c r="I289" s="442"/>
      <c r="J289" s="27"/>
      <c r="K289" s="779"/>
      <c r="L289" s="446">
        <v>26</v>
      </c>
      <c r="M289" s="27">
        <f t="shared" si="298"/>
        <v>910</v>
      </c>
      <c r="N289" s="53">
        <f t="shared" si="299"/>
        <v>2730</v>
      </c>
      <c r="O289" s="53">
        <f t="shared" si="300"/>
        <v>1638</v>
      </c>
      <c r="P289" s="53">
        <f t="shared" si="301"/>
        <v>1556.1</v>
      </c>
      <c r="Q289" s="53">
        <f t="shared" si="302"/>
        <v>1322.6849999999999</v>
      </c>
      <c r="U289" s="29"/>
      <c r="V289" s="29"/>
      <c r="W289" s="29"/>
      <c r="X289" s="29"/>
      <c r="Y289" s="29"/>
      <c r="Z289" s="29"/>
    </row>
    <row r="290" spans="1:26" ht="27" customHeight="1">
      <c r="A290" s="457"/>
      <c r="B290" s="598" t="s">
        <v>6753</v>
      </c>
      <c r="C290" s="861"/>
      <c r="D290" s="861"/>
      <c r="E290" s="528"/>
      <c r="F290" s="528"/>
      <c r="G290" s="528"/>
      <c r="H290" s="804"/>
      <c r="I290" s="442"/>
      <c r="J290" s="27"/>
      <c r="K290" s="779"/>
      <c r="L290" s="446"/>
      <c r="M290" s="27">
        <f t="shared" si="298"/>
        <v>0</v>
      </c>
      <c r="N290" s="53">
        <f t="shared" si="299"/>
        <v>0</v>
      </c>
      <c r="O290" s="53">
        <f t="shared" si="300"/>
        <v>0</v>
      </c>
      <c r="P290" s="53">
        <f t="shared" si="301"/>
        <v>0</v>
      </c>
      <c r="Q290" s="53">
        <f t="shared" si="302"/>
        <v>0</v>
      </c>
      <c r="U290" s="29"/>
      <c r="V290" s="29"/>
      <c r="W290" s="29"/>
      <c r="X290" s="29"/>
      <c r="Y290" s="29"/>
      <c r="Z290" s="29"/>
    </row>
    <row r="291" spans="1:26" ht="27" customHeight="1">
      <c r="A291" s="457"/>
      <c r="B291" s="598" t="s">
        <v>6754</v>
      </c>
      <c r="C291" s="861"/>
      <c r="D291" s="861"/>
      <c r="E291" s="528"/>
      <c r="F291" s="528"/>
      <c r="G291" s="528"/>
      <c r="H291" s="804"/>
      <c r="I291" s="442"/>
      <c r="J291" s="27"/>
      <c r="K291" s="779"/>
      <c r="L291" s="446"/>
      <c r="M291" s="27">
        <f t="shared" si="298"/>
        <v>0</v>
      </c>
      <c r="N291" s="53">
        <f t="shared" si="299"/>
        <v>0</v>
      </c>
      <c r="O291" s="53">
        <f t="shared" si="300"/>
        <v>0</v>
      </c>
      <c r="P291" s="53">
        <f t="shared" si="301"/>
        <v>0</v>
      </c>
      <c r="Q291" s="53">
        <f t="shared" si="302"/>
        <v>0</v>
      </c>
      <c r="U291" s="29"/>
      <c r="V291" s="29"/>
      <c r="W291" s="29"/>
      <c r="X291" s="29"/>
      <c r="Y291" s="29"/>
      <c r="Z291" s="29"/>
    </row>
    <row r="292" spans="1:26" ht="27" customHeight="1">
      <c r="A292" s="457"/>
      <c r="B292" s="598" t="s">
        <v>6755</v>
      </c>
      <c r="C292" s="861"/>
      <c r="D292" s="861"/>
      <c r="E292" s="528"/>
      <c r="F292" s="528"/>
      <c r="G292" s="528"/>
      <c r="H292" s="804"/>
      <c r="I292" s="442"/>
      <c r="J292" s="27"/>
      <c r="K292" s="779"/>
      <c r="L292" s="446"/>
      <c r="M292" s="27">
        <f t="shared" si="298"/>
        <v>0</v>
      </c>
      <c r="N292" s="53">
        <f t="shared" si="299"/>
        <v>0</v>
      </c>
      <c r="O292" s="53">
        <f t="shared" si="300"/>
        <v>0</v>
      </c>
      <c r="P292" s="53">
        <f t="shared" si="301"/>
        <v>0</v>
      </c>
      <c r="Q292" s="53">
        <f t="shared" si="302"/>
        <v>0</v>
      </c>
      <c r="U292" s="29"/>
      <c r="V292" s="29"/>
      <c r="W292" s="29"/>
      <c r="X292" s="29"/>
      <c r="Y292" s="29"/>
      <c r="Z292" s="29"/>
    </row>
    <row r="293" spans="1:26" ht="27" customHeight="1">
      <c r="A293" s="457"/>
      <c r="B293" s="598" t="s">
        <v>6756</v>
      </c>
      <c r="C293" s="861"/>
      <c r="D293" s="861"/>
      <c r="E293" s="528"/>
      <c r="F293" s="528"/>
      <c r="G293" s="528"/>
      <c r="H293" s="804"/>
      <c r="I293" s="442"/>
      <c r="J293" s="27"/>
      <c r="K293" s="779"/>
      <c r="L293" s="446"/>
      <c r="M293" s="27">
        <f t="shared" si="298"/>
        <v>0</v>
      </c>
      <c r="N293" s="53">
        <f t="shared" si="299"/>
        <v>0</v>
      </c>
      <c r="O293" s="53">
        <f t="shared" si="300"/>
        <v>0</v>
      </c>
      <c r="P293" s="53">
        <f t="shared" si="301"/>
        <v>0</v>
      </c>
      <c r="Q293" s="53">
        <f t="shared" si="302"/>
        <v>0</v>
      </c>
      <c r="U293" s="29"/>
      <c r="V293" s="29"/>
      <c r="W293" s="29"/>
      <c r="X293" s="29"/>
      <c r="Y293" s="29"/>
      <c r="Z293" s="29"/>
    </row>
    <row r="294" spans="1:26" ht="27" customHeight="1">
      <c r="A294" s="457"/>
      <c r="B294" s="598" t="s">
        <v>6757</v>
      </c>
      <c r="C294" s="861"/>
      <c r="D294" s="861"/>
      <c r="E294" s="528"/>
      <c r="F294" s="528"/>
      <c r="G294" s="528"/>
      <c r="H294" s="804"/>
      <c r="I294" s="442"/>
      <c r="J294" s="27"/>
      <c r="K294" s="779"/>
      <c r="L294" s="446"/>
      <c r="M294" s="27">
        <f t="shared" si="298"/>
        <v>0</v>
      </c>
      <c r="N294" s="53">
        <f t="shared" si="299"/>
        <v>0</v>
      </c>
      <c r="O294" s="53">
        <f t="shared" si="300"/>
        <v>0</v>
      </c>
      <c r="P294" s="53">
        <f t="shared" si="301"/>
        <v>0</v>
      </c>
      <c r="Q294" s="53">
        <f t="shared" si="302"/>
        <v>0</v>
      </c>
      <c r="U294" s="29"/>
      <c r="V294" s="29"/>
      <c r="W294" s="29"/>
      <c r="X294" s="29"/>
      <c r="Y294" s="29"/>
      <c r="Z294" s="29"/>
    </row>
    <row r="295" spans="1:26" ht="27" customHeight="1">
      <c r="A295" s="457"/>
      <c r="B295" s="598" t="s">
        <v>6758</v>
      </c>
      <c r="C295" s="862" t="s">
        <v>6869</v>
      </c>
      <c r="D295" s="863"/>
      <c r="E295" s="420">
        <f t="shared" ref="E295" si="324">CEILING(P295,50)</f>
        <v>1800</v>
      </c>
      <c r="F295" s="420">
        <f t="shared" ref="F295" si="325">CEILING(Q295,50)</f>
        <v>1550</v>
      </c>
      <c r="G295" s="420">
        <f t="shared" ref="G295" si="326">CEILING(N295,50)</f>
        <v>3150</v>
      </c>
      <c r="H295" s="804" t="s">
        <v>6852</v>
      </c>
      <c r="I295" s="442"/>
      <c r="J295" s="27"/>
      <c r="K295" s="779"/>
      <c r="L295" s="446">
        <v>30</v>
      </c>
      <c r="M295" s="27">
        <f t="shared" si="298"/>
        <v>1050</v>
      </c>
      <c r="N295" s="53">
        <f t="shared" si="299"/>
        <v>3150</v>
      </c>
      <c r="O295" s="53">
        <f t="shared" si="300"/>
        <v>1890</v>
      </c>
      <c r="P295" s="53">
        <f t="shared" si="301"/>
        <v>1795.5</v>
      </c>
      <c r="Q295" s="53">
        <f t="shared" si="302"/>
        <v>1526.175</v>
      </c>
      <c r="U295" s="29"/>
      <c r="V295" s="29"/>
      <c r="W295" s="29"/>
      <c r="X295" s="29"/>
      <c r="Y295" s="29"/>
      <c r="Z295" s="29"/>
    </row>
    <row r="296" spans="1:26" ht="27" customHeight="1">
      <c r="A296" s="457"/>
      <c r="B296" s="598" t="s">
        <v>6759</v>
      </c>
      <c r="C296" s="863"/>
      <c r="D296" s="863"/>
      <c r="E296" s="528"/>
      <c r="F296" s="528"/>
      <c r="G296" s="528"/>
      <c r="H296" s="804"/>
      <c r="I296" s="442"/>
      <c r="J296" s="27"/>
      <c r="K296" s="779"/>
      <c r="L296" s="446"/>
      <c r="M296" s="27">
        <f t="shared" si="298"/>
        <v>0</v>
      </c>
      <c r="N296" s="53">
        <f t="shared" si="299"/>
        <v>0</v>
      </c>
      <c r="O296" s="53">
        <f t="shared" si="300"/>
        <v>0</v>
      </c>
      <c r="P296" s="53">
        <f t="shared" si="301"/>
        <v>0</v>
      </c>
      <c r="Q296" s="53">
        <f t="shared" si="302"/>
        <v>0</v>
      </c>
      <c r="U296" s="29"/>
      <c r="V296" s="29"/>
      <c r="W296" s="29"/>
      <c r="X296" s="29"/>
      <c r="Y296" s="29"/>
      <c r="Z296" s="29"/>
    </row>
    <row r="297" spans="1:26" ht="27" customHeight="1">
      <c r="A297" s="457"/>
      <c r="B297" s="598" t="s">
        <v>6760</v>
      </c>
      <c r="C297" s="863"/>
      <c r="D297" s="863"/>
      <c r="E297" s="528"/>
      <c r="F297" s="528"/>
      <c r="G297" s="528"/>
      <c r="H297" s="804"/>
      <c r="I297" s="442"/>
      <c r="J297" s="27"/>
      <c r="K297" s="779"/>
      <c r="L297" s="446"/>
      <c r="M297" s="27">
        <f t="shared" si="298"/>
        <v>0</v>
      </c>
      <c r="N297" s="53">
        <f t="shared" si="299"/>
        <v>0</v>
      </c>
      <c r="O297" s="53">
        <f t="shared" si="300"/>
        <v>0</v>
      </c>
      <c r="P297" s="53">
        <f t="shared" si="301"/>
        <v>0</v>
      </c>
      <c r="Q297" s="53">
        <f t="shared" si="302"/>
        <v>0</v>
      </c>
      <c r="U297" s="29"/>
      <c r="V297" s="29"/>
      <c r="W297" s="29"/>
      <c r="X297" s="29"/>
      <c r="Y297" s="29"/>
      <c r="Z297" s="29"/>
    </row>
    <row r="298" spans="1:26" ht="27" customHeight="1">
      <c r="A298" s="457"/>
      <c r="B298" s="598" t="s">
        <v>6761</v>
      </c>
      <c r="C298" s="863"/>
      <c r="D298" s="863"/>
      <c r="E298" s="528"/>
      <c r="F298" s="528"/>
      <c r="G298" s="528"/>
      <c r="H298" s="804"/>
      <c r="I298" s="442"/>
      <c r="J298" s="27"/>
      <c r="K298" s="779"/>
      <c r="L298" s="446"/>
      <c r="M298" s="27">
        <f t="shared" si="298"/>
        <v>0</v>
      </c>
      <c r="N298" s="53">
        <f t="shared" si="299"/>
        <v>0</v>
      </c>
      <c r="O298" s="53">
        <f t="shared" si="300"/>
        <v>0</v>
      </c>
      <c r="P298" s="53">
        <f t="shared" si="301"/>
        <v>0</v>
      </c>
      <c r="Q298" s="53">
        <f t="shared" si="302"/>
        <v>0</v>
      </c>
      <c r="U298" s="29"/>
      <c r="V298" s="29"/>
      <c r="W298" s="29"/>
      <c r="X298" s="29"/>
      <c r="Y298" s="29"/>
      <c r="Z298" s="29"/>
    </row>
    <row r="299" spans="1:26" ht="27" customHeight="1">
      <c r="A299" s="457"/>
      <c r="B299" s="598" t="s">
        <v>6762</v>
      </c>
      <c r="C299" s="863"/>
      <c r="D299" s="863"/>
      <c r="E299" s="528"/>
      <c r="F299" s="528"/>
      <c r="G299" s="528"/>
      <c r="H299" s="804"/>
      <c r="I299" s="442"/>
      <c r="J299" s="27"/>
      <c r="K299" s="779"/>
      <c r="L299" s="446"/>
      <c r="M299" s="27">
        <f t="shared" si="298"/>
        <v>0</v>
      </c>
      <c r="N299" s="53">
        <f t="shared" si="299"/>
        <v>0</v>
      </c>
      <c r="O299" s="53">
        <f t="shared" si="300"/>
        <v>0</v>
      </c>
      <c r="P299" s="53">
        <f t="shared" si="301"/>
        <v>0</v>
      </c>
      <c r="Q299" s="53">
        <f t="shared" si="302"/>
        <v>0</v>
      </c>
      <c r="U299" s="29"/>
      <c r="V299" s="29"/>
      <c r="W299" s="29"/>
      <c r="X299" s="29"/>
      <c r="Y299" s="29"/>
      <c r="Z299" s="29"/>
    </row>
    <row r="300" spans="1:26" ht="27" customHeight="1">
      <c r="A300" s="457"/>
      <c r="B300" s="598" t="s">
        <v>6763</v>
      </c>
      <c r="C300" s="863"/>
      <c r="D300" s="863"/>
      <c r="E300" s="528"/>
      <c r="F300" s="528"/>
      <c r="G300" s="528"/>
      <c r="H300" s="804"/>
      <c r="I300" s="442"/>
      <c r="J300" s="27"/>
      <c r="K300" s="779"/>
      <c r="L300" s="446"/>
      <c r="M300" s="27">
        <f t="shared" si="298"/>
        <v>0</v>
      </c>
      <c r="N300" s="53">
        <f t="shared" si="299"/>
        <v>0</v>
      </c>
      <c r="O300" s="53">
        <f t="shared" si="300"/>
        <v>0</v>
      </c>
      <c r="P300" s="53">
        <f t="shared" si="301"/>
        <v>0</v>
      </c>
      <c r="Q300" s="53">
        <f t="shared" si="302"/>
        <v>0</v>
      </c>
      <c r="U300" s="29"/>
      <c r="V300" s="29"/>
      <c r="W300" s="29"/>
      <c r="X300" s="29"/>
      <c r="Y300" s="29"/>
      <c r="Z300" s="29"/>
    </row>
    <row r="301" spans="1:26" ht="27" customHeight="1">
      <c r="A301" s="457"/>
      <c r="B301" s="598" t="s">
        <v>6764</v>
      </c>
      <c r="C301" s="864" t="s">
        <v>6870</v>
      </c>
      <c r="D301" s="861"/>
      <c r="E301" s="420">
        <f t="shared" ref="E301" si="327">CEILING(P301,50)</f>
        <v>2700</v>
      </c>
      <c r="F301" s="420">
        <f t="shared" ref="F301" si="328">CEILING(Q301,50)</f>
        <v>2300</v>
      </c>
      <c r="G301" s="420">
        <f t="shared" ref="G301" si="329">CEILING(N301,50)</f>
        <v>4750</v>
      </c>
      <c r="H301" s="804" t="s">
        <v>6852</v>
      </c>
      <c r="I301" s="442"/>
      <c r="J301" s="27"/>
      <c r="K301" s="779"/>
      <c r="L301" s="446">
        <v>45</v>
      </c>
      <c r="M301" s="27">
        <f t="shared" si="298"/>
        <v>1575</v>
      </c>
      <c r="N301" s="53">
        <f t="shared" si="299"/>
        <v>4725</v>
      </c>
      <c r="O301" s="53">
        <f t="shared" si="300"/>
        <v>2835</v>
      </c>
      <c r="P301" s="53">
        <f t="shared" si="301"/>
        <v>2693.25</v>
      </c>
      <c r="Q301" s="53">
        <f t="shared" si="302"/>
        <v>2289.2624999999998</v>
      </c>
      <c r="U301" s="29"/>
      <c r="V301" s="29"/>
      <c r="W301" s="29"/>
      <c r="X301" s="29"/>
      <c r="Y301" s="29"/>
      <c r="Z301" s="29"/>
    </row>
    <row r="302" spans="1:26" ht="27" customHeight="1">
      <c r="A302" s="457"/>
      <c r="B302" s="598" t="s">
        <v>6765</v>
      </c>
      <c r="C302" s="861"/>
      <c r="D302" s="861"/>
      <c r="E302" s="528"/>
      <c r="F302" s="528"/>
      <c r="G302" s="528"/>
      <c r="H302" s="804"/>
      <c r="I302" s="442"/>
      <c r="J302" s="27"/>
      <c r="K302" s="779"/>
      <c r="L302" s="446"/>
      <c r="M302" s="27">
        <f t="shared" si="298"/>
        <v>0</v>
      </c>
      <c r="N302" s="53">
        <f t="shared" si="299"/>
        <v>0</v>
      </c>
      <c r="O302" s="53">
        <f t="shared" si="300"/>
        <v>0</v>
      </c>
      <c r="P302" s="53">
        <f t="shared" si="301"/>
        <v>0</v>
      </c>
      <c r="Q302" s="53">
        <f t="shared" si="302"/>
        <v>0</v>
      </c>
      <c r="U302" s="29"/>
      <c r="V302" s="29"/>
      <c r="W302" s="29"/>
      <c r="X302" s="29"/>
      <c r="Y302" s="29"/>
      <c r="Z302" s="29"/>
    </row>
    <row r="303" spans="1:26" ht="27" customHeight="1">
      <c r="A303" s="457"/>
      <c r="B303" s="598" t="s">
        <v>6766</v>
      </c>
      <c r="C303" s="861"/>
      <c r="D303" s="861"/>
      <c r="E303" s="528"/>
      <c r="F303" s="528"/>
      <c r="G303" s="528"/>
      <c r="H303" s="804"/>
      <c r="I303" s="442"/>
      <c r="J303" s="27"/>
      <c r="K303" s="779"/>
      <c r="L303" s="446"/>
      <c r="M303" s="27">
        <f t="shared" si="298"/>
        <v>0</v>
      </c>
      <c r="N303" s="53">
        <f t="shared" si="299"/>
        <v>0</v>
      </c>
      <c r="O303" s="53">
        <f t="shared" si="300"/>
        <v>0</v>
      </c>
      <c r="P303" s="53">
        <f t="shared" si="301"/>
        <v>0</v>
      </c>
      <c r="Q303" s="53">
        <f t="shared" si="302"/>
        <v>0</v>
      </c>
      <c r="U303" s="29"/>
      <c r="V303" s="29"/>
      <c r="W303" s="29"/>
      <c r="X303" s="29"/>
      <c r="Y303" s="29"/>
      <c r="Z303" s="29"/>
    </row>
    <row r="304" spans="1:26" ht="27" customHeight="1">
      <c r="A304" s="457"/>
      <c r="B304" s="598" t="s">
        <v>6767</v>
      </c>
      <c r="C304" s="861"/>
      <c r="D304" s="861"/>
      <c r="E304" s="528"/>
      <c r="F304" s="528"/>
      <c r="G304" s="528"/>
      <c r="H304" s="804"/>
      <c r="I304" s="442"/>
      <c r="J304" s="27"/>
      <c r="K304" s="779"/>
      <c r="L304" s="446"/>
      <c r="M304" s="27">
        <f t="shared" si="298"/>
        <v>0</v>
      </c>
      <c r="N304" s="53">
        <f t="shared" si="299"/>
        <v>0</v>
      </c>
      <c r="O304" s="53">
        <f t="shared" si="300"/>
        <v>0</v>
      </c>
      <c r="P304" s="53">
        <f t="shared" si="301"/>
        <v>0</v>
      </c>
      <c r="Q304" s="53">
        <f t="shared" si="302"/>
        <v>0</v>
      </c>
      <c r="U304" s="29"/>
      <c r="V304" s="29"/>
      <c r="W304" s="29"/>
      <c r="X304" s="29"/>
      <c r="Y304" s="29"/>
      <c r="Z304" s="29"/>
    </row>
    <row r="305" spans="1:26" ht="27" customHeight="1">
      <c r="A305" s="457"/>
      <c r="B305" s="598" t="s">
        <v>6768</v>
      </c>
      <c r="C305" s="861"/>
      <c r="D305" s="861"/>
      <c r="E305" s="528"/>
      <c r="F305" s="528"/>
      <c r="G305" s="528"/>
      <c r="H305" s="804"/>
      <c r="I305" s="442"/>
      <c r="J305" s="27"/>
      <c r="K305" s="779"/>
      <c r="L305" s="446"/>
      <c r="M305" s="27">
        <f t="shared" si="298"/>
        <v>0</v>
      </c>
      <c r="N305" s="53">
        <f t="shared" si="299"/>
        <v>0</v>
      </c>
      <c r="O305" s="53">
        <f t="shared" si="300"/>
        <v>0</v>
      </c>
      <c r="P305" s="53">
        <f t="shared" si="301"/>
        <v>0</v>
      </c>
      <c r="Q305" s="53">
        <f t="shared" si="302"/>
        <v>0</v>
      </c>
      <c r="U305" s="29"/>
      <c r="V305" s="29"/>
      <c r="W305" s="29"/>
      <c r="X305" s="29"/>
      <c r="Y305" s="29"/>
      <c r="Z305" s="29"/>
    </row>
    <row r="306" spans="1:26" ht="27" customHeight="1">
      <c r="A306" s="457"/>
      <c r="B306" s="598" t="s">
        <v>6769</v>
      </c>
      <c r="C306" s="861"/>
      <c r="D306" s="861"/>
      <c r="E306" s="528"/>
      <c r="F306" s="528"/>
      <c r="G306" s="528"/>
      <c r="H306" s="804"/>
      <c r="I306" s="442"/>
      <c r="J306" s="27"/>
      <c r="K306" s="779"/>
      <c r="L306" s="446"/>
      <c r="M306" s="27">
        <f t="shared" si="298"/>
        <v>0</v>
      </c>
      <c r="N306" s="53">
        <f t="shared" si="299"/>
        <v>0</v>
      </c>
      <c r="O306" s="53">
        <f t="shared" si="300"/>
        <v>0</v>
      </c>
      <c r="P306" s="53">
        <f t="shared" si="301"/>
        <v>0</v>
      </c>
      <c r="Q306" s="53">
        <f t="shared" si="302"/>
        <v>0</v>
      </c>
      <c r="U306" s="29"/>
      <c r="V306" s="29"/>
      <c r="W306" s="29"/>
      <c r="X306" s="29"/>
      <c r="Y306" s="29"/>
      <c r="Z306" s="29"/>
    </row>
    <row r="307" spans="1:26" ht="27" customHeight="1">
      <c r="A307" s="457"/>
      <c r="B307" s="598" t="s">
        <v>6770</v>
      </c>
      <c r="C307" s="862" t="s">
        <v>6871</v>
      </c>
      <c r="D307" s="863"/>
      <c r="E307" s="420">
        <f t="shared" ref="E307" si="330">CEILING(P307,50)</f>
        <v>4100</v>
      </c>
      <c r="F307" s="420">
        <f t="shared" ref="F307" si="331">CEILING(Q307,50)</f>
        <v>3500</v>
      </c>
      <c r="G307" s="420">
        <f t="shared" ref="G307" si="332">CEILING(N307,50)</f>
        <v>7150</v>
      </c>
      <c r="H307" s="804" t="s">
        <v>6852</v>
      </c>
      <c r="I307" s="442"/>
      <c r="J307" s="27"/>
      <c r="K307" s="779"/>
      <c r="L307" s="446">
        <v>68</v>
      </c>
      <c r="M307" s="27">
        <f t="shared" si="298"/>
        <v>2380</v>
      </c>
      <c r="N307" s="53">
        <f t="shared" si="299"/>
        <v>7140</v>
      </c>
      <c r="O307" s="53">
        <f t="shared" si="300"/>
        <v>4284</v>
      </c>
      <c r="P307" s="53">
        <f t="shared" si="301"/>
        <v>4069.7999999999997</v>
      </c>
      <c r="Q307" s="53">
        <f t="shared" si="302"/>
        <v>3459.3299999999995</v>
      </c>
      <c r="U307" s="29"/>
      <c r="V307" s="29"/>
      <c r="W307" s="29"/>
      <c r="X307" s="29"/>
      <c r="Y307" s="29"/>
      <c r="Z307" s="29"/>
    </row>
    <row r="308" spans="1:26" ht="27" customHeight="1">
      <c r="A308" s="457"/>
      <c r="B308" s="598" t="s">
        <v>6771</v>
      </c>
      <c r="C308" s="863"/>
      <c r="D308" s="863"/>
      <c r="E308" s="528"/>
      <c r="F308" s="528"/>
      <c r="G308" s="528"/>
      <c r="H308" s="804"/>
      <c r="I308" s="442"/>
      <c r="J308" s="27"/>
      <c r="K308" s="779"/>
      <c r="L308" s="446"/>
      <c r="M308" s="27">
        <f t="shared" si="298"/>
        <v>0</v>
      </c>
      <c r="N308" s="53">
        <f t="shared" si="299"/>
        <v>0</v>
      </c>
      <c r="O308" s="53">
        <f t="shared" si="300"/>
        <v>0</v>
      </c>
      <c r="P308" s="53">
        <f t="shared" si="301"/>
        <v>0</v>
      </c>
      <c r="Q308" s="53">
        <f t="shared" si="302"/>
        <v>0</v>
      </c>
      <c r="U308" s="29"/>
      <c r="V308" s="29"/>
      <c r="W308" s="29"/>
      <c r="X308" s="29"/>
      <c r="Y308" s="29"/>
      <c r="Z308" s="29"/>
    </row>
    <row r="309" spans="1:26" ht="27" customHeight="1">
      <c r="A309" s="457"/>
      <c r="B309" s="598" t="s">
        <v>6772</v>
      </c>
      <c r="C309" s="863"/>
      <c r="D309" s="863"/>
      <c r="E309" s="528"/>
      <c r="F309" s="528"/>
      <c r="G309" s="528"/>
      <c r="H309" s="804"/>
      <c r="I309" s="442"/>
      <c r="J309" s="27"/>
      <c r="K309" s="779"/>
      <c r="L309" s="446"/>
      <c r="M309" s="27">
        <f t="shared" si="298"/>
        <v>0</v>
      </c>
      <c r="N309" s="53">
        <f t="shared" si="299"/>
        <v>0</v>
      </c>
      <c r="O309" s="53">
        <f t="shared" si="300"/>
        <v>0</v>
      </c>
      <c r="P309" s="53">
        <f t="shared" si="301"/>
        <v>0</v>
      </c>
      <c r="Q309" s="53">
        <f t="shared" si="302"/>
        <v>0</v>
      </c>
      <c r="U309" s="29"/>
      <c r="V309" s="29"/>
      <c r="W309" s="29"/>
      <c r="X309" s="29"/>
      <c r="Y309" s="29"/>
      <c r="Z309" s="29"/>
    </row>
    <row r="310" spans="1:26" ht="27" customHeight="1">
      <c r="A310" s="457"/>
      <c r="B310" s="598" t="s">
        <v>6773</v>
      </c>
      <c r="C310" s="863"/>
      <c r="D310" s="863"/>
      <c r="E310" s="528"/>
      <c r="F310" s="528"/>
      <c r="G310" s="528"/>
      <c r="H310" s="804"/>
      <c r="I310" s="442"/>
      <c r="J310" s="27"/>
      <c r="K310" s="779"/>
      <c r="L310" s="446"/>
      <c r="M310" s="27">
        <f t="shared" si="298"/>
        <v>0</v>
      </c>
      <c r="N310" s="53">
        <f t="shared" si="299"/>
        <v>0</v>
      </c>
      <c r="O310" s="53">
        <f t="shared" si="300"/>
        <v>0</v>
      </c>
      <c r="P310" s="53">
        <f t="shared" si="301"/>
        <v>0</v>
      </c>
      <c r="Q310" s="53">
        <f t="shared" si="302"/>
        <v>0</v>
      </c>
      <c r="U310" s="29"/>
      <c r="V310" s="29"/>
      <c r="W310" s="29"/>
      <c r="X310" s="29"/>
      <c r="Y310" s="29"/>
      <c r="Z310" s="29"/>
    </row>
    <row r="311" spans="1:26" ht="27" customHeight="1">
      <c r="A311" s="457"/>
      <c r="B311" s="598" t="s">
        <v>6774</v>
      </c>
      <c r="C311" s="863"/>
      <c r="D311" s="863"/>
      <c r="E311" s="528"/>
      <c r="F311" s="528"/>
      <c r="G311" s="528"/>
      <c r="H311" s="804"/>
      <c r="I311" s="442"/>
      <c r="J311" s="27"/>
      <c r="K311" s="779"/>
      <c r="L311" s="446"/>
      <c r="M311" s="27">
        <f t="shared" si="298"/>
        <v>0</v>
      </c>
      <c r="N311" s="53">
        <f t="shared" si="299"/>
        <v>0</v>
      </c>
      <c r="O311" s="53">
        <f t="shared" si="300"/>
        <v>0</v>
      </c>
      <c r="P311" s="53">
        <f t="shared" si="301"/>
        <v>0</v>
      </c>
      <c r="Q311" s="53">
        <f t="shared" si="302"/>
        <v>0</v>
      </c>
      <c r="U311" s="29"/>
      <c r="V311" s="29"/>
      <c r="W311" s="29"/>
      <c r="X311" s="29"/>
      <c r="Y311" s="29"/>
      <c r="Z311" s="29"/>
    </row>
    <row r="312" spans="1:26" ht="27" customHeight="1">
      <c r="A312" s="457"/>
      <c r="B312" s="598" t="s">
        <v>6775</v>
      </c>
      <c r="C312" s="863"/>
      <c r="D312" s="863"/>
      <c r="E312" s="528"/>
      <c r="F312" s="528"/>
      <c r="G312" s="528"/>
      <c r="H312" s="804"/>
      <c r="I312" s="442"/>
      <c r="J312" s="27"/>
      <c r="K312" s="779"/>
      <c r="L312" s="446"/>
      <c r="M312" s="27">
        <f t="shared" ref="M312:M377" si="333">L312*35</f>
        <v>0</v>
      </c>
      <c r="N312" s="53">
        <f t="shared" ref="N312:N377" si="334">M312*3</f>
        <v>0</v>
      </c>
      <c r="O312" s="53">
        <f t="shared" ref="O312:O377" si="335">N312*0.6</f>
        <v>0</v>
      </c>
      <c r="P312" s="53">
        <f t="shared" ref="P312:P377" si="336">O312*0.95</f>
        <v>0</v>
      </c>
      <c r="Q312" s="53">
        <f t="shared" ref="Q312:Q377" si="337">P312*0.85</f>
        <v>0</v>
      </c>
      <c r="U312" s="29"/>
      <c r="V312" s="29"/>
      <c r="W312" s="29"/>
      <c r="X312" s="29"/>
      <c r="Y312" s="29"/>
      <c r="Z312" s="29"/>
    </row>
    <row r="313" spans="1:26" ht="27" customHeight="1">
      <c r="A313" s="457"/>
      <c r="B313" s="598" t="s">
        <v>6776</v>
      </c>
      <c r="C313" s="864" t="s">
        <v>6872</v>
      </c>
      <c r="D313" s="861"/>
      <c r="E313" s="420">
        <f t="shared" ref="E313" si="338">CEILING(P313,50)</f>
        <v>5400</v>
      </c>
      <c r="F313" s="420">
        <f t="shared" ref="F313" si="339">CEILING(Q313,50)</f>
        <v>4600</v>
      </c>
      <c r="G313" s="420">
        <f t="shared" ref="G313" si="340">CEILING(N313,50)</f>
        <v>9450</v>
      </c>
      <c r="H313" s="804" t="s">
        <v>6852</v>
      </c>
      <c r="I313" s="442"/>
      <c r="J313" s="27"/>
      <c r="K313" s="779"/>
      <c r="L313" s="446">
        <v>90</v>
      </c>
      <c r="M313" s="27">
        <f t="shared" si="333"/>
        <v>3150</v>
      </c>
      <c r="N313" s="53">
        <f t="shared" si="334"/>
        <v>9450</v>
      </c>
      <c r="O313" s="53">
        <f t="shared" si="335"/>
        <v>5670</v>
      </c>
      <c r="P313" s="53">
        <f t="shared" si="336"/>
        <v>5386.5</v>
      </c>
      <c r="Q313" s="53">
        <f t="shared" si="337"/>
        <v>4578.5249999999996</v>
      </c>
      <c r="U313" s="29"/>
      <c r="V313" s="29"/>
      <c r="W313" s="29"/>
      <c r="X313" s="29"/>
      <c r="Y313" s="29"/>
      <c r="Z313" s="29"/>
    </row>
    <row r="314" spans="1:26" ht="27" customHeight="1">
      <c r="A314" s="457"/>
      <c r="B314" s="598" t="s">
        <v>6777</v>
      </c>
      <c r="C314" s="861"/>
      <c r="D314" s="861"/>
      <c r="E314" s="528"/>
      <c r="F314" s="528"/>
      <c r="G314" s="528"/>
      <c r="H314" s="804"/>
      <c r="I314" s="442"/>
      <c r="J314" s="27"/>
      <c r="K314" s="779"/>
      <c r="L314" s="446"/>
      <c r="M314" s="27">
        <f t="shared" si="333"/>
        <v>0</v>
      </c>
      <c r="N314" s="53">
        <f t="shared" si="334"/>
        <v>0</v>
      </c>
      <c r="O314" s="53">
        <f t="shared" si="335"/>
        <v>0</v>
      </c>
      <c r="P314" s="53">
        <f t="shared" si="336"/>
        <v>0</v>
      </c>
      <c r="Q314" s="53">
        <f t="shared" si="337"/>
        <v>0</v>
      </c>
      <c r="U314" s="29"/>
      <c r="V314" s="29"/>
      <c r="W314" s="29"/>
      <c r="X314" s="29"/>
      <c r="Y314" s="29"/>
      <c r="Z314" s="29"/>
    </row>
    <row r="315" spans="1:26" ht="27" customHeight="1">
      <c r="A315" s="457"/>
      <c r="B315" s="598" t="s">
        <v>6778</v>
      </c>
      <c r="C315" s="861"/>
      <c r="D315" s="861"/>
      <c r="E315" s="528"/>
      <c r="F315" s="528"/>
      <c r="G315" s="528"/>
      <c r="H315" s="804"/>
      <c r="I315" s="442"/>
      <c r="J315" s="27"/>
      <c r="K315" s="779"/>
      <c r="L315" s="446"/>
      <c r="M315" s="27">
        <f t="shared" si="333"/>
        <v>0</v>
      </c>
      <c r="N315" s="53">
        <f t="shared" si="334"/>
        <v>0</v>
      </c>
      <c r="O315" s="53">
        <f t="shared" si="335"/>
        <v>0</v>
      </c>
      <c r="P315" s="53">
        <f t="shared" si="336"/>
        <v>0</v>
      </c>
      <c r="Q315" s="53">
        <f t="shared" si="337"/>
        <v>0</v>
      </c>
      <c r="U315" s="29"/>
      <c r="V315" s="29"/>
      <c r="W315" s="29"/>
      <c r="X315" s="29"/>
      <c r="Y315" s="29"/>
      <c r="Z315" s="29"/>
    </row>
    <row r="316" spans="1:26" ht="27" customHeight="1">
      <c r="A316" s="457"/>
      <c r="B316" s="598" t="s">
        <v>6779</v>
      </c>
      <c r="C316" s="861"/>
      <c r="D316" s="861"/>
      <c r="E316" s="528"/>
      <c r="F316" s="528"/>
      <c r="G316" s="528"/>
      <c r="H316" s="804"/>
      <c r="I316" s="442"/>
      <c r="J316" s="27"/>
      <c r="K316" s="779"/>
      <c r="L316" s="446"/>
      <c r="M316" s="27">
        <f t="shared" si="333"/>
        <v>0</v>
      </c>
      <c r="N316" s="53">
        <f t="shared" si="334"/>
        <v>0</v>
      </c>
      <c r="O316" s="53">
        <f t="shared" si="335"/>
        <v>0</v>
      </c>
      <c r="P316" s="53">
        <f t="shared" si="336"/>
        <v>0</v>
      </c>
      <c r="Q316" s="53">
        <f t="shared" si="337"/>
        <v>0</v>
      </c>
      <c r="U316" s="29"/>
      <c r="V316" s="29"/>
      <c r="W316" s="29"/>
      <c r="X316" s="29"/>
      <c r="Y316" s="29"/>
      <c r="Z316" s="29"/>
    </row>
    <row r="317" spans="1:26" ht="27" customHeight="1">
      <c r="A317" s="457"/>
      <c r="B317" s="598" t="s">
        <v>6780</v>
      </c>
      <c r="C317" s="861"/>
      <c r="D317" s="861"/>
      <c r="E317" s="528"/>
      <c r="F317" s="528"/>
      <c r="G317" s="528"/>
      <c r="H317" s="804"/>
      <c r="I317" s="442"/>
      <c r="J317" s="27"/>
      <c r="K317" s="779"/>
      <c r="L317" s="446"/>
      <c r="M317" s="27">
        <f t="shared" si="333"/>
        <v>0</v>
      </c>
      <c r="N317" s="53">
        <f t="shared" si="334"/>
        <v>0</v>
      </c>
      <c r="O317" s="53">
        <f t="shared" si="335"/>
        <v>0</v>
      </c>
      <c r="P317" s="53">
        <f t="shared" si="336"/>
        <v>0</v>
      </c>
      <c r="Q317" s="53">
        <f t="shared" si="337"/>
        <v>0</v>
      </c>
      <c r="U317" s="29"/>
      <c r="V317" s="29"/>
      <c r="W317" s="29"/>
      <c r="X317" s="29"/>
      <c r="Y317" s="29"/>
      <c r="Z317" s="29"/>
    </row>
    <row r="318" spans="1:26" ht="27" customHeight="1">
      <c r="A318" s="457"/>
      <c r="B318" s="598" t="s">
        <v>6781</v>
      </c>
      <c r="C318" s="861"/>
      <c r="D318" s="861"/>
      <c r="E318" s="528"/>
      <c r="F318" s="528"/>
      <c r="G318" s="528"/>
      <c r="H318" s="804"/>
      <c r="I318" s="442"/>
      <c r="J318" s="27"/>
      <c r="K318" s="779"/>
      <c r="L318" s="446"/>
      <c r="M318" s="27">
        <f t="shared" si="333"/>
        <v>0</v>
      </c>
      <c r="N318" s="53">
        <f t="shared" si="334"/>
        <v>0</v>
      </c>
      <c r="O318" s="53">
        <f t="shared" si="335"/>
        <v>0</v>
      </c>
      <c r="P318" s="53">
        <f t="shared" si="336"/>
        <v>0</v>
      </c>
      <c r="Q318" s="53">
        <f t="shared" si="337"/>
        <v>0</v>
      </c>
      <c r="U318" s="29"/>
      <c r="V318" s="29"/>
      <c r="W318" s="29"/>
      <c r="X318" s="29"/>
      <c r="Y318" s="29"/>
      <c r="Z318" s="29"/>
    </row>
    <row r="319" spans="1:26" ht="27" customHeight="1">
      <c r="A319" s="457" t="s">
        <v>6873</v>
      </c>
      <c r="B319" s="598"/>
      <c r="C319" s="529"/>
      <c r="D319" s="528"/>
      <c r="E319" s="528"/>
      <c r="F319" s="528"/>
      <c r="G319" s="528"/>
      <c r="H319" s="804"/>
      <c r="I319" s="442"/>
      <c r="J319" s="27"/>
      <c r="K319" s="779"/>
      <c r="L319" s="446"/>
      <c r="M319" s="27">
        <f t="shared" si="333"/>
        <v>0</v>
      </c>
      <c r="N319" s="53">
        <f t="shared" si="334"/>
        <v>0</v>
      </c>
      <c r="O319" s="53">
        <f t="shared" si="335"/>
        <v>0</v>
      </c>
      <c r="P319" s="53">
        <f t="shared" si="336"/>
        <v>0</v>
      </c>
      <c r="Q319" s="53">
        <f t="shared" si="337"/>
        <v>0</v>
      </c>
      <c r="U319" s="29"/>
      <c r="V319" s="29"/>
      <c r="W319" s="29"/>
      <c r="X319" s="29"/>
      <c r="Y319" s="29"/>
      <c r="Z319" s="29"/>
    </row>
    <row r="320" spans="1:26" ht="27" customHeight="1">
      <c r="A320" s="457"/>
      <c r="B320" s="598" t="s">
        <v>6782</v>
      </c>
      <c r="C320" s="860" t="s">
        <v>6874</v>
      </c>
      <c r="D320" s="861"/>
      <c r="E320" s="420">
        <f t="shared" ref="E320" si="341">CEILING(P320,50)</f>
        <v>2200</v>
      </c>
      <c r="F320" s="420">
        <f t="shared" ref="F320" si="342">CEILING(Q320,50)</f>
        <v>1850</v>
      </c>
      <c r="G320" s="420">
        <f t="shared" ref="G320" si="343">CEILING(N320,50)</f>
        <v>3800</v>
      </c>
      <c r="H320" s="804" t="s">
        <v>6852</v>
      </c>
      <c r="I320" s="442"/>
      <c r="J320" s="27"/>
      <c r="K320" s="779"/>
      <c r="L320" s="446">
        <v>36</v>
      </c>
      <c r="M320" s="27">
        <f t="shared" si="333"/>
        <v>1260</v>
      </c>
      <c r="N320" s="53">
        <f t="shared" si="334"/>
        <v>3780</v>
      </c>
      <c r="O320" s="53">
        <f t="shared" si="335"/>
        <v>2268</v>
      </c>
      <c r="P320" s="53">
        <f t="shared" si="336"/>
        <v>2154.6</v>
      </c>
      <c r="Q320" s="53">
        <f t="shared" si="337"/>
        <v>1831.4099999999999</v>
      </c>
      <c r="U320" s="29"/>
      <c r="V320" s="29"/>
      <c r="W320" s="29"/>
      <c r="X320" s="29"/>
      <c r="Y320" s="29"/>
      <c r="Z320" s="29"/>
    </row>
    <row r="321" spans="1:26" ht="27" customHeight="1">
      <c r="A321" s="457"/>
      <c r="B321" s="598" t="s">
        <v>6783</v>
      </c>
      <c r="C321" s="861"/>
      <c r="D321" s="861"/>
      <c r="E321" s="528"/>
      <c r="F321" s="528"/>
      <c r="G321" s="528"/>
      <c r="H321" s="804"/>
      <c r="I321" s="442"/>
      <c r="J321" s="27"/>
      <c r="K321" s="779"/>
      <c r="L321" s="446"/>
      <c r="M321" s="27">
        <f t="shared" si="333"/>
        <v>0</v>
      </c>
      <c r="N321" s="53">
        <f t="shared" si="334"/>
        <v>0</v>
      </c>
      <c r="O321" s="53">
        <f t="shared" si="335"/>
        <v>0</v>
      </c>
      <c r="P321" s="53">
        <f t="shared" si="336"/>
        <v>0</v>
      </c>
      <c r="Q321" s="53">
        <f t="shared" si="337"/>
        <v>0</v>
      </c>
      <c r="U321" s="29"/>
      <c r="V321" s="29"/>
      <c r="W321" s="29"/>
      <c r="X321" s="29"/>
      <c r="Y321" s="29"/>
      <c r="Z321" s="29"/>
    </row>
    <row r="322" spans="1:26" ht="27" customHeight="1">
      <c r="A322" s="457"/>
      <c r="B322" s="598" t="s">
        <v>6784</v>
      </c>
      <c r="C322" s="861"/>
      <c r="D322" s="861"/>
      <c r="E322" s="528"/>
      <c r="F322" s="528"/>
      <c r="G322" s="528"/>
      <c r="H322" s="804"/>
      <c r="I322" s="442"/>
      <c r="J322" s="27"/>
      <c r="K322" s="779"/>
      <c r="L322" s="446"/>
      <c r="M322" s="27">
        <f t="shared" si="333"/>
        <v>0</v>
      </c>
      <c r="N322" s="53">
        <f t="shared" si="334"/>
        <v>0</v>
      </c>
      <c r="O322" s="53">
        <f t="shared" si="335"/>
        <v>0</v>
      </c>
      <c r="P322" s="53">
        <f t="shared" si="336"/>
        <v>0</v>
      </c>
      <c r="Q322" s="53">
        <f t="shared" si="337"/>
        <v>0</v>
      </c>
      <c r="U322" s="29"/>
      <c r="V322" s="29"/>
      <c r="W322" s="29"/>
      <c r="X322" s="29"/>
      <c r="Y322" s="29"/>
      <c r="Z322" s="29"/>
    </row>
    <row r="323" spans="1:26" ht="27" customHeight="1">
      <c r="A323" s="457"/>
      <c r="B323" s="598" t="s">
        <v>6785</v>
      </c>
      <c r="C323" s="861"/>
      <c r="D323" s="861"/>
      <c r="E323" s="528"/>
      <c r="F323" s="528"/>
      <c r="G323" s="528"/>
      <c r="H323" s="804"/>
      <c r="I323" s="442"/>
      <c r="J323" s="27"/>
      <c r="K323" s="779"/>
      <c r="L323" s="446"/>
      <c r="M323" s="27">
        <f t="shared" si="333"/>
        <v>0</v>
      </c>
      <c r="N323" s="53">
        <f t="shared" si="334"/>
        <v>0</v>
      </c>
      <c r="O323" s="53">
        <f t="shared" si="335"/>
        <v>0</v>
      </c>
      <c r="P323" s="53">
        <f t="shared" si="336"/>
        <v>0</v>
      </c>
      <c r="Q323" s="53">
        <f t="shared" si="337"/>
        <v>0</v>
      </c>
      <c r="U323" s="29"/>
      <c r="V323" s="29"/>
      <c r="W323" s="29"/>
      <c r="X323" s="29"/>
      <c r="Y323" s="29"/>
      <c r="Z323" s="29"/>
    </row>
    <row r="324" spans="1:26" ht="27" customHeight="1">
      <c r="A324" s="457"/>
      <c r="B324" s="598" t="s">
        <v>6786</v>
      </c>
      <c r="C324" s="861"/>
      <c r="D324" s="861"/>
      <c r="E324" s="528"/>
      <c r="F324" s="528"/>
      <c r="G324" s="528"/>
      <c r="H324" s="804"/>
      <c r="I324" s="442"/>
      <c r="J324" s="27"/>
      <c r="K324" s="779"/>
      <c r="L324" s="446"/>
      <c r="M324" s="27">
        <f t="shared" si="333"/>
        <v>0</v>
      </c>
      <c r="N324" s="53">
        <f t="shared" si="334"/>
        <v>0</v>
      </c>
      <c r="O324" s="53">
        <f t="shared" si="335"/>
        <v>0</v>
      </c>
      <c r="P324" s="53">
        <f t="shared" si="336"/>
        <v>0</v>
      </c>
      <c r="Q324" s="53">
        <f t="shared" si="337"/>
        <v>0</v>
      </c>
      <c r="U324" s="29"/>
      <c r="V324" s="29"/>
      <c r="W324" s="29"/>
      <c r="X324" s="29"/>
      <c r="Y324" s="29"/>
      <c r="Z324" s="29"/>
    </row>
    <row r="325" spans="1:26" ht="27" customHeight="1" thickBot="1">
      <c r="A325" s="457"/>
      <c r="B325" s="598" t="s">
        <v>6787</v>
      </c>
      <c r="C325" s="869"/>
      <c r="D325" s="870"/>
      <c r="E325" s="528"/>
      <c r="F325" s="528"/>
      <c r="G325" s="528"/>
      <c r="H325" s="804"/>
      <c r="I325" s="442"/>
      <c r="J325" s="27"/>
      <c r="K325" s="779"/>
      <c r="L325" s="446"/>
      <c r="M325" s="27">
        <f t="shared" si="333"/>
        <v>0</v>
      </c>
      <c r="N325" s="53">
        <f t="shared" si="334"/>
        <v>0</v>
      </c>
      <c r="O325" s="53">
        <f t="shared" si="335"/>
        <v>0</v>
      </c>
      <c r="P325" s="53">
        <f t="shared" si="336"/>
        <v>0</v>
      </c>
      <c r="Q325" s="53">
        <f t="shared" si="337"/>
        <v>0</v>
      </c>
      <c r="U325" s="29"/>
      <c r="V325" s="29"/>
      <c r="W325" s="29"/>
      <c r="X325" s="29"/>
      <c r="Y325" s="29"/>
      <c r="Z325" s="29"/>
    </row>
    <row r="326" spans="1:26" ht="27" customHeight="1" thickTop="1">
      <c r="A326" s="615" t="s">
        <v>6875</v>
      </c>
      <c r="B326" s="598"/>
      <c r="C326" s="807"/>
      <c r="D326" s="528"/>
      <c r="E326" s="528"/>
      <c r="F326" s="528"/>
      <c r="G326" s="528"/>
      <c r="H326" s="804"/>
      <c r="I326" s="442"/>
      <c r="J326" s="27"/>
      <c r="K326" s="779"/>
      <c r="L326" s="446"/>
      <c r="M326" s="27">
        <f t="shared" si="333"/>
        <v>0</v>
      </c>
      <c r="N326" s="53">
        <f t="shared" si="334"/>
        <v>0</v>
      </c>
      <c r="O326" s="53">
        <f t="shared" si="335"/>
        <v>0</v>
      </c>
      <c r="P326" s="53">
        <f t="shared" si="336"/>
        <v>0</v>
      </c>
      <c r="Q326" s="53">
        <f t="shared" si="337"/>
        <v>0</v>
      </c>
      <c r="U326" s="29"/>
      <c r="V326" s="29"/>
      <c r="W326" s="29"/>
      <c r="X326" s="29"/>
      <c r="Y326" s="29"/>
      <c r="Z326" s="29"/>
    </row>
    <row r="327" spans="1:26" ht="27" customHeight="1">
      <c r="A327" s="457"/>
      <c r="B327" s="598" t="s">
        <v>6788</v>
      </c>
      <c r="C327" s="871" t="s">
        <v>6876</v>
      </c>
      <c r="D327" s="528"/>
      <c r="E327" s="420">
        <f t="shared" ref="E327" si="344">CEILING(P327,50)</f>
        <v>7200</v>
      </c>
      <c r="F327" s="420">
        <f t="shared" ref="F327" si="345">CEILING(Q327,50)</f>
        <v>6150</v>
      </c>
      <c r="G327" s="420">
        <f t="shared" ref="G327" si="346">CEILING(N327,50)</f>
        <v>12600</v>
      </c>
      <c r="H327" s="804" t="s">
        <v>6852</v>
      </c>
      <c r="I327" s="442"/>
      <c r="J327" s="27"/>
      <c r="K327" s="779"/>
      <c r="L327" s="446">
        <v>120</v>
      </c>
      <c r="M327" s="27">
        <f t="shared" si="333"/>
        <v>4200</v>
      </c>
      <c r="N327" s="53">
        <f t="shared" si="334"/>
        <v>12600</v>
      </c>
      <c r="O327" s="53">
        <f t="shared" si="335"/>
        <v>7560</v>
      </c>
      <c r="P327" s="53">
        <f t="shared" si="336"/>
        <v>7182</v>
      </c>
      <c r="Q327" s="53">
        <f t="shared" si="337"/>
        <v>6104.7</v>
      </c>
      <c r="U327" s="29"/>
      <c r="V327" s="29"/>
      <c r="W327" s="29"/>
      <c r="X327" s="29"/>
      <c r="Y327" s="29"/>
      <c r="Z327" s="29"/>
    </row>
    <row r="328" spans="1:26" ht="27" customHeight="1">
      <c r="A328" s="457"/>
      <c r="B328" s="598" t="s">
        <v>6789</v>
      </c>
      <c r="C328" s="871"/>
      <c r="D328" s="528"/>
      <c r="E328" s="528"/>
      <c r="F328" s="528"/>
      <c r="G328" s="528"/>
      <c r="H328" s="804"/>
      <c r="I328" s="442"/>
      <c r="J328" s="27"/>
      <c r="K328" s="779"/>
      <c r="L328" s="446"/>
      <c r="M328" s="27">
        <f t="shared" si="333"/>
        <v>0</v>
      </c>
      <c r="N328" s="53">
        <f t="shared" si="334"/>
        <v>0</v>
      </c>
      <c r="O328" s="53">
        <f t="shared" si="335"/>
        <v>0</v>
      </c>
      <c r="P328" s="53">
        <f t="shared" si="336"/>
        <v>0</v>
      </c>
      <c r="Q328" s="53">
        <f t="shared" si="337"/>
        <v>0</v>
      </c>
      <c r="U328" s="29"/>
      <c r="V328" s="29"/>
      <c r="W328" s="29"/>
      <c r="X328" s="29"/>
      <c r="Y328" s="29"/>
      <c r="Z328" s="29"/>
    </row>
    <row r="329" spans="1:26" ht="27" customHeight="1">
      <c r="A329" s="457"/>
      <c r="B329" s="598" t="s">
        <v>6790</v>
      </c>
      <c r="C329" s="871"/>
      <c r="D329" s="528"/>
      <c r="E329" s="528"/>
      <c r="F329" s="528"/>
      <c r="G329" s="528"/>
      <c r="H329" s="804"/>
      <c r="I329" s="442"/>
      <c r="J329" s="27"/>
      <c r="K329" s="779"/>
      <c r="L329" s="446"/>
      <c r="M329" s="27">
        <f t="shared" si="333"/>
        <v>0</v>
      </c>
      <c r="N329" s="53">
        <f t="shared" si="334"/>
        <v>0</v>
      </c>
      <c r="O329" s="53">
        <f t="shared" si="335"/>
        <v>0</v>
      </c>
      <c r="P329" s="53">
        <f t="shared" si="336"/>
        <v>0</v>
      </c>
      <c r="Q329" s="53">
        <f t="shared" si="337"/>
        <v>0</v>
      </c>
      <c r="U329" s="29"/>
      <c r="V329" s="29"/>
      <c r="W329" s="29"/>
      <c r="X329" s="29"/>
      <c r="Y329" s="29"/>
      <c r="Z329" s="29"/>
    </row>
    <row r="330" spans="1:26" ht="27" customHeight="1">
      <c r="A330" s="457"/>
      <c r="B330" s="598" t="s">
        <v>6791</v>
      </c>
      <c r="C330" s="871"/>
      <c r="D330" s="528"/>
      <c r="E330" s="528"/>
      <c r="F330" s="528"/>
      <c r="G330" s="528"/>
      <c r="H330" s="804"/>
      <c r="I330" s="442"/>
      <c r="J330" s="27"/>
      <c r="K330" s="779"/>
      <c r="L330" s="446"/>
      <c r="M330" s="27">
        <f t="shared" si="333"/>
        <v>0</v>
      </c>
      <c r="N330" s="53">
        <f t="shared" si="334"/>
        <v>0</v>
      </c>
      <c r="O330" s="53">
        <f t="shared" si="335"/>
        <v>0</v>
      </c>
      <c r="P330" s="53">
        <f t="shared" si="336"/>
        <v>0</v>
      </c>
      <c r="Q330" s="53">
        <f t="shared" si="337"/>
        <v>0</v>
      </c>
      <c r="U330" s="29"/>
      <c r="V330" s="29"/>
      <c r="W330" s="29"/>
      <c r="X330" s="29"/>
      <c r="Y330" s="29"/>
      <c r="Z330" s="29"/>
    </row>
    <row r="331" spans="1:26" ht="27" customHeight="1">
      <c r="A331" s="457"/>
      <c r="B331" s="598" t="s">
        <v>6792</v>
      </c>
      <c r="C331" s="871"/>
      <c r="D331" s="528"/>
      <c r="E331" s="528"/>
      <c r="F331" s="528"/>
      <c r="G331" s="528"/>
      <c r="H331" s="804"/>
      <c r="I331" s="442"/>
      <c r="J331" s="27"/>
      <c r="K331" s="779"/>
      <c r="L331" s="446"/>
      <c r="M331" s="27">
        <f t="shared" si="333"/>
        <v>0</v>
      </c>
      <c r="N331" s="53">
        <f t="shared" si="334"/>
        <v>0</v>
      </c>
      <c r="O331" s="53">
        <f t="shared" si="335"/>
        <v>0</v>
      </c>
      <c r="P331" s="53">
        <f t="shared" si="336"/>
        <v>0</v>
      </c>
      <c r="Q331" s="53">
        <f t="shared" si="337"/>
        <v>0</v>
      </c>
      <c r="U331" s="29"/>
      <c r="V331" s="29"/>
      <c r="W331" s="29"/>
      <c r="X331" s="29"/>
      <c r="Y331" s="29"/>
      <c r="Z331" s="29"/>
    </row>
    <row r="332" spans="1:26" ht="27" customHeight="1">
      <c r="A332" s="457"/>
      <c r="B332" s="598" t="s">
        <v>6793</v>
      </c>
      <c r="C332" s="871"/>
      <c r="D332" s="528"/>
      <c r="E332" s="528"/>
      <c r="F332" s="528"/>
      <c r="G332" s="528"/>
      <c r="H332" s="804"/>
      <c r="I332" s="442"/>
      <c r="J332" s="27"/>
      <c r="K332" s="779"/>
      <c r="L332" s="446"/>
      <c r="M332" s="27">
        <f t="shared" si="333"/>
        <v>0</v>
      </c>
      <c r="N332" s="53">
        <f t="shared" si="334"/>
        <v>0</v>
      </c>
      <c r="O332" s="53">
        <f t="shared" si="335"/>
        <v>0</v>
      </c>
      <c r="P332" s="53">
        <f t="shared" si="336"/>
        <v>0</v>
      </c>
      <c r="Q332" s="53">
        <f t="shared" si="337"/>
        <v>0</v>
      </c>
      <c r="U332" s="29"/>
      <c r="V332" s="29"/>
      <c r="W332" s="29"/>
      <c r="X332" s="29"/>
      <c r="Y332" s="29"/>
      <c r="Z332" s="29"/>
    </row>
    <row r="333" spans="1:26" ht="27" customHeight="1">
      <c r="A333" s="457"/>
      <c r="B333" s="598" t="s">
        <v>6794</v>
      </c>
      <c r="C333" s="871"/>
      <c r="D333" s="528"/>
      <c r="E333" s="528"/>
      <c r="F333" s="528"/>
      <c r="G333" s="528"/>
      <c r="H333" s="804"/>
      <c r="I333" s="442"/>
      <c r="J333" s="27"/>
      <c r="K333" s="779"/>
      <c r="L333" s="446"/>
      <c r="M333" s="27">
        <f t="shared" si="333"/>
        <v>0</v>
      </c>
      <c r="N333" s="53">
        <f t="shared" si="334"/>
        <v>0</v>
      </c>
      <c r="O333" s="53">
        <f t="shared" si="335"/>
        <v>0</v>
      </c>
      <c r="P333" s="53">
        <f t="shared" si="336"/>
        <v>0</v>
      </c>
      <c r="Q333" s="53">
        <f t="shared" si="337"/>
        <v>0</v>
      </c>
      <c r="U333" s="29"/>
      <c r="V333" s="29"/>
      <c r="W333" s="29"/>
      <c r="X333" s="29"/>
      <c r="Y333" s="29"/>
      <c r="Z333" s="29"/>
    </row>
    <row r="334" spans="1:26" ht="27" customHeight="1">
      <c r="A334" s="457"/>
      <c r="B334" s="598" t="s">
        <v>6795</v>
      </c>
      <c r="C334" s="865" t="s">
        <v>6877</v>
      </c>
      <c r="D334" s="528"/>
      <c r="E334" s="420">
        <f t="shared" ref="E334" si="347">CEILING(P334,50)</f>
        <v>2700</v>
      </c>
      <c r="F334" s="420">
        <f t="shared" ref="F334" si="348">CEILING(Q334,50)</f>
        <v>2300</v>
      </c>
      <c r="G334" s="420">
        <f t="shared" ref="G334" si="349">CEILING(N334,50)</f>
        <v>4750</v>
      </c>
      <c r="H334" s="804" t="s">
        <v>6852</v>
      </c>
      <c r="I334" s="442"/>
      <c r="J334" s="27"/>
      <c r="K334" s="779"/>
      <c r="L334" s="446">
        <v>45</v>
      </c>
      <c r="M334" s="27">
        <f t="shared" si="333"/>
        <v>1575</v>
      </c>
      <c r="N334" s="53">
        <f t="shared" si="334"/>
        <v>4725</v>
      </c>
      <c r="O334" s="53">
        <f t="shared" si="335"/>
        <v>2835</v>
      </c>
      <c r="P334" s="53">
        <f t="shared" si="336"/>
        <v>2693.25</v>
      </c>
      <c r="Q334" s="53">
        <f t="shared" si="337"/>
        <v>2289.2624999999998</v>
      </c>
      <c r="U334" s="29"/>
      <c r="V334" s="29"/>
      <c r="W334" s="29"/>
      <c r="X334" s="29"/>
      <c r="Y334" s="29"/>
      <c r="Z334" s="29"/>
    </row>
    <row r="335" spans="1:26" ht="27" customHeight="1">
      <c r="A335" s="457"/>
      <c r="B335" s="598" t="s">
        <v>6796</v>
      </c>
      <c r="C335" s="866"/>
      <c r="D335" s="528"/>
      <c r="E335" s="528"/>
      <c r="F335" s="528"/>
      <c r="G335" s="528"/>
      <c r="H335" s="804"/>
      <c r="I335" s="442"/>
      <c r="J335" s="27"/>
      <c r="K335" s="779"/>
      <c r="L335" s="446"/>
      <c r="M335" s="27">
        <f t="shared" si="333"/>
        <v>0</v>
      </c>
      <c r="N335" s="53">
        <f t="shared" si="334"/>
        <v>0</v>
      </c>
      <c r="O335" s="53">
        <f t="shared" si="335"/>
        <v>0</v>
      </c>
      <c r="P335" s="53">
        <f t="shared" si="336"/>
        <v>0</v>
      </c>
      <c r="Q335" s="53">
        <f t="shared" si="337"/>
        <v>0</v>
      </c>
      <c r="U335" s="29"/>
      <c r="V335" s="29"/>
      <c r="W335" s="29"/>
      <c r="X335" s="29"/>
      <c r="Y335" s="29"/>
      <c r="Z335" s="29"/>
    </row>
    <row r="336" spans="1:26" ht="27" customHeight="1">
      <c r="A336" s="457"/>
      <c r="B336" s="598" t="s">
        <v>6797</v>
      </c>
      <c r="C336" s="866"/>
      <c r="D336" s="528"/>
      <c r="E336" s="528"/>
      <c r="F336" s="528"/>
      <c r="G336" s="528"/>
      <c r="H336" s="804"/>
      <c r="I336" s="442"/>
      <c r="J336" s="27"/>
      <c r="K336" s="779"/>
      <c r="L336" s="446"/>
      <c r="M336" s="27">
        <f t="shared" si="333"/>
        <v>0</v>
      </c>
      <c r="N336" s="53">
        <f t="shared" si="334"/>
        <v>0</v>
      </c>
      <c r="O336" s="53">
        <f t="shared" si="335"/>
        <v>0</v>
      </c>
      <c r="P336" s="53">
        <f t="shared" si="336"/>
        <v>0</v>
      </c>
      <c r="Q336" s="53">
        <f t="shared" si="337"/>
        <v>0</v>
      </c>
      <c r="U336" s="29"/>
      <c r="V336" s="29"/>
      <c r="W336" s="29"/>
      <c r="X336" s="29"/>
      <c r="Y336" s="29"/>
      <c r="Z336" s="29"/>
    </row>
    <row r="337" spans="1:26" ht="27" customHeight="1">
      <c r="A337" s="457"/>
      <c r="B337" s="598" t="s">
        <v>6798</v>
      </c>
      <c r="C337" s="866"/>
      <c r="D337" s="528"/>
      <c r="E337" s="528"/>
      <c r="F337" s="528"/>
      <c r="G337" s="528"/>
      <c r="H337" s="804"/>
      <c r="I337" s="442"/>
      <c r="J337" s="27"/>
      <c r="K337" s="779"/>
      <c r="L337" s="446"/>
      <c r="M337" s="27">
        <f t="shared" si="333"/>
        <v>0</v>
      </c>
      <c r="N337" s="53">
        <f t="shared" si="334"/>
        <v>0</v>
      </c>
      <c r="O337" s="53">
        <f t="shared" si="335"/>
        <v>0</v>
      </c>
      <c r="P337" s="53">
        <f t="shared" si="336"/>
        <v>0</v>
      </c>
      <c r="Q337" s="53">
        <f t="shared" si="337"/>
        <v>0</v>
      </c>
      <c r="U337" s="29"/>
      <c r="V337" s="29"/>
      <c r="W337" s="29"/>
      <c r="X337" s="29"/>
      <c r="Y337" s="29"/>
      <c r="Z337" s="29"/>
    </row>
    <row r="338" spans="1:26" ht="27" customHeight="1">
      <c r="A338" s="457"/>
      <c r="B338" s="598" t="s">
        <v>6799</v>
      </c>
      <c r="C338" s="866"/>
      <c r="D338" s="528"/>
      <c r="E338" s="528"/>
      <c r="F338" s="528"/>
      <c r="G338" s="528"/>
      <c r="H338" s="804"/>
      <c r="I338" s="442"/>
      <c r="J338" s="27"/>
      <c r="K338" s="779"/>
      <c r="L338" s="446"/>
      <c r="M338" s="27">
        <f t="shared" si="333"/>
        <v>0</v>
      </c>
      <c r="N338" s="53">
        <f t="shared" si="334"/>
        <v>0</v>
      </c>
      <c r="O338" s="53">
        <f t="shared" si="335"/>
        <v>0</v>
      </c>
      <c r="P338" s="53">
        <f t="shared" si="336"/>
        <v>0</v>
      </c>
      <c r="Q338" s="53">
        <f t="shared" si="337"/>
        <v>0</v>
      </c>
      <c r="U338" s="29"/>
      <c r="V338" s="29"/>
      <c r="W338" s="29"/>
      <c r="X338" s="29"/>
      <c r="Y338" s="29"/>
      <c r="Z338" s="29"/>
    </row>
    <row r="339" spans="1:26" ht="27" customHeight="1">
      <c r="A339" s="457"/>
      <c r="B339" s="598" t="s">
        <v>6800</v>
      </c>
      <c r="C339" s="866"/>
      <c r="D339" s="528"/>
      <c r="E339" s="528"/>
      <c r="F339" s="528"/>
      <c r="G339" s="528"/>
      <c r="H339" s="804"/>
      <c r="I339" s="442"/>
      <c r="J339" s="27"/>
      <c r="K339" s="779"/>
      <c r="L339" s="446"/>
      <c r="M339" s="27">
        <f t="shared" si="333"/>
        <v>0</v>
      </c>
      <c r="N339" s="53">
        <f t="shared" si="334"/>
        <v>0</v>
      </c>
      <c r="O339" s="53">
        <f t="shared" si="335"/>
        <v>0</v>
      </c>
      <c r="P339" s="53">
        <f t="shared" si="336"/>
        <v>0</v>
      </c>
      <c r="Q339" s="53">
        <f t="shared" si="337"/>
        <v>0</v>
      </c>
      <c r="U339" s="29"/>
      <c r="V339" s="29"/>
      <c r="W339" s="29"/>
      <c r="X339" s="29"/>
      <c r="Y339" s="29"/>
      <c r="Z339" s="29"/>
    </row>
    <row r="340" spans="1:26" ht="27" customHeight="1">
      <c r="A340" s="457"/>
      <c r="B340" s="598" t="s">
        <v>6801</v>
      </c>
      <c r="C340" s="867" t="s">
        <v>6878</v>
      </c>
      <c r="D340" s="528"/>
      <c r="E340" s="420">
        <f t="shared" ref="E340" si="350">CEILING(P340,50)</f>
        <v>1750</v>
      </c>
      <c r="F340" s="420">
        <f t="shared" ref="F340" si="351">CEILING(Q340,50)</f>
        <v>1500</v>
      </c>
      <c r="G340" s="420">
        <f t="shared" ref="G340" si="352">CEILING(N340,50)</f>
        <v>3050</v>
      </c>
      <c r="H340" s="804" t="s">
        <v>6852</v>
      </c>
      <c r="I340" s="442"/>
      <c r="J340" s="27"/>
      <c r="K340" s="779"/>
      <c r="L340" s="446">
        <v>29</v>
      </c>
      <c r="M340" s="27">
        <f t="shared" si="333"/>
        <v>1015</v>
      </c>
      <c r="N340" s="53">
        <f t="shared" si="334"/>
        <v>3045</v>
      </c>
      <c r="O340" s="53">
        <f t="shared" si="335"/>
        <v>1827</v>
      </c>
      <c r="P340" s="53">
        <f t="shared" si="336"/>
        <v>1735.6499999999999</v>
      </c>
      <c r="Q340" s="53">
        <f t="shared" si="337"/>
        <v>1475.3024999999998</v>
      </c>
      <c r="U340" s="29"/>
      <c r="V340" s="29"/>
      <c r="W340" s="29"/>
      <c r="X340" s="29"/>
      <c r="Y340" s="29"/>
      <c r="Z340" s="29"/>
    </row>
    <row r="341" spans="1:26" ht="27" customHeight="1">
      <c r="A341" s="457"/>
      <c r="B341" s="598" t="s">
        <v>6802</v>
      </c>
      <c r="C341" s="868"/>
      <c r="D341" s="528"/>
      <c r="E341" s="528"/>
      <c r="F341" s="528"/>
      <c r="G341" s="528"/>
      <c r="H341" s="804"/>
      <c r="I341" s="442"/>
      <c r="J341" s="27"/>
      <c r="K341" s="779"/>
      <c r="L341" s="446"/>
      <c r="M341" s="27">
        <f t="shared" si="333"/>
        <v>0</v>
      </c>
      <c r="N341" s="53">
        <f t="shared" si="334"/>
        <v>0</v>
      </c>
      <c r="O341" s="53">
        <f t="shared" si="335"/>
        <v>0</v>
      </c>
      <c r="P341" s="53">
        <f t="shared" si="336"/>
        <v>0</v>
      </c>
      <c r="Q341" s="53">
        <f t="shared" si="337"/>
        <v>0</v>
      </c>
      <c r="U341" s="29"/>
      <c r="V341" s="29"/>
      <c r="W341" s="29"/>
      <c r="X341" s="29"/>
      <c r="Y341" s="29"/>
      <c r="Z341" s="29"/>
    </row>
    <row r="342" spans="1:26" ht="27" customHeight="1">
      <c r="A342" s="457"/>
      <c r="B342" s="598" t="s">
        <v>6803</v>
      </c>
      <c r="C342" s="868"/>
      <c r="D342" s="528"/>
      <c r="E342" s="528"/>
      <c r="F342" s="528"/>
      <c r="G342" s="528"/>
      <c r="H342" s="804"/>
      <c r="I342" s="442"/>
      <c r="J342" s="27"/>
      <c r="K342" s="779"/>
      <c r="L342" s="446"/>
      <c r="M342" s="27">
        <f t="shared" si="333"/>
        <v>0</v>
      </c>
      <c r="N342" s="53">
        <f t="shared" si="334"/>
        <v>0</v>
      </c>
      <c r="O342" s="53">
        <f t="shared" si="335"/>
        <v>0</v>
      </c>
      <c r="P342" s="53">
        <f t="shared" si="336"/>
        <v>0</v>
      </c>
      <c r="Q342" s="53">
        <f t="shared" si="337"/>
        <v>0</v>
      </c>
      <c r="U342" s="29"/>
      <c r="V342" s="29"/>
      <c r="W342" s="29"/>
      <c r="X342" s="29"/>
      <c r="Y342" s="29"/>
      <c r="Z342" s="29"/>
    </row>
    <row r="343" spans="1:26" ht="27" customHeight="1">
      <c r="A343" s="457"/>
      <c r="B343" s="598" t="s">
        <v>6804</v>
      </c>
      <c r="C343" s="868"/>
      <c r="D343" s="528"/>
      <c r="E343" s="528"/>
      <c r="F343" s="528"/>
      <c r="G343" s="528"/>
      <c r="H343" s="804"/>
      <c r="I343" s="442"/>
      <c r="J343" s="27"/>
      <c r="K343" s="779"/>
      <c r="L343" s="446"/>
      <c r="M343" s="27">
        <f t="shared" si="333"/>
        <v>0</v>
      </c>
      <c r="N343" s="53">
        <f t="shared" si="334"/>
        <v>0</v>
      </c>
      <c r="O343" s="53">
        <f t="shared" si="335"/>
        <v>0</v>
      </c>
      <c r="P343" s="53">
        <f t="shared" si="336"/>
        <v>0</v>
      </c>
      <c r="Q343" s="53">
        <f t="shared" si="337"/>
        <v>0</v>
      </c>
      <c r="U343" s="29"/>
      <c r="V343" s="29"/>
      <c r="W343" s="29"/>
      <c r="X343" s="29"/>
      <c r="Y343" s="29"/>
      <c r="Z343" s="29"/>
    </row>
    <row r="344" spans="1:26" ht="27" customHeight="1">
      <c r="A344" s="457"/>
      <c r="B344" s="598" t="s">
        <v>6805</v>
      </c>
      <c r="C344" s="868"/>
      <c r="D344" s="528"/>
      <c r="E344" s="528"/>
      <c r="F344" s="528"/>
      <c r="G344" s="528"/>
      <c r="H344" s="804"/>
      <c r="I344" s="442"/>
      <c r="J344" s="27"/>
      <c r="K344" s="779"/>
      <c r="L344" s="446"/>
      <c r="M344" s="27">
        <f t="shared" si="333"/>
        <v>0</v>
      </c>
      <c r="N344" s="53">
        <f t="shared" si="334"/>
        <v>0</v>
      </c>
      <c r="O344" s="53">
        <f t="shared" si="335"/>
        <v>0</v>
      </c>
      <c r="P344" s="53">
        <f t="shared" si="336"/>
        <v>0</v>
      </c>
      <c r="Q344" s="53">
        <f t="shared" si="337"/>
        <v>0</v>
      </c>
      <c r="U344" s="29"/>
      <c r="V344" s="29"/>
      <c r="W344" s="29"/>
      <c r="X344" s="29"/>
      <c r="Y344" s="29"/>
      <c r="Z344" s="29"/>
    </row>
    <row r="345" spans="1:26" ht="27" customHeight="1">
      <c r="A345" s="457"/>
      <c r="B345" s="598" t="s">
        <v>6806</v>
      </c>
      <c r="C345" s="868"/>
      <c r="D345" s="528"/>
      <c r="E345" s="528"/>
      <c r="F345" s="528"/>
      <c r="G345" s="528"/>
      <c r="H345" s="804"/>
      <c r="I345" s="442"/>
      <c r="J345" s="27"/>
      <c r="K345" s="779"/>
      <c r="L345" s="446"/>
      <c r="M345" s="27">
        <f t="shared" si="333"/>
        <v>0</v>
      </c>
      <c r="N345" s="53">
        <f t="shared" si="334"/>
        <v>0</v>
      </c>
      <c r="O345" s="53">
        <f t="shared" si="335"/>
        <v>0</v>
      </c>
      <c r="P345" s="53">
        <f t="shared" si="336"/>
        <v>0</v>
      </c>
      <c r="Q345" s="53">
        <f t="shared" si="337"/>
        <v>0</v>
      </c>
      <c r="U345" s="29"/>
      <c r="V345" s="29"/>
      <c r="W345" s="29"/>
      <c r="X345" s="29"/>
      <c r="Y345" s="29"/>
      <c r="Z345" s="29"/>
    </row>
    <row r="346" spans="1:26" ht="27" customHeight="1">
      <c r="A346" s="457" t="s">
        <v>6879</v>
      </c>
      <c r="B346" s="598"/>
      <c r="C346" s="801"/>
      <c r="D346" s="528"/>
      <c r="E346" s="528"/>
      <c r="F346" s="528"/>
      <c r="G346" s="528"/>
      <c r="H346" s="804"/>
      <c r="I346" s="442"/>
      <c r="J346" s="27"/>
      <c r="K346" s="779"/>
      <c r="L346" s="446"/>
      <c r="M346" s="27">
        <f t="shared" si="333"/>
        <v>0</v>
      </c>
      <c r="N346" s="53">
        <f t="shared" si="334"/>
        <v>0</v>
      </c>
      <c r="O346" s="53">
        <f t="shared" si="335"/>
        <v>0</v>
      </c>
      <c r="P346" s="53">
        <f t="shared" si="336"/>
        <v>0</v>
      </c>
      <c r="Q346" s="53">
        <f t="shared" si="337"/>
        <v>0</v>
      </c>
      <c r="U346" s="29"/>
      <c r="V346" s="29"/>
      <c r="W346" s="29"/>
      <c r="X346" s="29"/>
      <c r="Y346" s="29"/>
      <c r="Z346" s="29"/>
    </row>
    <row r="347" spans="1:26" ht="39" customHeight="1">
      <c r="A347" s="457"/>
      <c r="B347" s="598" t="s">
        <v>6807</v>
      </c>
      <c r="C347" s="901" t="s">
        <v>6880</v>
      </c>
      <c r="D347" s="528"/>
      <c r="E347" s="420">
        <f t="shared" ref="E347" si="353">CEILING(P347,50)</f>
        <v>5100</v>
      </c>
      <c r="F347" s="420">
        <f t="shared" ref="F347" si="354">CEILING(Q347,50)</f>
        <v>4350</v>
      </c>
      <c r="G347" s="420">
        <f t="shared" ref="G347" si="355">CEILING(N347,50)</f>
        <v>8950</v>
      </c>
      <c r="H347" s="804" t="s">
        <v>6852</v>
      </c>
      <c r="I347" s="442"/>
      <c r="J347" s="27"/>
      <c r="K347" s="779"/>
      <c r="L347" s="446">
        <v>85</v>
      </c>
      <c r="M347" s="27">
        <f t="shared" si="333"/>
        <v>2975</v>
      </c>
      <c r="N347" s="53">
        <f t="shared" si="334"/>
        <v>8925</v>
      </c>
      <c r="O347" s="53">
        <f t="shared" si="335"/>
        <v>5355</v>
      </c>
      <c r="P347" s="53">
        <f t="shared" si="336"/>
        <v>5087.25</v>
      </c>
      <c r="Q347" s="53">
        <f t="shared" si="337"/>
        <v>4324.1624999999995</v>
      </c>
      <c r="U347" s="29"/>
      <c r="V347" s="29"/>
      <c r="W347" s="29"/>
      <c r="X347" s="29"/>
      <c r="Y347" s="29"/>
      <c r="Z347" s="29"/>
    </row>
    <row r="348" spans="1:26" ht="39" customHeight="1">
      <c r="A348" s="457"/>
      <c r="B348" s="598" t="s">
        <v>6808</v>
      </c>
      <c r="C348" s="902"/>
      <c r="D348" s="528"/>
      <c r="E348" s="528"/>
      <c r="F348" s="528"/>
      <c r="G348" s="528"/>
      <c r="H348" s="804"/>
      <c r="I348" s="442"/>
      <c r="J348" s="27"/>
      <c r="K348" s="779"/>
      <c r="L348" s="446"/>
      <c r="M348" s="27">
        <f t="shared" si="333"/>
        <v>0</v>
      </c>
      <c r="N348" s="53">
        <f t="shared" si="334"/>
        <v>0</v>
      </c>
      <c r="O348" s="53">
        <f t="shared" si="335"/>
        <v>0</v>
      </c>
      <c r="P348" s="53">
        <f t="shared" si="336"/>
        <v>0</v>
      </c>
      <c r="Q348" s="53">
        <f t="shared" si="337"/>
        <v>0</v>
      </c>
      <c r="U348" s="29"/>
      <c r="V348" s="29"/>
      <c r="W348" s="29"/>
      <c r="X348" s="29"/>
      <c r="Y348" s="29"/>
      <c r="Z348" s="29"/>
    </row>
    <row r="349" spans="1:26" ht="27" customHeight="1">
      <c r="A349" s="457"/>
      <c r="B349" s="598" t="s">
        <v>6809</v>
      </c>
      <c r="C349" s="859" t="s">
        <v>6881</v>
      </c>
      <c r="D349" s="528"/>
      <c r="E349" s="420">
        <f t="shared" ref="E349" si="356">CEILING(P349,50)</f>
        <v>4200</v>
      </c>
      <c r="F349" s="420">
        <f t="shared" ref="F349" si="357">CEILING(Q349,50)</f>
        <v>3600</v>
      </c>
      <c r="G349" s="420">
        <f t="shared" ref="G349" si="358">CEILING(N349,50)</f>
        <v>7350</v>
      </c>
      <c r="H349" s="804" t="s">
        <v>6852</v>
      </c>
      <c r="I349" s="442"/>
      <c r="J349" s="27"/>
      <c r="K349" s="779"/>
      <c r="L349" s="446">
        <v>70</v>
      </c>
      <c r="M349" s="27">
        <f t="shared" si="333"/>
        <v>2450</v>
      </c>
      <c r="N349" s="53">
        <f t="shared" si="334"/>
        <v>7350</v>
      </c>
      <c r="O349" s="53">
        <f t="shared" si="335"/>
        <v>4410</v>
      </c>
      <c r="P349" s="53">
        <f t="shared" si="336"/>
        <v>4189.5</v>
      </c>
      <c r="Q349" s="53">
        <f t="shared" si="337"/>
        <v>3561.0749999999998</v>
      </c>
      <c r="U349" s="29"/>
      <c r="V349" s="29"/>
      <c r="W349" s="29"/>
      <c r="X349" s="29"/>
      <c r="Y349" s="29"/>
      <c r="Z349" s="29"/>
    </row>
    <row r="350" spans="1:26" ht="27" customHeight="1">
      <c r="A350" s="457"/>
      <c r="B350" s="598" t="s">
        <v>6810</v>
      </c>
      <c r="C350" s="859"/>
      <c r="D350" s="528"/>
      <c r="E350" s="528"/>
      <c r="F350" s="528"/>
      <c r="G350" s="528"/>
      <c r="H350" s="804"/>
      <c r="I350" s="442"/>
      <c r="J350" s="27"/>
      <c r="K350" s="779"/>
      <c r="L350" s="446"/>
      <c r="M350" s="27">
        <f t="shared" si="333"/>
        <v>0</v>
      </c>
      <c r="N350" s="53">
        <f t="shared" si="334"/>
        <v>0</v>
      </c>
      <c r="O350" s="53">
        <f t="shared" si="335"/>
        <v>0</v>
      </c>
      <c r="P350" s="53">
        <f t="shared" si="336"/>
        <v>0</v>
      </c>
      <c r="Q350" s="53">
        <f t="shared" si="337"/>
        <v>0</v>
      </c>
      <c r="U350" s="29"/>
      <c r="V350" s="29"/>
      <c r="W350" s="29"/>
      <c r="X350" s="29"/>
      <c r="Y350" s="29"/>
      <c r="Z350" s="29"/>
    </row>
    <row r="351" spans="1:26" ht="27" customHeight="1">
      <c r="A351" s="457"/>
      <c r="B351" s="598" t="s">
        <v>6811</v>
      </c>
      <c r="C351" s="859"/>
      <c r="D351" s="528"/>
      <c r="E351" s="528"/>
      <c r="F351" s="528"/>
      <c r="G351" s="528"/>
      <c r="H351" s="804"/>
      <c r="I351" s="442"/>
      <c r="J351" s="27"/>
      <c r="K351" s="779"/>
      <c r="L351" s="446"/>
      <c r="M351" s="27">
        <f t="shared" si="333"/>
        <v>0</v>
      </c>
      <c r="N351" s="53">
        <f t="shared" si="334"/>
        <v>0</v>
      </c>
      <c r="O351" s="53">
        <f t="shared" si="335"/>
        <v>0</v>
      </c>
      <c r="P351" s="53">
        <f t="shared" si="336"/>
        <v>0</v>
      </c>
      <c r="Q351" s="53">
        <f t="shared" si="337"/>
        <v>0</v>
      </c>
      <c r="U351" s="29"/>
      <c r="V351" s="29"/>
      <c r="W351" s="29"/>
      <c r="X351" s="29"/>
      <c r="Y351" s="29"/>
      <c r="Z351" s="29"/>
    </row>
    <row r="352" spans="1:26" ht="27" customHeight="1">
      <c r="A352" s="457"/>
      <c r="B352" s="598" t="s">
        <v>6812</v>
      </c>
      <c r="C352" s="859"/>
      <c r="D352" s="528"/>
      <c r="E352" s="528"/>
      <c r="F352" s="528"/>
      <c r="G352" s="528"/>
      <c r="H352" s="804"/>
      <c r="I352" s="442"/>
      <c r="J352" s="27"/>
      <c r="K352" s="779"/>
      <c r="L352" s="446"/>
      <c r="M352" s="27">
        <f t="shared" si="333"/>
        <v>0</v>
      </c>
      <c r="N352" s="53">
        <f t="shared" si="334"/>
        <v>0</v>
      </c>
      <c r="O352" s="53">
        <f t="shared" si="335"/>
        <v>0</v>
      </c>
      <c r="P352" s="53">
        <f t="shared" si="336"/>
        <v>0</v>
      </c>
      <c r="Q352" s="53">
        <f t="shared" si="337"/>
        <v>0</v>
      </c>
      <c r="U352" s="29"/>
      <c r="V352" s="29"/>
      <c r="W352" s="29"/>
      <c r="X352" s="29"/>
      <c r="Y352" s="29"/>
      <c r="Z352" s="29"/>
    </row>
    <row r="353" spans="1:26" ht="27" customHeight="1">
      <c r="A353" s="457"/>
      <c r="B353" s="598" t="s">
        <v>6813</v>
      </c>
      <c r="C353" s="859"/>
      <c r="D353" s="528"/>
      <c r="E353" s="528"/>
      <c r="F353" s="528"/>
      <c r="G353" s="528"/>
      <c r="H353" s="804"/>
      <c r="I353" s="442"/>
      <c r="J353" s="27"/>
      <c r="K353" s="779"/>
      <c r="L353" s="446"/>
      <c r="M353" s="27">
        <f t="shared" si="333"/>
        <v>0</v>
      </c>
      <c r="N353" s="53">
        <f t="shared" si="334"/>
        <v>0</v>
      </c>
      <c r="O353" s="53">
        <f t="shared" si="335"/>
        <v>0</v>
      </c>
      <c r="P353" s="53">
        <f t="shared" si="336"/>
        <v>0</v>
      </c>
      <c r="Q353" s="53">
        <f t="shared" si="337"/>
        <v>0</v>
      </c>
      <c r="U353" s="29"/>
      <c r="V353" s="29"/>
      <c r="W353" s="29"/>
      <c r="X353" s="29"/>
      <c r="Y353" s="29"/>
      <c r="Z353" s="29"/>
    </row>
    <row r="354" spans="1:26" ht="27" customHeight="1">
      <c r="A354" s="615" t="s">
        <v>6882</v>
      </c>
      <c r="B354" s="598"/>
      <c r="C354" s="529"/>
      <c r="D354" s="528"/>
      <c r="E354" s="528"/>
      <c r="F354" s="528"/>
      <c r="G354" s="528"/>
      <c r="H354" s="804"/>
      <c r="I354" s="442"/>
      <c r="J354" s="27"/>
      <c r="K354" s="779"/>
      <c r="L354" s="446"/>
      <c r="M354" s="27">
        <f t="shared" si="333"/>
        <v>0</v>
      </c>
      <c r="N354" s="53">
        <f t="shared" si="334"/>
        <v>0</v>
      </c>
      <c r="O354" s="53">
        <f t="shared" si="335"/>
        <v>0</v>
      </c>
      <c r="P354" s="53">
        <f t="shared" si="336"/>
        <v>0</v>
      </c>
      <c r="Q354" s="53">
        <f t="shared" si="337"/>
        <v>0</v>
      </c>
      <c r="U354" s="29"/>
      <c r="V354" s="29"/>
      <c r="W354" s="29"/>
      <c r="X354" s="29"/>
      <c r="Y354" s="29"/>
      <c r="Z354" s="29"/>
    </row>
    <row r="355" spans="1:26" ht="27" customHeight="1">
      <c r="A355" s="457"/>
      <c r="B355" s="598" t="s">
        <v>6814</v>
      </c>
      <c r="C355" s="857" t="s">
        <v>6883</v>
      </c>
      <c r="D355" s="528"/>
      <c r="E355" s="420">
        <f t="shared" ref="E355" si="359">CEILING(P355,50)</f>
        <v>5000</v>
      </c>
      <c r="F355" s="420">
        <f t="shared" ref="F355" si="360">CEILING(Q355,50)</f>
        <v>4250</v>
      </c>
      <c r="G355" s="420">
        <f t="shared" ref="G355" si="361">CEILING(N355,50)</f>
        <v>8750</v>
      </c>
      <c r="H355" s="804" t="s">
        <v>6852</v>
      </c>
      <c r="I355" s="442"/>
      <c r="J355" s="27"/>
      <c r="K355" s="779"/>
      <c r="L355" s="446">
        <v>83</v>
      </c>
      <c r="M355" s="27">
        <f t="shared" si="333"/>
        <v>2905</v>
      </c>
      <c r="N355" s="53">
        <f t="shared" si="334"/>
        <v>8715</v>
      </c>
      <c r="O355" s="53">
        <f t="shared" si="335"/>
        <v>5229</v>
      </c>
      <c r="P355" s="53">
        <f t="shared" si="336"/>
        <v>4967.55</v>
      </c>
      <c r="Q355" s="53">
        <f t="shared" si="337"/>
        <v>4222.4175000000005</v>
      </c>
      <c r="U355" s="29"/>
      <c r="V355" s="29"/>
      <c r="W355" s="29"/>
      <c r="X355" s="29"/>
      <c r="Y355" s="29"/>
      <c r="Z355" s="29"/>
    </row>
    <row r="356" spans="1:26" ht="27" customHeight="1">
      <c r="A356" s="457"/>
      <c r="B356" s="598" t="s">
        <v>6815</v>
      </c>
      <c r="C356" s="857"/>
      <c r="D356" s="528"/>
      <c r="E356" s="528"/>
      <c r="F356" s="528"/>
      <c r="G356" s="528"/>
      <c r="H356" s="804"/>
      <c r="I356" s="442"/>
      <c r="J356" s="27"/>
      <c r="K356" s="779"/>
      <c r="L356" s="446"/>
      <c r="M356" s="27">
        <f t="shared" si="333"/>
        <v>0</v>
      </c>
      <c r="N356" s="53">
        <f t="shared" si="334"/>
        <v>0</v>
      </c>
      <c r="O356" s="53">
        <f t="shared" si="335"/>
        <v>0</v>
      </c>
      <c r="P356" s="53">
        <f t="shared" si="336"/>
        <v>0</v>
      </c>
      <c r="Q356" s="53">
        <f t="shared" si="337"/>
        <v>0</v>
      </c>
      <c r="U356" s="29"/>
      <c r="V356" s="29"/>
      <c r="W356" s="29"/>
      <c r="X356" s="29"/>
      <c r="Y356" s="29"/>
      <c r="Z356" s="29"/>
    </row>
    <row r="357" spans="1:26" ht="27" customHeight="1">
      <c r="A357" s="457"/>
      <c r="B357" s="598" t="s">
        <v>6816</v>
      </c>
      <c r="C357" s="857"/>
      <c r="D357" s="528"/>
      <c r="E357" s="528"/>
      <c r="F357" s="528"/>
      <c r="G357" s="528"/>
      <c r="H357" s="804"/>
      <c r="I357" s="442"/>
      <c r="J357" s="27"/>
      <c r="K357" s="779"/>
      <c r="L357" s="446"/>
      <c r="M357" s="27">
        <f t="shared" si="333"/>
        <v>0</v>
      </c>
      <c r="N357" s="53">
        <f t="shared" si="334"/>
        <v>0</v>
      </c>
      <c r="O357" s="53">
        <f t="shared" si="335"/>
        <v>0</v>
      </c>
      <c r="P357" s="53">
        <f t="shared" si="336"/>
        <v>0</v>
      </c>
      <c r="Q357" s="53">
        <f t="shared" si="337"/>
        <v>0</v>
      </c>
      <c r="U357" s="29"/>
      <c r="V357" s="29"/>
      <c r="W357" s="29"/>
      <c r="X357" s="29"/>
      <c r="Y357" s="29"/>
      <c r="Z357" s="29"/>
    </row>
    <row r="358" spans="1:26" ht="27" customHeight="1">
      <c r="A358" s="457"/>
      <c r="B358" s="598" t="s">
        <v>6817</v>
      </c>
      <c r="C358" s="857"/>
      <c r="D358" s="528"/>
      <c r="E358" s="528"/>
      <c r="F358" s="528"/>
      <c r="G358" s="528"/>
      <c r="H358" s="804"/>
      <c r="I358" s="442"/>
      <c r="J358" s="27"/>
      <c r="K358" s="779"/>
      <c r="L358" s="446"/>
      <c r="M358" s="27">
        <f t="shared" si="333"/>
        <v>0</v>
      </c>
      <c r="N358" s="53">
        <f t="shared" si="334"/>
        <v>0</v>
      </c>
      <c r="O358" s="53">
        <f t="shared" si="335"/>
        <v>0</v>
      </c>
      <c r="P358" s="53">
        <f t="shared" si="336"/>
        <v>0</v>
      </c>
      <c r="Q358" s="53">
        <f t="shared" si="337"/>
        <v>0</v>
      </c>
      <c r="U358" s="29"/>
      <c r="V358" s="29"/>
      <c r="W358" s="29"/>
      <c r="X358" s="29"/>
      <c r="Y358" s="29"/>
      <c r="Z358" s="29"/>
    </row>
    <row r="359" spans="1:26" ht="27" customHeight="1">
      <c r="A359" s="457"/>
      <c r="B359" s="598" t="s">
        <v>6818</v>
      </c>
      <c r="C359" s="857"/>
      <c r="D359" s="528"/>
      <c r="E359" s="528"/>
      <c r="F359" s="528"/>
      <c r="G359" s="528"/>
      <c r="H359" s="804"/>
      <c r="I359" s="442"/>
      <c r="J359" s="27"/>
      <c r="K359" s="779"/>
      <c r="L359" s="446"/>
      <c r="M359" s="27">
        <f t="shared" si="333"/>
        <v>0</v>
      </c>
      <c r="N359" s="53">
        <f t="shared" si="334"/>
        <v>0</v>
      </c>
      <c r="O359" s="53">
        <f t="shared" si="335"/>
        <v>0</v>
      </c>
      <c r="P359" s="53">
        <f t="shared" si="336"/>
        <v>0</v>
      </c>
      <c r="Q359" s="53">
        <f t="shared" si="337"/>
        <v>0</v>
      </c>
      <c r="U359" s="29"/>
      <c r="V359" s="29"/>
      <c r="W359" s="29"/>
      <c r="X359" s="29"/>
      <c r="Y359" s="29"/>
      <c r="Z359" s="29"/>
    </row>
    <row r="360" spans="1:26" ht="27" customHeight="1">
      <c r="A360" s="457" t="s">
        <v>6884</v>
      </c>
      <c r="B360" s="598"/>
      <c r="C360" s="529"/>
      <c r="D360" s="528"/>
      <c r="E360" s="528"/>
      <c r="F360" s="528"/>
      <c r="G360" s="528"/>
      <c r="H360" s="804"/>
      <c r="I360" s="442"/>
      <c r="J360" s="27"/>
      <c r="K360" s="779"/>
      <c r="L360" s="446"/>
      <c r="M360" s="27">
        <f t="shared" si="333"/>
        <v>0</v>
      </c>
      <c r="N360" s="53">
        <f t="shared" si="334"/>
        <v>0</v>
      </c>
      <c r="O360" s="53">
        <f t="shared" si="335"/>
        <v>0</v>
      </c>
      <c r="P360" s="53">
        <f t="shared" si="336"/>
        <v>0</v>
      </c>
      <c r="Q360" s="53">
        <f t="shared" si="337"/>
        <v>0</v>
      </c>
      <c r="U360" s="29"/>
      <c r="V360" s="29"/>
      <c r="W360" s="29"/>
      <c r="X360" s="29"/>
      <c r="Y360" s="29"/>
      <c r="Z360" s="29"/>
    </row>
    <row r="361" spans="1:26" ht="27" customHeight="1">
      <c r="A361" s="457"/>
      <c r="B361" s="598" t="s">
        <v>6819</v>
      </c>
      <c r="C361" s="857" t="s">
        <v>6885</v>
      </c>
      <c r="D361" s="528"/>
      <c r="E361" s="420">
        <f t="shared" ref="E361" si="362">CEILING(P361,50)</f>
        <v>4200</v>
      </c>
      <c r="F361" s="420">
        <f t="shared" ref="F361" si="363">CEILING(Q361,50)</f>
        <v>3600</v>
      </c>
      <c r="G361" s="420">
        <f t="shared" ref="G361" si="364">CEILING(N361,50)</f>
        <v>7350</v>
      </c>
      <c r="H361" s="804" t="s">
        <v>6852</v>
      </c>
      <c r="I361" s="442"/>
      <c r="J361" s="27"/>
      <c r="K361" s="779"/>
      <c r="L361" s="446">
        <v>70</v>
      </c>
      <c r="M361" s="27">
        <f t="shared" si="333"/>
        <v>2450</v>
      </c>
      <c r="N361" s="53">
        <f t="shared" si="334"/>
        <v>7350</v>
      </c>
      <c r="O361" s="53">
        <f t="shared" si="335"/>
        <v>4410</v>
      </c>
      <c r="P361" s="53">
        <f t="shared" si="336"/>
        <v>4189.5</v>
      </c>
      <c r="Q361" s="53">
        <f t="shared" si="337"/>
        <v>3561.0749999999998</v>
      </c>
      <c r="U361" s="29"/>
      <c r="V361" s="29"/>
      <c r="W361" s="29"/>
      <c r="X361" s="29"/>
      <c r="Y361" s="29"/>
      <c r="Z361" s="29"/>
    </row>
    <row r="362" spans="1:26" ht="27" customHeight="1">
      <c r="A362" s="457"/>
      <c r="B362" s="598" t="s">
        <v>6820</v>
      </c>
      <c r="C362" s="857"/>
      <c r="D362" s="528"/>
      <c r="E362" s="528"/>
      <c r="F362" s="528"/>
      <c r="G362" s="528"/>
      <c r="H362" s="804"/>
      <c r="I362" s="442"/>
      <c r="J362" s="27"/>
      <c r="K362" s="779"/>
      <c r="L362" s="446"/>
      <c r="M362" s="27">
        <f t="shared" si="333"/>
        <v>0</v>
      </c>
      <c r="N362" s="53">
        <f t="shared" si="334"/>
        <v>0</v>
      </c>
      <c r="O362" s="53">
        <f t="shared" si="335"/>
        <v>0</v>
      </c>
      <c r="P362" s="53">
        <f t="shared" si="336"/>
        <v>0</v>
      </c>
      <c r="Q362" s="53">
        <f t="shared" si="337"/>
        <v>0</v>
      </c>
      <c r="U362" s="29"/>
      <c r="V362" s="29"/>
      <c r="W362" s="29"/>
      <c r="X362" s="29"/>
      <c r="Y362" s="29"/>
      <c r="Z362" s="29"/>
    </row>
    <row r="363" spans="1:26" ht="27" customHeight="1">
      <c r="A363" s="457"/>
      <c r="B363" s="598" t="s">
        <v>6821</v>
      </c>
      <c r="C363" s="857"/>
      <c r="D363" s="528"/>
      <c r="E363" s="528"/>
      <c r="F363" s="528"/>
      <c r="G363" s="528"/>
      <c r="H363" s="804"/>
      <c r="I363" s="442"/>
      <c r="J363" s="27"/>
      <c r="K363" s="779"/>
      <c r="L363" s="446"/>
      <c r="M363" s="27">
        <f t="shared" si="333"/>
        <v>0</v>
      </c>
      <c r="N363" s="53">
        <f t="shared" si="334"/>
        <v>0</v>
      </c>
      <c r="O363" s="53">
        <f t="shared" si="335"/>
        <v>0</v>
      </c>
      <c r="P363" s="53">
        <f t="shared" si="336"/>
        <v>0</v>
      </c>
      <c r="Q363" s="53">
        <f t="shared" si="337"/>
        <v>0</v>
      </c>
      <c r="U363" s="29"/>
      <c r="V363" s="29"/>
      <c r="W363" s="29"/>
      <c r="X363" s="29"/>
      <c r="Y363" s="29"/>
      <c r="Z363" s="29"/>
    </row>
    <row r="364" spans="1:26" ht="27" customHeight="1">
      <c r="A364" s="457"/>
      <c r="B364" s="598" t="s">
        <v>6822</v>
      </c>
      <c r="C364" s="857"/>
      <c r="D364" s="528"/>
      <c r="E364" s="528"/>
      <c r="F364" s="528"/>
      <c r="G364" s="528"/>
      <c r="H364" s="804"/>
      <c r="I364" s="442"/>
      <c r="J364" s="27"/>
      <c r="K364" s="779"/>
      <c r="L364" s="446"/>
      <c r="M364" s="27">
        <f t="shared" si="333"/>
        <v>0</v>
      </c>
      <c r="N364" s="53">
        <f t="shared" si="334"/>
        <v>0</v>
      </c>
      <c r="O364" s="53">
        <f t="shared" si="335"/>
        <v>0</v>
      </c>
      <c r="P364" s="53">
        <f t="shared" si="336"/>
        <v>0</v>
      </c>
      <c r="Q364" s="53">
        <f t="shared" si="337"/>
        <v>0</v>
      </c>
      <c r="U364" s="29"/>
      <c r="V364" s="29"/>
      <c r="W364" s="29"/>
      <c r="X364" s="29"/>
      <c r="Y364" s="29"/>
      <c r="Z364" s="29"/>
    </row>
    <row r="365" spans="1:26" ht="27" customHeight="1">
      <c r="A365" s="457"/>
      <c r="B365" s="598" t="s">
        <v>6823</v>
      </c>
      <c r="C365" s="857"/>
      <c r="D365" s="528"/>
      <c r="E365" s="528"/>
      <c r="F365" s="528"/>
      <c r="G365" s="528"/>
      <c r="H365" s="804"/>
      <c r="I365" s="442"/>
      <c r="J365" s="27"/>
      <c r="K365" s="779"/>
      <c r="L365" s="446"/>
      <c r="M365" s="27">
        <f t="shared" si="333"/>
        <v>0</v>
      </c>
      <c r="N365" s="53">
        <f t="shared" si="334"/>
        <v>0</v>
      </c>
      <c r="O365" s="53">
        <f t="shared" si="335"/>
        <v>0</v>
      </c>
      <c r="P365" s="53">
        <f t="shared" si="336"/>
        <v>0</v>
      </c>
      <c r="Q365" s="53">
        <f t="shared" si="337"/>
        <v>0</v>
      </c>
      <c r="U365" s="29"/>
      <c r="V365" s="29"/>
      <c r="W365" s="29"/>
      <c r="X365" s="29"/>
      <c r="Y365" s="29"/>
      <c r="Z365" s="29"/>
    </row>
    <row r="366" spans="1:26" ht="51.75" customHeight="1">
      <c r="A366" s="457"/>
      <c r="B366" s="598" t="s">
        <v>6824</v>
      </c>
      <c r="C366" s="857" t="s">
        <v>6886</v>
      </c>
      <c r="D366" s="528"/>
      <c r="E366" s="420">
        <f t="shared" ref="E366" si="365">CEILING(P366,50)</f>
        <v>5100</v>
      </c>
      <c r="F366" s="420">
        <f t="shared" ref="F366" si="366">CEILING(Q366,50)</f>
        <v>4350</v>
      </c>
      <c r="G366" s="420">
        <f t="shared" ref="G366" si="367">CEILING(N366,50)</f>
        <v>8950</v>
      </c>
      <c r="H366" s="804" t="s">
        <v>6852</v>
      </c>
      <c r="I366" s="442"/>
      <c r="J366" s="27"/>
      <c r="K366" s="779"/>
      <c r="L366" s="446">
        <v>85</v>
      </c>
      <c r="M366" s="27">
        <f t="shared" si="333"/>
        <v>2975</v>
      </c>
      <c r="N366" s="53">
        <f t="shared" si="334"/>
        <v>8925</v>
      </c>
      <c r="O366" s="53">
        <f t="shared" si="335"/>
        <v>5355</v>
      </c>
      <c r="P366" s="53">
        <f t="shared" si="336"/>
        <v>5087.25</v>
      </c>
      <c r="Q366" s="53">
        <f t="shared" si="337"/>
        <v>4324.1624999999995</v>
      </c>
      <c r="U366" s="29"/>
      <c r="V366" s="29"/>
      <c r="W366" s="29"/>
      <c r="X366" s="29"/>
      <c r="Y366" s="29"/>
      <c r="Z366" s="29"/>
    </row>
    <row r="367" spans="1:26" ht="51.75" customHeight="1">
      <c r="A367" s="457"/>
      <c r="B367" s="598" t="s">
        <v>6825</v>
      </c>
      <c r="C367" s="857"/>
      <c r="D367" s="528"/>
      <c r="E367" s="528"/>
      <c r="F367" s="528"/>
      <c r="G367" s="528"/>
      <c r="H367" s="804"/>
      <c r="I367" s="442"/>
      <c r="J367" s="27"/>
      <c r="K367" s="779"/>
      <c r="L367" s="446"/>
      <c r="M367" s="27">
        <f t="shared" si="333"/>
        <v>0</v>
      </c>
      <c r="N367" s="53">
        <f t="shared" si="334"/>
        <v>0</v>
      </c>
      <c r="O367" s="53">
        <f t="shared" si="335"/>
        <v>0</v>
      </c>
      <c r="P367" s="53">
        <f t="shared" si="336"/>
        <v>0</v>
      </c>
      <c r="Q367" s="53">
        <f t="shared" si="337"/>
        <v>0</v>
      </c>
      <c r="U367" s="29"/>
      <c r="V367" s="29"/>
      <c r="W367" s="29"/>
      <c r="X367" s="29"/>
      <c r="Y367" s="29"/>
      <c r="Z367" s="29"/>
    </row>
    <row r="368" spans="1:26" ht="27" customHeight="1">
      <c r="A368" s="457"/>
      <c r="B368" s="598" t="s">
        <v>6826</v>
      </c>
      <c r="C368" s="857" t="s">
        <v>6887</v>
      </c>
      <c r="D368" s="528"/>
      <c r="E368" s="420">
        <f t="shared" ref="E368" si="368">CEILING(P368,50)</f>
        <v>5000</v>
      </c>
      <c r="F368" s="420">
        <f t="shared" ref="F368" si="369">CEILING(Q368,50)</f>
        <v>4250</v>
      </c>
      <c r="G368" s="420">
        <f t="shared" ref="G368" si="370">CEILING(N368,50)</f>
        <v>8750</v>
      </c>
      <c r="H368" s="804" t="s">
        <v>6852</v>
      </c>
      <c r="I368" s="442"/>
      <c r="J368" s="27"/>
      <c r="K368" s="779"/>
      <c r="L368" s="446">
        <v>83</v>
      </c>
      <c r="M368" s="27">
        <f t="shared" si="333"/>
        <v>2905</v>
      </c>
      <c r="N368" s="53">
        <f t="shared" si="334"/>
        <v>8715</v>
      </c>
      <c r="O368" s="53">
        <f t="shared" si="335"/>
        <v>5229</v>
      </c>
      <c r="P368" s="53">
        <f t="shared" si="336"/>
        <v>4967.55</v>
      </c>
      <c r="Q368" s="53">
        <f t="shared" si="337"/>
        <v>4222.4175000000005</v>
      </c>
      <c r="U368" s="29"/>
      <c r="V368" s="29"/>
      <c r="W368" s="29"/>
      <c r="X368" s="29"/>
      <c r="Y368" s="29"/>
      <c r="Z368" s="29"/>
    </row>
    <row r="369" spans="1:26" ht="27" customHeight="1">
      <c r="A369" s="457"/>
      <c r="B369" s="598" t="s">
        <v>6827</v>
      </c>
      <c r="C369" s="857"/>
      <c r="D369" s="528"/>
      <c r="E369" s="528"/>
      <c r="F369" s="528"/>
      <c r="G369" s="528"/>
      <c r="H369" s="804"/>
      <c r="I369" s="442"/>
      <c r="J369" s="27"/>
      <c r="K369" s="779"/>
      <c r="L369" s="446"/>
      <c r="M369" s="27">
        <f t="shared" si="333"/>
        <v>0</v>
      </c>
      <c r="N369" s="53">
        <f t="shared" si="334"/>
        <v>0</v>
      </c>
      <c r="O369" s="53">
        <f t="shared" si="335"/>
        <v>0</v>
      </c>
      <c r="P369" s="53">
        <f t="shared" si="336"/>
        <v>0</v>
      </c>
      <c r="Q369" s="53">
        <f t="shared" si="337"/>
        <v>0</v>
      </c>
      <c r="U369" s="29"/>
      <c r="V369" s="29"/>
      <c r="W369" s="29"/>
      <c r="X369" s="29"/>
      <c r="Y369" s="29"/>
      <c r="Z369" s="29"/>
    </row>
    <row r="370" spans="1:26" ht="27" customHeight="1">
      <c r="A370" s="457"/>
      <c r="B370" s="598" t="s">
        <v>6828</v>
      </c>
      <c r="C370" s="857"/>
      <c r="D370" s="528"/>
      <c r="E370" s="528"/>
      <c r="F370" s="528"/>
      <c r="G370" s="528"/>
      <c r="H370" s="804"/>
      <c r="I370" s="442"/>
      <c r="J370" s="27"/>
      <c r="K370" s="779"/>
      <c r="L370" s="446"/>
      <c r="M370" s="27">
        <f t="shared" si="333"/>
        <v>0</v>
      </c>
      <c r="N370" s="53">
        <f t="shared" si="334"/>
        <v>0</v>
      </c>
      <c r="O370" s="53">
        <f t="shared" si="335"/>
        <v>0</v>
      </c>
      <c r="P370" s="53">
        <f t="shared" si="336"/>
        <v>0</v>
      </c>
      <c r="Q370" s="53">
        <f t="shared" si="337"/>
        <v>0</v>
      </c>
      <c r="U370" s="29"/>
      <c r="V370" s="29"/>
      <c r="W370" s="29"/>
      <c r="X370" s="29"/>
      <c r="Y370" s="29"/>
      <c r="Z370" s="29"/>
    </row>
    <row r="371" spans="1:26" ht="27" customHeight="1">
      <c r="A371" s="457"/>
      <c r="B371" s="598" t="s">
        <v>6829</v>
      </c>
      <c r="C371" s="857"/>
      <c r="D371" s="528"/>
      <c r="E371" s="528"/>
      <c r="F371" s="528"/>
      <c r="G371" s="528"/>
      <c r="H371" s="804"/>
      <c r="I371" s="442"/>
      <c r="J371" s="27"/>
      <c r="K371" s="779"/>
      <c r="L371" s="446"/>
      <c r="M371" s="27">
        <f t="shared" si="333"/>
        <v>0</v>
      </c>
      <c r="N371" s="53">
        <f t="shared" si="334"/>
        <v>0</v>
      </c>
      <c r="O371" s="53">
        <f t="shared" si="335"/>
        <v>0</v>
      </c>
      <c r="P371" s="53">
        <f t="shared" si="336"/>
        <v>0</v>
      </c>
      <c r="Q371" s="53">
        <f t="shared" si="337"/>
        <v>0</v>
      </c>
      <c r="U371" s="29"/>
      <c r="V371" s="29"/>
      <c r="W371" s="29"/>
      <c r="X371" s="29"/>
      <c r="Y371" s="29"/>
      <c r="Z371" s="29"/>
    </row>
    <row r="372" spans="1:26" ht="27" customHeight="1">
      <c r="A372" s="457"/>
      <c r="B372" s="598" t="s">
        <v>6830</v>
      </c>
      <c r="C372" s="858"/>
      <c r="D372" s="802"/>
      <c r="E372" s="802"/>
      <c r="F372" s="802"/>
      <c r="G372" s="528"/>
      <c r="H372" s="804"/>
      <c r="I372" s="442"/>
      <c r="J372" s="27"/>
      <c r="K372" s="779"/>
      <c r="L372" s="446"/>
      <c r="M372" s="27">
        <f t="shared" si="333"/>
        <v>0</v>
      </c>
      <c r="N372" s="53">
        <f t="shared" si="334"/>
        <v>0</v>
      </c>
      <c r="O372" s="53">
        <f t="shared" si="335"/>
        <v>0</v>
      </c>
      <c r="P372" s="53">
        <f t="shared" si="336"/>
        <v>0</v>
      </c>
      <c r="Q372" s="53">
        <f t="shared" si="337"/>
        <v>0</v>
      </c>
      <c r="U372" s="29"/>
      <c r="V372" s="29"/>
      <c r="W372" s="29"/>
      <c r="X372" s="29"/>
      <c r="Y372" s="29"/>
      <c r="Z372" s="29"/>
    </row>
    <row r="373" spans="1:26" ht="52.8">
      <c r="A373" s="457"/>
      <c r="B373" s="598" t="s">
        <v>6969</v>
      </c>
      <c r="C373" s="803" t="s">
        <v>6971</v>
      </c>
      <c r="D373" s="528"/>
      <c r="E373" s="420">
        <f t="shared" ref="E373:E374" si="371">CEILING(P373,50)</f>
        <v>250</v>
      </c>
      <c r="F373" s="420">
        <f t="shared" ref="F373:F374" si="372">CEILING(Q373,50)</f>
        <v>250</v>
      </c>
      <c r="G373" s="420">
        <f t="shared" ref="G373:G374" si="373">CEILING(N373,50)</f>
        <v>450</v>
      </c>
      <c r="H373" s="804" t="s">
        <v>6852</v>
      </c>
      <c r="I373" s="442"/>
      <c r="J373" s="27"/>
      <c r="K373" s="779"/>
      <c r="L373" s="446">
        <v>4</v>
      </c>
      <c r="M373" s="27">
        <f t="shared" ref="M373:M374" si="374">L373*35</f>
        <v>140</v>
      </c>
      <c r="N373" s="53">
        <f t="shared" ref="N373:N374" si="375">M373*3</f>
        <v>420</v>
      </c>
      <c r="O373" s="53">
        <f t="shared" ref="O373:O374" si="376">N373*0.6</f>
        <v>252</v>
      </c>
      <c r="P373" s="53">
        <f t="shared" ref="P373:P374" si="377">O373*0.95</f>
        <v>239.39999999999998</v>
      </c>
      <c r="Q373" s="53">
        <f t="shared" ref="Q373:Q374" si="378">P373*0.85</f>
        <v>203.48999999999998</v>
      </c>
      <c r="U373" s="29"/>
      <c r="V373" s="29"/>
      <c r="W373" s="29"/>
      <c r="X373" s="29"/>
      <c r="Y373" s="29"/>
      <c r="Z373" s="29"/>
    </row>
    <row r="374" spans="1:26" ht="52.8">
      <c r="A374" s="457"/>
      <c r="B374" s="598" t="s">
        <v>6970</v>
      </c>
      <c r="C374" s="803" t="s">
        <v>6972</v>
      </c>
      <c r="D374" s="528"/>
      <c r="E374" s="420">
        <f t="shared" si="371"/>
        <v>600</v>
      </c>
      <c r="F374" s="420">
        <f t="shared" si="372"/>
        <v>550</v>
      </c>
      <c r="G374" s="420">
        <f t="shared" si="373"/>
        <v>1050</v>
      </c>
      <c r="H374" s="804" t="s">
        <v>6852</v>
      </c>
      <c r="I374" s="442"/>
      <c r="J374" s="27"/>
      <c r="K374" s="779"/>
      <c r="L374" s="446">
        <v>10</v>
      </c>
      <c r="M374" s="27">
        <f t="shared" si="374"/>
        <v>350</v>
      </c>
      <c r="N374" s="53">
        <f t="shared" si="375"/>
        <v>1050</v>
      </c>
      <c r="O374" s="53">
        <f t="shared" si="376"/>
        <v>630</v>
      </c>
      <c r="P374" s="53">
        <f t="shared" si="377"/>
        <v>598.5</v>
      </c>
      <c r="Q374" s="53">
        <f t="shared" si="378"/>
        <v>508.72499999999997</v>
      </c>
      <c r="U374" s="29"/>
      <c r="V374" s="29"/>
      <c r="W374" s="29"/>
      <c r="X374" s="29"/>
      <c r="Y374" s="29"/>
      <c r="Z374" s="29"/>
    </row>
    <row r="375" spans="1:26" ht="27" customHeight="1">
      <c r="A375" s="615" t="s">
        <v>6898</v>
      </c>
      <c r="B375" s="598"/>
      <c r="C375" s="529"/>
      <c r="D375" s="528"/>
      <c r="E375" s="528"/>
      <c r="F375" s="528"/>
      <c r="G375" s="528"/>
      <c r="H375" s="804"/>
      <c r="I375" s="442"/>
      <c r="J375" s="27"/>
      <c r="K375" s="779"/>
      <c r="L375" s="446"/>
      <c r="M375" s="27">
        <f t="shared" si="333"/>
        <v>0</v>
      </c>
      <c r="N375" s="53">
        <f t="shared" si="334"/>
        <v>0</v>
      </c>
      <c r="O375" s="53">
        <f t="shared" si="335"/>
        <v>0</v>
      </c>
      <c r="P375" s="53">
        <f t="shared" si="336"/>
        <v>0</v>
      </c>
      <c r="Q375" s="53">
        <f t="shared" si="337"/>
        <v>0</v>
      </c>
      <c r="U375" s="29"/>
      <c r="V375" s="29"/>
      <c r="W375" s="29"/>
      <c r="X375" s="29"/>
      <c r="Y375" s="29"/>
      <c r="Z375" s="29"/>
    </row>
    <row r="376" spans="1:26" ht="27" customHeight="1">
      <c r="A376" s="457"/>
      <c r="B376" s="598" t="s">
        <v>6831</v>
      </c>
      <c r="C376" s="786" t="s">
        <v>6832</v>
      </c>
      <c r="D376" s="787"/>
      <c r="E376" s="420">
        <f t="shared" ref="E376" si="379">CEILING(P376,50)</f>
        <v>6300</v>
      </c>
      <c r="F376" s="420">
        <f t="shared" ref="F376" si="380">CEILING(Q376,50)</f>
        <v>5350</v>
      </c>
      <c r="G376" s="420">
        <f t="shared" ref="G376" si="381">CEILING(N376,50)</f>
        <v>11050</v>
      </c>
      <c r="H376" s="804" t="s">
        <v>6852</v>
      </c>
      <c r="I376" s="442"/>
      <c r="J376" s="27"/>
      <c r="K376" s="779"/>
      <c r="L376" s="446">
        <v>105</v>
      </c>
      <c r="M376" s="27">
        <f t="shared" si="333"/>
        <v>3675</v>
      </c>
      <c r="N376" s="53">
        <f t="shared" si="334"/>
        <v>11025</v>
      </c>
      <c r="O376" s="53">
        <f t="shared" si="335"/>
        <v>6615</v>
      </c>
      <c r="P376" s="53">
        <f t="shared" si="336"/>
        <v>6284.25</v>
      </c>
      <c r="Q376" s="53">
        <f t="shared" si="337"/>
        <v>5341.6125000000002</v>
      </c>
      <c r="U376" s="29"/>
      <c r="V376" s="29"/>
      <c r="W376" s="29"/>
      <c r="X376" s="29"/>
      <c r="Y376" s="29"/>
      <c r="Z376" s="29"/>
    </row>
    <row r="377" spans="1:26" ht="27" customHeight="1">
      <c r="A377" s="457"/>
      <c r="B377" s="598"/>
      <c r="C377" s="788" t="s">
        <v>6833</v>
      </c>
      <c r="D377" s="789"/>
      <c r="E377" s="528"/>
      <c r="F377" s="528"/>
      <c r="G377" s="528"/>
      <c r="H377" s="804"/>
      <c r="I377" s="442"/>
      <c r="J377" s="27"/>
      <c r="K377" s="779"/>
      <c r="L377" s="446"/>
      <c r="M377" s="27">
        <f t="shared" si="333"/>
        <v>0</v>
      </c>
      <c r="N377" s="53">
        <f t="shared" si="334"/>
        <v>0</v>
      </c>
      <c r="O377" s="53">
        <f t="shared" si="335"/>
        <v>0</v>
      </c>
      <c r="P377" s="53">
        <f t="shared" si="336"/>
        <v>0</v>
      </c>
      <c r="Q377" s="53">
        <f t="shared" si="337"/>
        <v>0</v>
      </c>
      <c r="U377" s="29"/>
      <c r="V377" s="29"/>
      <c r="W377" s="29"/>
      <c r="X377" s="29"/>
      <c r="Y377" s="29"/>
      <c r="Z377" s="29"/>
    </row>
    <row r="378" spans="1:26" ht="27" customHeight="1">
      <c r="A378" s="457"/>
      <c r="C378" s="790" t="s">
        <v>6888</v>
      </c>
      <c r="D378" s="789"/>
      <c r="E378" s="528"/>
      <c r="F378" s="528"/>
      <c r="G378" s="528"/>
      <c r="H378" s="804"/>
      <c r="I378" s="442"/>
      <c r="J378" s="27"/>
      <c r="K378" s="779"/>
      <c r="L378" s="446"/>
      <c r="M378" s="27">
        <f t="shared" ref="M378:M441" si="382">L378*35</f>
        <v>0</v>
      </c>
      <c r="N378" s="53">
        <f t="shared" ref="N378:N441" si="383">M378*3</f>
        <v>0</v>
      </c>
      <c r="O378" s="53">
        <f t="shared" ref="O378:O441" si="384">N378*0.6</f>
        <v>0</v>
      </c>
      <c r="P378" s="53">
        <f t="shared" ref="P378:P441" si="385">O378*0.95</f>
        <v>0</v>
      </c>
      <c r="Q378" s="53">
        <f t="shared" ref="Q378:Q441" si="386">P378*0.85</f>
        <v>0</v>
      </c>
      <c r="U378" s="29"/>
      <c r="V378" s="29"/>
      <c r="W378" s="29"/>
      <c r="X378" s="29"/>
      <c r="Y378" s="29"/>
      <c r="Z378" s="29"/>
    </row>
    <row r="379" spans="1:26" ht="27" customHeight="1">
      <c r="A379" s="457"/>
      <c r="B379" s="598"/>
      <c r="C379" s="791" t="s">
        <v>6834</v>
      </c>
      <c r="D379" s="792"/>
      <c r="E379" s="528"/>
      <c r="F379" s="528"/>
      <c r="G379" s="528"/>
      <c r="H379" s="804"/>
      <c r="I379" s="442"/>
      <c r="J379" s="27"/>
      <c r="K379" s="779"/>
      <c r="L379" s="446"/>
      <c r="M379" s="27">
        <f t="shared" si="382"/>
        <v>0</v>
      </c>
      <c r="N379" s="53">
        <f t="shared" si="383"/>
        <v>0</v>
      </c>
      <c r="O379" s="53">
        <f t="shared" si="384"/>
        <v>0</v>
      </c>
      <c r="P379" s="53">
        <f t="shared" si="385"/>
        <v>0</v>
      </c>
      <c r="Q379" s="53">
        <f t="shared" si="386"/>
        <v>0</v>
      </c>
      <c r="U379" s="29"/>
      <c r="V379" s="29"/>
      <c r="W379" s="29"/>
      <c r="X379" s="29"/>
      <c r="Y379" s="29"/>
      <c r="Z379" s="29"/>
    </row>
    <row r="380" spans="1:26" ht="27" customHeight="1">
      <c r="A380" s="457"/>
      <c r="B380" s="598"/>
      <c r="C380" s="791" t="s">
        <v>6889</v>
      </c>
      <c r="D380" s="792"/>
      <c r="E380" s="528"/>
      <c r="F380" s="528"/>
      <c r="G380" s="528"/>
      <c r="H380" s="804"/>
      <c r="I380" s="442"/>
      <c r="J380" s="27"/>
      <c r="K380" s="779"/>
      <c r="L380" s="446"/>
      <c r="M380" s="27">
        <f t="shared" si="382"/>
        <v>0</v>
      </c>
      <c r="N380" s="53">
        <f t="shared" si="383"/>
        <v>0</v>
      </c>
      <c r="O380" s="53">
        <f t="shared" si="384"/>
        <v>0</v>
      </c>
      <c r="P380" s="53">
        <f t="shared" si="385"/>
        <v>0</v>
      </c>
      <c r="Q380" s="53">
        <f t="shared" si="386"/>
        <v>0</v>
      </c>
      <c r="U380" s="29"/>
      <c r="V380" s="29"/>
      <c r="W380" s="29"/>
      <c r="X380" s="29"/>
      <c r="Y380" s="29"/>
      <c r="Z380" s="29"/>
    </row>
    <row r="381" spans="1:26" ht="27" customHeight="1">
      <c r="A381" s="457"/>
      <c r="B381" s="598"/>
      <c r="C381" s="793" t="s">
        <v>6835</v>
      </c>
      <c r="D381" s="794"/>
      <c r="E381" s="528"/>
      <c r="F381" s="528"/>
      <c r="G381" s="528"/>
      <c r="H381" s="804"/>
      <c r="I381" s="442"/>
      <c r="J381" s="27"/>
      <c r="K381" s="779"/>
      <c r="L381" s="446"/>
      <c r="M381" s="27">
        <f t="shared" si="382"/>
        <v>0</v>
      </c>
      <c r="N381" s="53">
        <f t="shared" si="383"/>
        <v>0</v>
      </c>
      <c r="O381" s="53">
        <f t="shared" si="384"/>
        <v>0</v>
      </c>
      <c r="P381" s="53">
        <f t="shared" si="385"/>
        <v>0</v>
      </c>
      <c r="Q381" s="53">
        <f t="shared" si="386"/>
        <v>0</v>
      </c>
      <c r="U381" s="29"/>
      <c r="V381" s="29"/>
      <c r="W381" s="29"/>
      <c r="X381" s="29"/>
      <c r="Y381" s="29"/>
      <c r="Z381" s="29"/>
    </row>
    <row r="382" spans="1:26" ht="27" customHeight="1">
      <c r="A382" s="457"/>
      <c r="B382" s="598"/>
      <c r="C382" s="795" t="s">
        <v>6836</v>
      </c>
      <c r="D382" s="794"/>
      <c r="E382" s="528"/>
      <c r="F382" s="528"/>
      <c r="G382" s="528"/>
      <c r="H382" s="804"/>
      <c r="I382" s="442"/>
      <c r="J382" s="27"/>
      <c r="K382" s="779"/>
      <c r="L382" s="446"/>
      <c r="M382" s="27">
        <f t="shared" si="382"/>
        <v>0</v>
      </c>
      <c r="N382" s="53">
        <f t="shared" si="383"/>
        <v>0</v>
      </c>
      <c r="O382" s="53">
        <f t="shared" si="384"/>
        <v>0</v>
      </c>
      <c r="P382" s="53">
        <f t="shared" si="385"/>
        <v>0</v>
      </c>
      <c r="Q382" s="53">
        <f t="shared" si="386"/>
        <v>0</v>
      </c>
      <c r="U382" s="29"/>
      <c r="V382" s="29"/>
      <c r="W382" s="29"/>
      <c r="X382" s="29"/>
      <c r="Y382" s="29"/>
      <c r="Z382" s="29"/>
    </row>
    <row r="383" spans="1:26" ht="27" customHeight="1">
      <c r="A383" s="457"/>
      <c r="B383" s="598" t="s">
        <v>6831</v>
      </c>
      <c r="C383" s="796" t="s">
        <v>6837</v>
      </c>
      <c r="D383" s="797"/>
      <c r="E383" s="420">
        <f t="shared" ref="E383" si="387">CEILING(P383,50)</f>
        <v>3600</v>
      </c>
      <c r="F383" s="420">
        <f t="shared" ref="F383" si="388">CEILING(Q383,50)</f>
        <v>3100</v>
      </c>
      <c r="G383" s="420">
        <f t="shared" ref="G383" si="389">CEILING(N383,50)</f>
        <v>6300</v>
      </c>
      <c r="H383" s="804" t="s">
        <v>6852</v>
      </c>
      <c r="I383" s="442"/>
      <c r="J383" s="27"/>
      <c r="K383" s="779"/>
      <c r="L383" s="446">
        <v>60</v>
      </c>
      <c r="M383" s="27">
        <f t="shared" si="382"/>
        <v>2100</v>
      </c>
      <c r="N383" s="53">
        <f t="shared" si="383"/>
        <v>6300</v>
      </c>
      <c r="O383" s="53">
        <f t="shared" si="384"/>
        <v>3780</v>
      </c>
      <c r="P383" s="53">
        <f t="shared" si="385"/>
        <v>3591</v>
      </c>
      <c r="Q383" s="53">
        <f t="shared" si="386"/>
        <v>3052.35</v>
      </c>
      <c r="U383" s="29"/>
      <c r="V383" s="29"/>
      <c r="W383" s="29"/>
      <c r="X383" s="29"/>
      <c r="Y383" s="29"/>
      <c r="Z383" s="29"/>
    </row>
    <row r="384" spans="1:26" ht="27" customHeight="1">
      <c r="A384" s="457"/>
      <c r="B384" s="598"/>
      <c r="C384" s="791" t="s">
        <v>6838</v>
      </c>
      <c r="D384" s="792"/>
      <c r="E384" s="528"/>
      <c r="F384" s="528"/>
      <c r="G384" s="528"/>
      <c r="H384" s="804"/>
      <c r="I384" s="442"/>
      <c r="J384" s="27"/>
      <c r="K384" s="779"/>
      <c r="L384" s="446"/>
      <c r="M384" s="27">
        <f t="shared" si="382"/>
        <v>0</v>
      </c>
      <c r="N384" s="53">
        <f t="shared" si="383"/>
        <v>0</v>
      </c>
      <c r="O384" s="53">
        <f t="shared" si="384"/>
        <v>0</v>
      </c>
      <c r="P384" s="53">
        <f t="shared" si="385"/>
        <v>0</v>
      </c>
      <c r="Q384" s="53">
        <f t="shared" si="386"/>
        <v>0</v>
      </c>
      <c r="U384" s="29"/>
      <c r="V384" s="29"/>
      <c r="W384" s="29"/>
      <c r="X384" s="29"/>
      <c r="Y384" s="29"/>
      <c r="Z384" s="29"/>
    </row>
    <row r="385" spans="1:26" ht="27" customHeight="1">
      <c r="A385" s="457"/>
      <c r="B385" s="598"/>
      <c r="C385" s="791" t="s">
        <v>6890</v>
      </c>
      <c r="D385" s="792"/>
      <c r="E385" s="528"/>
      <c r="F385" s="528"/>
      <c r="G385" s="528"/>
      <c r="H385" s="804"/>
      <c r="I385" s="442"/>
      <c r="J385" s="27"/>
      <c r="K385" s="779"/>
      <c r="L385" s="446"/>
      <c r="M385" s="27">
        <f t="shared" si="382"/>
        <v>0</v>
      </c>
      <c r="N385" s="53">
        <f t="shared" si="383"/>
        <v>0</v>
      </c>
      <c r="O385" s="53">
        <f t="shared" si="384"/>
        <v>0</v>
      </c>
      <c r="P385" s="53">
        <f t="shared" si="385"/>
        <v>0</v>
      </c>
      <c r="Q385" s="53">
        <f t="shared" si="386"/>
        <v>0</v>
      </c>
      <c r="U385" s="29"/>
      <c r="V385" s="29"/>
      <c r="W385" s="29"/>
      <c r="X385" s="29"/>
      <c r="Y385" s="29"/>
      <c r="Z385" s="29"/>
    </row>
    <row r="386" spans="1:26" ht="27" customHeight="1">
      <c r="A386" s="457"/>
      <c r="B386" s="598"/>
      <c r="C386" s="791" t="s">
        <v>6839</v>
      </c>
      <c r="D386" s="792"/>
      <c r="E386" s="528"/>
      <c r="F386" s="528"/>
      <c r="G386" s="528"/>
      <c r="H386" s="804"/>
      <c r="I386" s="442"/>
      <c r="J386" s="27"/>
      <c r="K386" s="779"/>
      <c r="L386" s="446"/>
      <c r="M386" s="27">
        <f t="shared" si="382"/>
        <v>0</v>
      </c>
      <c r="N386" s="53">
        <f t="shared" si="383"/>
        <v>0</v>
      </c>
      <c r="O386" s="53">
        <f t="shared" si="384"/>
        <v>0</v>
      </c>
      <c r="P386" s="53">
        <f t="shared" si="385"/>
        <v>0</v>
      </c>
      <c r="Q386" s="53">
        <f t="shared" si="386"/>
        <v>0</v>
      </c>
      <c r="U386" s="29"/>
      <c r="V386" s="29"/>
      <c r="W386" s="29"/>
      <c r="X386" s="29"/>
      <c r="Y386" s="29"/>
      <c r="Z386" s="29"/>
    </row>
    <row r="387" spans="1:26" ht="27" customHeight="1">
      <c r="A387" s="457"/>
      <c r="B387" s="598"/>
      <c r="C387" s="791" t="s">
        <v>6891</v>
      </c>
      <c r="D387" s="792"/>
      <c r="E387" s="528"/>
      <c r="F387" s="528"/>
      <c r="G387" s="528"/>
      <c r="H387" s="804"/>
      <c r="I387" s="442"/>
      <c r="J387" s="27"/>
      <c r="K387" s="779"/>
      <c r="L387" s="446"/>
      <c r="M387" s="27">
        <f t="shared" si="382"/>
        <v>0</v>
      </c>
      <c r="N387" s="53">
        <f t="shared" si="383"/>
        <v>0</v>
      </c>
      <c r="O387" s="53">
        <f t="shared" si="384"/>
        <v>0</v>
      </c>
      <c r="P387" s="53">
        <f t="shared" si="385"/>
        <v>0</v>
      </c>
      <c r="Q387" s="53">
        <f t="shared" si="386"/>
        <v>0</v>
      </c>
      <c r="U387" s="29"/>
      <c r="V387" s="29"/>
      <c r="W387" s="29"/>
      <c r="X387" s="29"/>
      <c r="Y387" s="29"/>
      <c r="Z387" s="29"/>
    </row>
    <row r="388" spans="1:26" ht="27" customHeight="1">
      <c r="A388" s="457"/>
      <c r="B388" s="598"/>
      <c r="C388" s="793" t="s">
        <v>6835</v>
      </c>
      <c r="D388" s="794"/>
      <c r="E388" s="528"/>
      <c r="F388" s="528"/>
      <c r="G388" s="528"/>
      <c r="H388" s="804"/>
      <c r="I388" s="442"/>
      <c r="J388" s="27"/>
      <c r="K388" s="779"/>
      <c r="L388" s="446"/>
      <c r="M388" s="27">
        <f t="shared" si="382"/>
        <v>0</v>
      </c>
      <c r="N388" s="53">
        <f t="shared" si="383"/>
        <v>0</v>
      </c>
      <c r="O388" s="53">
        <f t="shared" si="384"/>
        <v>0</v>
      </c>
      <c r="P388" s="53">
        <f t="shared" si="385"/>
        <v>0</v>
      </c>
      <c r="Q388" s="53">
        <f t="shared" si="386"/>
        <v>0</v>
      </c>
      <c r="U388" s="29"/>
      <c r="V388" s="29"/>
      <c r="W388" s="29"/>
      <c r="X388" s="29"/>
      <c r="Y388" s="29"/>
      <c r="Z388" s="29"/>
    </row>
    <row r="389" spans="1:26" ht="27" customHeight="1">
      <c r="A389" s="457"/>
      <c r="B389" s="598"/>
      <c r="C389" s="795" t="s">
        <v>6840</v>
      </c>
      <c r="D389" s="794"/>
      <c r="E389" s="528"/>
      <c r="F389" s="528"/>
      <c r="G389" s="528"/>
      <c r="H389" s="804"/>
      <c r="I389" s="442"/>
      <c r="J389" s="27"/>
      <c r="K389" s="779"/>
      <c r="L389" s="446"/>
      <c r="M389" s="27">
        <f t="shared" si="382"/>
        <v>0</v>
      </c>
      <c r="N389" s="53">
        <f t="shared" si="383"/>
        <v>0</v>
      </c>
      <c r="O389" s="53">
        <f t="shared" si="384"/>
        <v>0</v>
      </c>
      <c r="P389" s="53">
        <f t="shared" si="385"/>
        <v>0</v>
      </c>
      <c r="Q389" s="53">
        <f t="shared" si="386"/>
        <v>0</v>
      </c>
      <c r="U389" s="29"/>
      <c r="V389" s="29"/>
      <c r="W389" s="29"/>
      <c r="X389" s="29"/>
      <c r="Y389" s="29"/>
      <c r="Z389" s="29"/>
    </row>
    <row r="390" spans="1:26" ht="27" customHeight="1">
      <c r="A390" s="457"/>
      <c r="B390" s="598" t="s">
        <v>6831</v>
      </c>
      <c r="C390" s="796" t="s">
        <v>6841</v>
      </c>
      <c r="D390" s="797"/>
      <c r="E390" s="420">
        <f t="shared" ref="E390" si="390">CEILING(P390,50)</f>
        <v>4950</v>
      </c>
      <c r="F390" s="420">
        <f t="shared" ref="F390" si="391">CEILING(Q390,50)</f>
        <v>4200</v>
      </c>
      <c r="G390" s="420">
        <f t="shared" ref="G390" si="392">CEILING(N390,50)</f>
        <v>8650</v>
      </c>
      <c r="H390" s="804" t="s">
        <v>6852</v>
      </c>
      <c r="I390" s="442"/>
      <c r="J390" s="27"/>
      <c r="K390" s="779"/>
      <c r="L390" s="446">
        <v>82</v>
      </c>
      <c r="M390" s="27">
        <f t="shared" si="382"/>
        <v>2870</v>
      </c>
      <c r="N390" s="53">
        <f t="shared" si="383"/>
        <v>8610</v>
      </c>
      <c r="O390" s="53">
        <f t="shared" si="384"/>
        <v>5166</v>
      </c>
      <c r="P390" s="53">
        <f t="shared" si="385"/>
        <v>4907.7</v>
      </c>
      <c r="Q390" s="53">
        <f t="shared" si="386"/>
        <v>4171.5450000000001</v>
      </c>
      <c r="U390" s="29"/>
      <c r="V390" s="29"/>
      <c r="W390" s="29"/>
      <c r="X390" s="29"/>
      <c r="Y390" s="29"/>
      <c r="Z390" s="29"/>
    </row>
    <row r="391" spans="1:26" ht="27" customHeight="1">
      <c r="A391" s="457"/>
      <c r="B391" s="598"/>
      <c r="C391" s="791" t="s">
        <v>6838</v>
      </c>
      <c r="D391" s="792"/>
      <c r="E391" s="528"/>
      <c r="F391" s="528"/>
      <c r="G391" s="528"/>
      <c r="H391" s="804"/>
      <c r="I391" s="442"/>
      <c r="J391" s="27"/>
      <c r="K391" s="779"/>
      <c r="L391" s="446"/>
      <c r="M391" s="27">
        <f t="shared" si="382"/>
        <v>0</v>
      </c>
      <c r="N391" s="53">
        <f t="shared" si="383"/>
        <v>0</v>
      </c>
      <c r="O391" s="53">
        <f t="shared" si="384"/>
        <v>0</v>
      </c>
      <c r="P391" s="53">
        <f t="shared" si="385"/>
        <v>0</v>
      </c>
      <c r="Q391" s="53">
        <f t="shared" si="386"/>
        <v>0</v>
      </c>
      <c r="U391" s="29"/>
      <c r="V391" s="29"/>
      <c r="W391" s="29"/>
      <c r="X391" s="29"/>
      <c r="Y391" s="29"/>
      <c r="Z391" s="29"/>
    </row>
    <row r="392" spans="1:26" ht="27" customHeight="1">
      <c r="A392" s="457"/>
      <c r="B392" s="598"/>
      <c r="C392" s="791" t="s">
        <v>6892</v>
      </c>
      <c r="D392" s="792"/>
      <c r="E392" s="528"/>
      <c r="F392" s="528"/>
      <c r="G392" s="528"/>
      <c r="H392" s="804"/>
      <c r="I392" s="442"/>
      <c r="J392" s="27"/>
      <c r="K392" s="779"/>
      <c r="L392" s="446"/>
      <c r="M392" s="27">
        <f t="shared" si="382"/>
        <v>0</v>
      </c>
      <c r="N392" s="53">
        <f t="shared" si="383"/>
        <v>0</v>
      </c>
      <c r="O392" s="53">
        <f t="shared" si="384"/>
        <v>0</v>
      </c>
      <c r="P392" s="53">
        <f t="shared" si="385"/>
        <v>0</v>
      </c>
      <c r="Q392" s="53">
        <f t="shared" si="386"/>
        <v>0</v>
      </c>
      <c r="U392" s="29"/>
      <c r="V392" s="29"/>
      <c r="W392" s="29"/>
      <c r="X392" s="29"/>
      <c r="Y392" s="29"/>
      <c r="Z392" s="29"/>
    </row>
    <row r="393" spans="1:26" ht="27" customHeight="1">
      <c r="A393" s="457"/>
      <c r="B393" s="598"/>
      <c r="C393" s="791" t="s">
        <v>6842</v>
      </c>
      <c r="D393" s="792"/>
      <c r="E393" s="528"/>
      <c r="F393" s="528"/>
      <c r="G393" s="528"/>
      <c r="H393" s="804"/>
      <c r="I393" s="442"/>
      <c r="J393" s="27"/>
      <c r="K393" s="779"/>
      <c r="L393" s="446"/>
      <c r="M393" s="27">
        <f t="shared" si="382"/>
        <v>0</v>
      </c>
      <c r="N393" s="53">
        <f t="shared" si="383"/>
        <v>0</v>
      </c>
      <c r="O393" s="53">
        <f t="shared" si="384"/>
        <v>0</v>
      </c>
      <c r="P393" s="53">
        <f t="shared" si="385"/>
        <v>0</v>
      </c>
      <c r="Q393" s="53">
        <f t="shared" si="386"/>
        <v>0</v>
      </c>
      <c r="U393" s="29"/>
      <c r="V393" s="29"/>
      <c r="W393" s="29"/>
      <c r="X393" s="29"/>
      <c r="Y393" s="29"/>
      <c r="Z393" s="29"/>
    </row>
    <row r="394" spans="1:26" ht="27" customHeight="1">
      <c r="A394" s="457"/>
      <c r="B394" s="598"/>
      <c r="C394" s="791" t="s">
        <v>6893</v>
      </c>
      <c r="D394" s="792"/>
      <c r="E394" s="528"/>
      <c r="F394" s="528"/>
      <c r="G394" s="528"/>
      <c r="H394" s="804"/>
      <c r="I394" s="442"/>
      <c r="J394" s="27"/>
      <c r="K394" s="779"/>
      <c r="L394" s="446"/>
      <c r="M394" s="27">
        <f t="shared" si="382"/>
        <v>0</v>
      </c>
      <c r="N394" s="53">
        <f t="shared" si="383"/>
        <v>0</v>
      </c>
      <c r="O394" s="53">
        <f t="shared" si="384"/>
        <v>0</v>
      </c>
      <c r="P394" s="53">
        <f t="shared" si="385"/>
        <v>0</v>
      </c>
      <c r="Q394" s="53">
        <f t="shared" si="386"/>
        <v>0</v>
      </c>
      <c r="U394" s="29"/>
      <c r="V394" s="29"/>
      <c r="W394" s="29"/>
      <c r="X394" s="29"/>
      <c r="Y394" s="29"/>
      <c r="Z394" s="29"/>
    </row>
    <row r="395" spans="1:26" ht="27" customHeight="1">
      <c r="A395" s="457"/>
      <c r="B395" s="598"/>
      <c r="C395" s="793" t="s">
        <v>6835</v>
      </c>
      <c r="D395" s="794"/>
      <c r="E395" s="528"/>
      <c r="F395" s="528"/>
      <c r="G395" s="528"/>
      <c r="H395" s="804"/>
      <c r="I395" s="442"/>
      <c r="J395" s="27"/>
      <c r="K395" s="779"/>
      <c r="L395" s="446"/>
      <c r="M395" s="27">
        <f t="shared" si="382"/>
        <v>0</v>
      </c>
      <c r="N395" s="53">
        <f t="shared" si="383"/>
        <v>0</v>
      </c>
      <c r="O395" s="53">
        <f t="shared" si="384"/>
        <v>0</v>
      </c>
      <c r="P395" s="53">
        <f t="shared" si="385"/>
        <v>0</v>
      </c>
      <c r="Q395" s="53">
        <f t="shared" si="386"/>
        <v>0</v>
      </c>
      <c r="U395" s="29"/>
      <c r="V395" s="29"/>
      <c r="W395" s="29"/>
      <c r="X395" s="29"/>
      <c r="Y395" s="29"/>
      <c r="Z395" s="29"/>
    </row>
    <row r="396" spans="1:26" ht="27" customHeight="1">
      <c r="A396" s="457"/>
      <c r="B396" s="598"/>
      <c r="C396" s="795" t="s">
        <v>6840</v>
      </c>
      <c r="D396" s="794"/>
      <c r="E396" s="528"/>
      <c r="F396" s="528"/>
      <c r="G396" s="528"/>
      <c r="H396" s="804"/>
      <c r="I396" s="442"/>
      <c r="J396" s="27"/>
      <c r="K396" s="779"/>
      <c r="L396" s="446"/>
      <c r="M396" s="27">
        <f t="shared" si="382"/>
        <v>0</v>
      </c>
      <c r="N396" s="53">
        <f t="shared" si="383"/>
        <v>0</v>
      </c>
      <c r="O396" s="53">
        <f t="shared" si="384"/>
        <v>0</v>
      </c>
      <c r="P396" s="53">
        <f t="shared" si="385"/>
        <v>0</v>
      </c>
      <c r="Q396" s="53">
        <f t="shared" si="386"/>
        <v>0</v>
      </c>
      <c r="U396" s="29"/>
      <c r="V396" s="29"/>
      <c r="W396" s="29"/>
      <c r="X396" s="29"/>
      <c r="Y396" s="29"/>
      <c r="Z396" s="29"/>
    </row>
    <row r="397" spans="1:26" ht="27" customHeight="1">
      <c r="A397" s="457"/>
      <c r="B397" s="598" t="s">
        <v>6831</v>
      </c>
      <c r="C397" s="796" t="s">
        <v>6843</v>
      </c>
      <c r="D397" s="797"/>
      <c r="E397" s="420">
        <f t="shared" ref="E397" si="393">CEILING(P397,50)</f>
        <v>4450</v>
      </c>
      <c r="F397" s="420">
        <f t="shared" ref="F397" si="394">CEILING(Q397,50)</f>
        <v>3800</v>
      </c>
      <c r="G397" s="420">
        <f t="shared" ref="G397" si="395">CEILING(N397,50)</f>
        <v>7800</v>
      </c>
      <c r="H397" s="804" t="s">
        <v>6852</v>
      </c>
      <c r="I397" s="442"/>
      <c r="J397" s="27"/>
      <c r="K397" s="779"/>
      <c r="L397" s="446">
        <v>74</v>
      </c>
      <c r="M397" s="27">
        <f t="shared" si="382"/>
        <v>2590</v>
      </c>
      <c r="N397" s="53">
        <f t="shared" si="383"/>
        <v>7770</v>
      </c>
      <c r="O397" s="53">
        <f t="shared" si="384"/>
        <v>4662</v>
      </c>
      <c r="P397" s="53">
        <f t="shared" si="385"/>
        <v>4428.8999999999996</v>
      </c>
      <c r="Q397" s="53">
        <f t="shared" si="386"/>
        <v>3764.5649999999996</v>
      </c>
      <c r="U397" s="29"/>
      <c r="V397" s="29"/>
      <c r="W397" s="29"/>
      <c r="X397" s="29"/>
      <c r="Y397" s="29"/>
      <c r="Z397" s="29"/>
    </row>
    <row r="398" spans="1:26" ht="27" customHeight="1">
      <c r="A398" s="457"/>
      <c r="B398" s="598"/>
      <c r="C398" s="791" t="s">
        <v>6844</v>
      </c>
      <c r="D398" s="792"/>
      <c r="E398" s="528"/>
      <c r="F398" s="528"/>
      <c r="G398" s="528"/>
      <c r="H398" s="804"/>
      <c r="I398" s="442"/>
      <c r="J398" s="27"/>
      <c r="K398" s="779"/>
      <c r="L398" s="446"/>
      <c r="M398" s="27">
        <f t="shared" si="382"/>
        <v>0</v>
      </c>
      <c r="N398" s="53">
        <f t="shared" si="383"/>
        <v>0</v>
      </c>
      <c r="O398" s="53">
        <f t="shared" si="384"/>
        <v>0</v>
      </c>
      <c r="P398" s="53">
        <f t="shared" si="385"/>
        <v>0</v>
      </c>
      <c r="Q398" s="53">
        <f t="shared" si="386"/>
        <v>0</v>
      </c>
      <c r="U398" s="29"/>
      <c r="V398" s="29"/>
      <c r="W398" s="29"/>
      <c r="X398" s="29"/>
      <c r="Y398" s="29"/>
      <c r="Z398" s="29"/>
    </row>
    <row r="399" spans="1:26" ht="27" customHeight="1">
      <c r="A399" s="457"/>
      <c r="B399" s="598"/>
      <c r="C399" s="791" t="s">
        <v>6894</v>
      </c>
      <c r="D399" s="792"/>
      <c r="E399" s="528"/>
      <c r="F399" s="528"/>
      <c r="G399" s="528"/>
      <c r="H399" s="804"/>
      <c r="I399" s="442"/>
      <c r="J399" s="27"/>
      <c r="K399" s="779"/>
      <c r="L399" s="446"/>
      <c r="M399" s="27">
        <f t="shared" si="382"/>
        <v>0</v>
      </c>
      <c r="N399" s="53">
        <f t="shared" si="383"/>
        <v>0</v>
      </c>
      <c r="O399" s="53">
        <f t="shared" si="384"/>
        <v>0</v>
      </c>
      <c r="P399" s="53">
        <f t="shared" si="385"/>
        <v>0</v>
      </c>
      <c r="Q399" s="53">
        <f t="shared" si="386"/>
        <v>0</v>
      </c>
      <c r="U399" s="29"/>
      <c r="V399" s="29"/>
      <c r="W399" s="29"/>
      <c r="X399" s="29"/>
      <c r="Y399" s="29"/>
      <c r="Z399" s="29"/>
    </row>
    <row r="400" spans="1:26" ht="27" customHeight="1">
      <c r="A400" s="457"/>
      <c r="B400" s="598"/>
      <c r="C400" s="791" t="s">
        <v>6845</v>
      </c>
      <c r="D400" s="792"/>
      <c r="E400" s="528"/>
      <c r="F400" s="528"/>
      <c r="G400" s="528"/>
      <c r="H400" s="804"/>
      <c r="I400" s="442"/>
      <c r="J400" s="27"/>
      <c r="K400" s="779"/>
      <c r="L400" s="446"/>
      <c r="M400" s="27">
        <f t="shared" si="382"/>
        <v>0</v>
      </c>
      <c r="N400" s="53">
        <f t="shared" si="383"/>
        <v>0</v>
      </c>
      <c r="O400" s="53">
        <f t="shared" si="384"/>
        <v>0</v>
      </c>
      <c r="P400" s="53">
        <f t="shared" si="385"/>
        <v>0</v>
      </c>
      <c r="Q400" s="53">
        <f t="shared" si="386"/>
        <v>0</v>
      </c>
      <c r="U400" s="29"/>
      <c r="V400" s="29"/>
      <c r="W400" s="29"/>
      <c r="X400" s="29"/>
      <c r="Y400" s="29"/>
      <c r="Z400" s="29"/>
    </row>
    <row r="401" spans="1:26" ht="27" customHeight="1">
      <c r="A401" s="457"/>
      <c r="B401" s="598"/>
      <c r="C401" s="791" t="s">
        <v>6895</v>
      </c>
      <c r="D401" s="792"/>
      <c r="E401" s="528"/>
      <c r="F401" s="528"/>
      <c r="G401" s="528"/>
      <c r="H401" s="804"/>
      <c r="I401" s="442"/>
      <c r="J401" s="27"/>
      <c r="K401" s="779"/>
      <c r="L401" s="446"/>
      <c r="M401" s="27">
        <f t="shared" si="382"/>
        <v>0</v>
      </c>
      <c r="N401" s="53">
        <f t="shared" si="383"/>
        <v>0</v>
      </c>
      <c r="O401" s="53">
        <f t="shared" si="384"/>
        <v>0</v>
      </c>
      <c r="P401" s="53">
        <f t="shared" si="385"/>
        <v>0</v>
      </c>
      <c r="Q401" s="53">
        <f t="shared" si="386"/>
        <v>0</v>
      </c>
      <c r="U401" s="29"/>
      <c r="V401" s="29"/>
      <c r="W401" s="29"/>
      <c r="X401" s="29"/>
      <c r="Y401" s="29"/>
      <c r="Z401" s="29"/>
    </row>
    <row r="402" spans="1:26" ht="27" customHeight="1">
      <c r="A402" s="457"/>
      <c r="B402" s="598"/>
      <c r="C402" s="793" t="s">
        <v>6835</v>
      </c>
      <c r="D402" s="794"/>
      <c r="E402" s="528"/>
      <c r="F402" s="528"/>
      <c r="G402" s="528"/>
      <c r="H402" s="804"/>
      <c r="I402" s="442"/>
      <c r="J402" s="27"/>
      <c r="K402" s="779"/>
      <c r="L402" s="446"/>
      <c r="M402" s="27">
        <f t="shared" si="382"/>
        <v>0</v>
      </c>
      <c r="N402" s="53">
        <f t="shared" si="383"/>
        <v>0</v>
      </c>
      <c r="O402" s="53">
        <f t="shared" si="384"/>
        <v>0</v>
      </c>
      <c r="P402" s="53">
        <f t="shared" si="385"/>
        <v>0</v>
      </c>
      <c r="Q402" s="53">
        <f t="shared" si="386"/>
        <v>0</v>
      </c>
      <c r="U402" s="29"/>
      <c r="V402" s="29"/>
      <c r="W402" s="29"/>
      <c r="X402" s="29"/>
      <c r="Y402" s="29"/>
      <c r="Z402" s="29"/>
    </row>
    <row r="403" spans="1:26" ht="27" customHeight="1">
      <c r="A403" s="457"/>
      <c r="B403" s="598"/>
      <c r="C403" s="795" t="s">
        <v>6840</v>
      </c>
      <c r="D403" s="794"/>
      <c r="E403" s="528"/>
      <c r="F403" s="528"/>
      <c r="G403" s="528"/>
      <c r="H403" s="804"/>
      <c r="I403" s="442"/>
      <c r="J403" s="27"/>
      <c r="K403" s="779"/>
      <c r="L403" s="446"/>
      <c r="M403" s="27">
        <f t="shared" si="382"/>
        <v>0</v>
      </c>
      <c r="N403" s="53">
        <f t="shared" si="383"/>
        <v>0</v>
      </c>
      <c r="O403" s="53">
        <f t="shared" si="384"/>
        <v>0</v>
      </c>
      <c r="P403" s="53">
        <f t="shared" si="385"/>
        <v>0</v>
      </c>
      <c r="Q403" s="53">
        <f t="shared" si="386"/>
        <v>0</v>
      </c>
      <c r="U403" s="29"/>
      <c r="V403" s="29"/>
      <c r="W403" s="29"/>
      <c r="X403" s="29"/>
      <c r="Y403" s="29"/>
      <c r="Z403" s="29"/>
    </row>
    <row r="404" spans="1:26" ht="27" customHeight="1">
      <c r="A404" s="457"/>
      <c r="B404" s="598" t="s">
        <v>6831</v>
      </c>
      <c r="C404" s="796" t="s">
        <v>6846</v>
      </c>
      <c r="D404" s="797"/>
      <c r="E404" s="420">
        <f t="shared" ref="E404" si="396">CEILING(P404,50)</f>
        <v>4800</v>
      </c>
      <c r="F404" s="420">
        <f t="shared" ref="F404" si="397">CEILING(Q404,50)</f>
        <v>4100</v>
      </c>
      <c r="G404" s="420">
        <f t="shared" ref="G404" si="398">CEILING(N404,50)</f>
        <v>8400</v>
      </c>
      <c r="H404" s="804" t="s">
        <v>6852</v>
      </c>
      <c r="I404" s="442"/>
      <c r="J404" s="27"/>
      <c r="K404" s="779"/>
      <c r="L404" s="446">
        <v>80</v>
      </c>
      <c r="M404" s="27">
        <f t="shared" si="382"/>
        <v>2800</v>
      </c>
      <c r="N404" s="53">
        <f t="shared" si="383"/>
        <v>8400</v>
      </c>
      <c r="O404" s="53">
        <f t="shared" si="384"/>
        <v>5040</v>
      </c>
      <c r="P404" s="53">
        <f t="shared" si="385"/>
        <v>4788</v>
      </c>
      <c r="Q404" s="53">
        <f t="shared" si="386"/>
        <v>4069.7999999999997</v>
      </c>
      <c r="U404" s="29"/>
      <c r="V404" s="29"/>
      <c r="W404" s="29"/>
      <c r="X404" s="29"/>
      <c r="Y404" s="29"/>
      <c r="Z404" s="29"/>
    </row>
    <row r="405" spans="1:26" ht="27" customHeight="1">
      <c r="A405" s="457"/>
      <c r="B405" s="598"/>
      <c r="C405" s="791" t="s">
        <v>6838</v>
      </c>
      <c r="D405" s="792"/>
      <c r="E405" s="528"/>
      <c r="F405" s="528"/>
      <c r="G405" s="528"/>
      <c r="H405" s="804"/>
      <c r="I405" s="442"/>
      <c r="J405" s="27"/>
      <c r="K405" s="779"/>
      <c r="L405" s="446"/>
      <c r="M405" s="27">
        <f t="shared" si="382"/>
        <v>0</v>
      </c>
      <c r="N405" s="53">
        <f t="shared" si="383"/>
        <v>0</v>
      </c>
      <c r="O405" s="53">
        <f t="shared" si="384"/>
        <v>0</v>
      </c>
      <c r="P405" s="53">
        <f t="shared" si="385"/>
        <v>0</v>
      </c>
      <c r="Q405" s="53">
        <f t="shared" si="386"/>
        <v>0</v>
      </c>
      <c r="U405" s="29"/>
      <c r="V405" s="29"/>
      <c r="W405" s="29"/>
      <c r="X405" s="29"/>
      <c r="Y405" s="29"/>
      <c r="Z405" s="29"/>
    </row>
    <row r="406" spans="1:26" ht="27" customHeight="1">
      <c r="A406" s="457"/>
      <c r="B406" s="598"/>
      <c r="C406" s="791" t="s">
        <v>6896</v>
      </c>
      <c r="D406" s="792"/>
      <c r="E406" s="528"/>
      <c r="F406" s="528"/>
      <c r="G406" s="528"/>
      <c r="H406" s="804"/>
      <c r="I406" s="442"/>
      <c r="J406" s="27"/>
      <c r="K406" s="779"/>
      <c r="L406" s="446"/>
      <c r="M406" s="27">
        <f t="shared" si="382"/>
        <v>0</v>
      </c>
      <c r="N406" s="53">
        <f t="shared" si="383"/>
        <v>0</v>
      </c>
      <c r="O406" s="53">
        <f t="shared" si="384"/>
        <v>0</v>
      </c>
      <c r="P406" s="53">
        <f t="shared" si="385"/>
        <v>0</v>
      </c>
      <c r="Q406" s="53">
        <f t="shared" si="386"/>
        <v>0</v>
      </c>
      <c r="U406" s="29"/>
      <c r="V406" s="29"/>
      <c r="W406" s="29"/>
      <c r="X406" s="29"/>
      <c r="Y406" s="29"/>
      <c r="Z406" s="29"/>
    </row>
    <row r="407" spans="1:26" ht="27" customHeight="1">
      <c r="A407" s="457"/>
      <c r="B407" s="598"/>
      <c r="C407" s="791" t="s">
        <v>6845</v>
      </c>
      <c r="D407" s="792"/>
      <c r="E407" s="528"/>
      <c r="F407" s="528"/>
      <c r="G407" s="528"/>
      <c r="H407" s="804"/>
      <c r="I407" s="442"/>
      <c r="J407" s="27"/>
      <c r="K407" s="779"/>
      <c r="L407" s="446"/>
      <c r="M407" s="27">
        <f t="shared" si="382"/>
        <v>0</v>
      </c>
      <c r="N407" s="53">
        <f t="shared" si="383"/>
        <v>0</v>
      </c>
      <c r="O407" s="53">
        <f t="shared" si="384"/>
        <v>0</v>
      </c>
      <c r="P407" s="53">
        <f t="shared" si="385"/>
        <v>0</v>
      </c>
      <c r="Q407" s="53">
        <f t="shared" si="386"/>
        <v>0</v>
      </c>
      <c r="U407" s="29"/>
      <c r="V407" s="29"/>
      <c r="W407" s="29"/>
      <c r="X407" s="29"/>
      <c r="Y407" s="29"/>
      <c r="Z407" s="29"/>
    </row>
    <row r="408" spans="1:26" ht="27" customHeight="1">
      <c r="A408" s="457"/>
      <c r="B408" s="598"/>
      <c r="C408" s="791" t="s">
        <v>6895</v>
      </c>
      <c r="D408" s="792"/>
      <c r="E408" s="528"/>
      <c r="F408" s="528"/>
      <c r="G408" s="528"/>
      <c r="H408" s="804"/>
      <c r="I408" s="442"/>
      <c r="J408" s="27"/>
      <c r="K408" s="779"/>
      <c r="L408" s="446"/>
      <c r="M408" s="27">
        <f t="shared" si="382"/>
        <v>0</v>
      </c>
      <c r="N408" s="53">
        <f t="shared" si="383"/>
        <v>0</v>
      </c>
      <c r="O408" s="53">
        <f t="shared" si="384"/>
        <v>0</v>
      </c>
      <c r="P408" s="53">
        <f t="shared" si="385"/>
        <v>0</v>
      </c>
      <c r="Q408" s="53">
        <f t="shared" si="386"/>
        <v>0</v>
      </c>
      <c r="U408" s="29"/>
      <c r="V408" s="29"/>
      <c r="W408" s="29"/>
      <c r="X408" s="29"/>
      <c r="Y408" s="29"/>
      <c r="Z408" s="29"/>
    </row>
    <row r="409" spans="1:26" ht="27" customHeight="1">
      <c r="A409" s="457"/>
      <c r="B409" s="598"/>
      <c r="C409" s="793" t="s">
        <v>6835</v>
      </c>
      <c r="D409" s="794"/>
      <c r="E409" s="528"/>
      <c r="F409" s="528"/>
      <c r="G409" s="528"/>
      <c r="H409" s="804"/>
      <c r="I409" s="442"/>
      <c r="J409" s="27"/>
      <c r="K409" s="779"/>
      <c r="L409" s="446"/>
      <c r="M409" s="27">
        <f t="shared" si="382"/>
        <v>0</v>
      </c>
      <c r="N409" s="53">
        <f t="shared" si="383"/>
        <v>0</v>
      </c>
      <c r="O409" s="53">
        <f t="shared" si="384"/>
        <v>0</v>
      </c>
      <c r="P409" s="53">
        <f t="shared" si="385"/>
        <v>0</v>
      </c>
      <c r="Q409" s="53">
        <f t="shared" si="386"/>
        <v>0</v>
      </c>
      <c r="U409" s="29"/>
      <c r="V409" s="29"/>
      <c r="W409" s="29"/>
      <c r="X409" s="29"/>
      <c r="Y409" s="29"/>
      <c r="Z409" s="29"/>
    </row>
    <row r="410" spans="1:26" ht="27" customHeight="1">
      <c r="A410" s="457"/>
      <c r="B410" s="598"/>
      <c r="C410" s="798" t="s">
        <v>6840</v>
      </c>
      <c r="D410" s="799"/>
      <c r="E410" s="528"/>
      <c r="F410" s="528"/>
      <c r="G410" s="528"/>
      <c r="H410" s="804"/>
      <c r="I410" s="442"/>
      <c r="J410" s="27"/>
      <c r="K410" s="779"/>
      <c r="L410" s="446"/>
      <c r="M410" s="27">
        <f t="shared" si="382"/>
        <v>0</v>
      </c>
      <c r="N410" s="53">
        <f t="shared" si="383"/>
        <v>0</v>
      </c>
      <c r="O410" s="53">
        <f t="shared" si="384"/>
        <v>0</v>
      </c>
      <c r="P410" s="53">
        <f t="shared" si="385"/>
        <v>0</v>
      </c>
      <c r="Q410" s="53">
        <f t="shared" si="386"/>
        <v>0</v>
      </c>
      <c r="U410" s="29"/>
      <c r="V410" s="29"/>
      <c r="W410" s="29"/>
      <c r="X410" s="29"/>
      <c r="Y410" s="29"/>
      <c r="Z410" s="29"/>
    </row>
    <row r="411" spans="1:26" ht="27" customHeight="1">
      <c r="A411" s="457" t="s">
        <v>6897</v>
      </c>
      <c r="B411" s="598"/>
      <c r="C411" s="529"/>
      <c r="D411" s="528"/>
      <c r="E411" s="528"/>
      <c r="F411" s="528"/>
      <c r="G411" s="528"/>
      <c r="H411" s="804"/>
      <c r="I411" s="442"/>
      <c r="J411" s="27"/>
      <c r="K411" s="779"/>
      <c r="L411" s="446"/>
      <c r="M411" s="27">
        <f t="shared" si="382"/>
        <v>0</v>
      </c>
      <c r="N411" s="53">
        <f t="shared" si="383"/>
        <v>0</v>
      </c>
      <c r="O411" s="53">
        <f t="shared" si="384"/>
        <v>0</v>
      </c>
      <c r="P411" s="53">
        <f t="shared" si="385"/>
        <v>0</v>
      </c>
      <c r="Q411" s="53">
        <f t="shared" si="386"/>
        <v>0</v>
      </c>
      <c r="U411" s="29"/>
      <c r="V411" s="29"/>
      <c r="W411" s="29"/>
      <c r="X411" s="29"/>
      <c r="Y411" s="29"/>
      <c r="Z411" s="29"/>
    </row>
    <row r="412" spans="1:26" ht="27" customHeight="1">
      <c r="A412" s="457"/>
      <c r="B412" s="598" t="s">
        <v>6899</v>
      </c>
      <c r="C412" s="529" t="s">
        <v>6900</v>
      </c>
      <c r="D412" s="528"/>
      <c r="E412" s="420">
        <f t="shared" ref="E412" si="399">CEILING(P412,50)</f>
        <v>7350</v>
      </c>
      <c r="F412" s="420">
        <f t="shared" ref="F412" si="400">CEILING(Q412,50)</f>
        <v>6250</v>
      </c>
      <c r="G412" s="420">
        <f t="shared" ref="G412" si="401">CEILING(N412,50)</f>
        <v>12850</v>
      </c>
      <c r="H412" s="804" t="s">
        <v>6852</v>
      </c>
      <c r="I412" s="442"/>
      <c r="J412" s="27"/>
      <c r="K412" s="779"/>
      <c r="L412" s="446">
        <v>122</v>
      </c>
      <c r="M412" s="27">
        <f t="shared" si="382"/>
        <v>4270</v>
      </c>
      <c r="N412" s="53">
        <f t="shared" si="383"/>
        <v>12810</v>
      </c>
      <c r="O412" s="53">
        <f t="shared" si="384"/>
        <v>7686</v>
      </c>
      <c r="P412" s="53">
        <f t="shared" si="385"/>
        <v>7301.7</v>
      </c>
      <c r="Q412" s="53">
        <f t="shared" si="386"/>
        <v>6206.4449999999997</v>
      </c>
      <c r="U412" s="29"/>
      <c r="V412" s="29"/>
      <c r="W412" s="29"/>
      <c r="X412" s="29"/>
      <c r="Y412" s="29"/>
      <c r="Z412" s="29"/>
    </row>
    <row r="413" spans="1:26" ht="27" customHeight="1">
      <c r="A413" s="457"/>
      <c r="B413" s="598"/>
      <c r="C413" s="529" t="s">
        <v>6901</v>
      </c>
      <c r="D413" s="528"/>
      <c r="E413" s="528"/>
      <c r="F413" s="528"/>
      <c r="G413" s="528"/>
      <c r="H413" s="804"/>
      <c r="I413" s="442"/>
      <c r="J413" s="27"/>
      <c r="K413" s="779"/>
      <c r="L413" s="446"/>
      <c r="M413" s="27">
        <f t="shared" si="382"/>
        <v>0</v>
      </c>
      <c r="N413" s="53">
        <f t="shared" si="383"/>
        <v>0</v>
      </c>
      <c r="O413" s="53">
        <f t="shared" si="384"/>
        <v>0</v>
      </c>
      <c r="P413" s="53">
        <f t="shared" si="385"/>
        <v>0</v>
      </c>
      <c r="Q413" s="53">
        <f t="shared" si="386"/>
        <v>0</v>
      </c>
      <c r="U413" s="29"/>
      <c r="V413" s="29"/>
      <c r="W413" s="29"/>
      <c r="X413" s="29"/>
      <c r="Y413" s="29"/>
      <c r="Z413" s="29"/>
    </row>
    <row r="414" spans="1:26" ht="27" customHeight="1">
      <c r="A414" s="457"/>
      <c r="B414" s="598"/>
      <c r="C414" s="529" t="s">
        <v>6902</v>
      </c>
      <c r="D414" s="528"/>
      <c r="E414" s="528"/>
      <c r="F414" s="528"/>
      <c r="G414" s="528"/>
      <c r="H414" s="804"/>
      <c r="I414" s="442"/>
      <c r="J414" s="27"/>
      <c r="K414" s="779"/>
      <c r="L414" s="446"/>
      <c r="M414" s="27">
        <f t="shared" si="382"/>
        <v>0</v>
      </c>
      <c r="N414" s="53">
        <f t="shared" si="383"/>
        <v>0</v>
      </c>
      <c r="O414" s="53">
        <f t="shared" si="384"/>
        <v>0</v>
      </c>
      <c r="P414" s="53">
        <f t="shared" si="385"/>
        <v>0</v>
      </c>
      <c r="Q414" s="53">
        <f t="shared" si="386"/>
        <v>0</v>
      </c>
      <c r="U414" s="29"/>
      <c r="V414" s="29"/>
      <c r="W414" s="29"/>
      <c r="X414" s="29"/>
      <c r="Y414" s="29"/>
      <c r="Z414" s="29"/>
    </row>
    <row r="415" spans="1:26" ht="27" customHeight="1">
      <c r="A415" s="457"/>
      <c r="B415" s="598"/>
      <c r="C415" s="529" t="s">
        <v>6903</v>
      </c>
      <c r="D415" s="528"/>
      <c r="E415" s="528"/>
      <c r="F415" s="528"/>
      <c r="G415" s="528"/>
      <c r="H415" s="804"/>
      <c r="I415" s="442"/>
      <c r="J415" s="27"/>
      <c r="K415" s="779"/>
      <c r="L415" s="446"/>
      <c r="M415" s="27">
        <f t="shared" si="382"/>
        <v>0</v>
      </c>
      <c r="N415" s="53">
        <f t="shared" si="383"/>
        <v>0</v>
      </c>
      <c r="O415" s="53">
        <f t="shared" si="384"/>
        <v>0</v>
      </c>
      <c r="P415" s="53">
        <f t="shared" si="385"/>
        <v>0</v>
      </c>
      <c r="Q415" s="53">
        <f t="shared" si="386"/>
        <v>0</v>
      </c>
      <c r="U415" s="29"/>
      <c r="V415" s="29"/>
      <c r="W415" s="29"/>
      <c r="X415" s="29"/>
      <c r="Y415" s="29"/>
      <c r="Z415" s="29"/>
    </row>
    <row r="416" spans="1:26" ht="27" customHeight="1">
      <c r="A416" s="457"/>
      <c r="B416" s="598"/>
      <c r="C416" s="529" t="s">
        <v>6904</v>
      </c>
      <c r="D416" s="528"/>
      <c r="E416" s="528"/>
      <c r="F416" s="528"/>
      <c r="G416" s="528"/>
      <c r="H416" s="804"/>
      <c r="I416" s="442"/>
      <c r="J416" s="27"/>
      <c r="K416" s="779"/>
      <c r="L416" s="446"/>
      <c r="M416" s="27">
        <f t="shared" si="382"/>
        <v>0</v>
      </c>
      <c r="N416" s="53">
        <f t="shared" si="383"/>
        <v>0</v>
      </c>
      <c r="O416" s="53">
        <f t="shared" si="384"/>
        <v>0</v>
      </c>
      <c r="P416" s="53">
        <f t="shared" si="385"/>
        <v>0</v>
      </c>
      <c r="Q416" s="53">
        <f t="shared" si="386"/>
        <v>0</v>
      </c>
      <c r="U416" s="29"/>
      <c r="V416" s="29"/>
      <c r="W416" s="29"/>
      <c r="X416" s="29"/>
      <c r="Y416" s="29"/>
      <c r="Z416" s="29"/>
    </row>
    <row r="417" spans="1:26" ht="27" customHeight="1">
      <c r="A417" s="457"/>
      <c r="B417" s="598"/>
      <c r="C417" s="529" t="s">
        <v>6905</v>
      </c>
      <c r="D417" s="528"/>
      <c r="E417" s="528"/>
      <c r="F417" s="528"/>
      <c r="G417" s="528"/>
      <c r="H417" s="804"/>
      <c r="I417" s="442"/>
      <c r="J417" s="27"/>
      <c r="K417" s="779"/>
      <c r="L417" s="446"/>
      <c r="M417" s="27">
        <f t="shared" si="382"/>
        <v>0</v>
      </c>
      <c r="N417" s="53">
        <f t="shared" si="383"/>
        <v>0</v>
      </c>
      <c r="O417" s="53">
        <f t="shared" si="384"/>
        <v>0</v>
      </c>
      <c r="P417" s="53">
        <f t="shared" si="385"/>
        <v>0</v>
      </c>
      <c r="Q417" s="53">
        <f t="shared" si="386"/>
        <v>0</v>
      </c>
      <c r="U417" s="29"/>
      <c r="V417" s="29"/>
      <c r="W417" s="29"/>
      <c r="X417" s="29"/>
      <c r="Y417" s="29"/>
      <c r="Z417" s="29"/>
    </row>
    <row r="418" spans="1:26" ht="27" customHeight="1">
      <c r="A418" s="457"/>
      <c r="B418" s="598"/>
      <c r="C418" s="529" t="s">
        <v>6906</v>
      </c>
      <c r="D418" s="528"/>
      <c r="E418" s="528"/>
      <c r="F418" s="528"/>
      <c r="G418" s="528"/>
      <c r="H418" s="804"/>
      <c r="I418" s="442"/>
      <c r="J418" s="27"/>
      <c r="K418" s="779"/>
      <c r="L418" s="446"/>
      <c r="M418" s="27">
        <f t="shared" si="382"/>
        <v>0</v>
      </c>
      <c r="N418" s="53">
        <f t="shared" si="383"/>
        <v>0</v>
      </c>
      <c r="O418" s="53">
        <f t="shared" si="384"/>
        <v>0</v>
      </c>
      <c r="P418" s="53">
        <f t="shared" si="385"/>
        <v>0</v>
      </c>
      <c r="Q418" s="53">
        <f t="shared" si="386"/>
        <v>0</v>
      </c>
      <c r="U418" s="29"/>
      <c r="V418" s="29"/>
      <c r="W418" s="29"/>
      <c r="X418" s="29"/>
      <c r="Y418" s="29"/>
      <c r="Z418" s="29"/>
    </row>
    <row r="419" spans="1:26" ht="27" customHeight="1">
      <c r="A419" s="457"/>
      <c r="B419" s="598"/>
      <c r="C419" s="529" t="s">
        <v>6907</v>
      </c>
      <c r="D419" s="528"/>
      <c r="E419" s="528"/>
      <c r="F419" s="528"/>
      <c r="G419" s="528"/>
      <c r="H419" s="804"/>
      <c r="I419" s="442"/>
      <c r="J419" s="27"/>
      <c r="K419" s="779"/>
      <c r="L419" s="446"/>
      <c r="M419" s="27">
        <f t="shared" si="382"/>
        <v>0</v>
      </c>
      <c r="N419" s="53">
        <f t="shared" si="383"/>
        <v>0</v>
      </c>
      <c r="O419" s="53">
        <f t="shared" si="384"/>
        <v>0</v>
      </c>
      <c r="P419" s="53">
        <f t="shared" si="385"/>
        <v>0</v>
      </c>
      <c r="Q419" s="53">
        <f t="shared" si="386"/>
        <v>0</v>
      </c>
      <c r="U419" s="29"/>
      <c r="V419" s="29"/>
      <c r="W419" s="29"/>
      <c r="X419" s="29"/>
      <c r="Y419" s="29"/>
      <c r="Z419" s="29"/>
    </row>
    <row r="420" spans="1:26" ht="27" customHeight="1">
      <c r="A420" s="457"/>
      <c r="B420" s="598"/>
      <c r="C420" s="529" t="s">
        <v>6908</v>
      </c>
      <c r="D420" s="528"/>
      <c r="E420" s="528"/>
      <c r="F420" s="528"/>
      <c r="G420" s="528"/>
      <c r="H420" s="804"/>
      <c r="I420" s="442"/>
      <c r="J420" s="27"/>
      <c r="K420" s="779"/>
      <c r="L420" s="446"/>
      <c r="M420" s="27">
        <f t="shared" si="382"/>
        <v>0</v>
      </c>
      <c r="N420" s="53">
        <f t="shared" si="383"/>
        <v>0</v>
      </c>
      <c r="O420" s="53">
        <f t="shared" si="384"/>
        <v>0</v>
      </c>
      <c r="P420" s="53">
        <f t="shared" si="385"/>
        <v>0</v>
      </c>
      <c r="Q420" s="53">
        <f t="shared" si="386"/>
        <v>0</v>
      </c>
      <c r="U420" s="29"/>
      <c r="V420" s="29"/>
      <c r="W420" s="29"/>
      <c r="X420" s="29"/>
      <c r="Y420" s="29"/>
      <c r="Z420" s="29"/>
    </row>
    <row r="421" spans="1:26" ht="27" customHeight="1">
      <c r="A421" s="457"/>
      <c r="B421" s="598" t="s">
        <v>6899</v>
      </c>
      <c r="C421" s="529" t="s">
        <v>6909</v>
      </c>
      <c r="D421" s="528"/>
      <c r="E421" s="420">
        <f t="shared" ref="E421" si="402">CEILING(P421,50)</f>
        <v>11100</v>
      </c>
      <c r="F421" s="420">
        <f t="shared" ref="F421" si="403">CEILING(Q421,50)</f>
        <v>9450</v>
      </c>
      <c r="G421" s="420">
        <f t="shared" ref="G421" si="404">CEILING(N421,50)</f>
        <v>19450</v>
      </c>
      <c r="H421" s="804" t="s">
        <v>6852</v>
      </c>
      <c r="I421" s="442"/>
      <c r="J421" s="27"/>
      <c r="K421" s="779"/>
      <c r="L421" s="446">
        <v>185</v>
      </c>
      <c r="M421" s="27">
        <f t="shared" si="382"/>
        <v>6475</v>
      </c>
      <c r="N421" s="53">
        <f t="shared" si="383"/>
        <v>19425</v>
      </c>
      <c r="O421" s="53">
        <f t="shared" si="384"/>
        <v>11655</v>
      </c>
      <c r="P421" s="53">
        <f t="shared" si="385"/>
        <v>11072.25</v>
      </c>
      <c r="Q421" s="53">
        <f t="shared" si="386"/>
        <v>9411.4125000000004</v>
      </c>
      <c r="U421" s="29"/>
      <c r="V421" s="29"/>
      <c r="W421" s="29"/>
      <c r="X421" s="29"/>
      <c r="Y421" s="29"/>
      <c r="Z421" s="29"/>
    </row>
    <row r="422" spans="1:26" ht="27" customHeight="1">
      <c r="A422" s="457"/>
      <c r="B422" s="598"/>
      <c r="C422" s="529" t="s">
        <v>6910</v>
      </c>
      <c r="D422" s="528"/>
      <c r="E422" s="528"/>
      <c r="F422" s="528"/>
      <c r="G422" s="528"/>
      <c r="H422" s="804"/>
      <c r="I422" s="442"/>
      <c r="J422" s="27"/>
      <c r="K422" s="779"/>
      <c r="L422" s="446"/>
      <c r="M422" s="27">
        <f t="shared" si="382"/>
        <v>0</v>
      </c>
      <c r="N422" s="53">
        <f t="shared" si="383"/>
        <v>0</v>
      </c>
      <c r="O422" s="53">
        <f t="shared" si="384"/>
        <v>0</v>
      </c>
      <c r="P422" s="53">
        <f t="shared" si="385"/>
        <v>0</v>
      </c>
      <c r="Q422" s="53">
        <f t="shared" si="386"/>
        <v>0</v>
      </c>
      <c r="U422" s="29"/>
      <c r="V422" s="29"/>
      <c r="W422" s="29"/>
      <c r="X422" s="29"/>
      <c r="Y422" s="29"/>
      <c r="Z422" s="29"/>
    </row>
    <row r="423" spans="1:26" ht="27" customHeight="1">
      <c r="A423" s="457"/>
      <c r="B423" s="598"/>
      <c r="C423" s="529" t="s">
        <v>6911</v>
      </c>
      <c r="D423" s="528"/>
      <c r="E423" s="528"/>
      <c r="F423" s="528"/>
      <c r="G423" s="528"/>
      <c r="H423" s="804"/>
      <c r="I423" s="442"/>
      <c r="J423" s="27"/>
      <c r="K423" s="779"/>
      <c r="L423" s="446"/>
      <c r="M423" s="27">
        <f t="shared" si="382"/>
        <v>0</v>
      </c>
      <c r="N423" s="53">
        <f t="shared" si="383"/>
        <v>0</v>
      </c>
      <c r="O423" s="53">
        <f t="shared" si="384"/>
        <v>0</v>
      </c>
      <c r="P423" s="53">
        <f t="shared" si="385"/>
        <v>0</v>
      </c>
      <c r="Q423" s="53">
        <f t="shared" si="386"/>
        <v>0</v>
      </c>
      <c r="U423" s="29"/>
      <c r="V423" s="29"/>
      <c r="W423" s="29"/>
      <c r="X423" s="29"/>
      <c r="Y423" s="29"/>
      <c r="Z423" s="29"/>
    </row>
    <row r="424" spans="1:26" ht="27" customHeight="1">
      <c r="A424" s="457"/>
      <c r="B424" s="598"/>
      <c r="C424" s="529" t="s">
        <v>6912</v>
      </c>
      <c r="D424" s="528"/>
      <c r="E424" s="528"/>
      <c r="F424" s="528"/>
      <c r="G424" s="528"/>
      <c r="H424" s="804"/>
      <c r="I424" s="442"/>
      <c r="J424" s="27"/>
      <c r="K424" s="779"/>
      <c r="L424" s="446"/>
      <c r="M424" s="27">
        <f t="shared" si="382"/>
        <v>0</v>
      </c>
      <c r="N424" s="53">
        <f t="shared" si="383"/>
        <v>0</v>
      </c>
      <c r="O424" s="53">
        <f t="shared" si="384"/>
        <v>0</v>
      </c>
      <c r="P424" s="53">
        <f t="shared" si="385"/>
        <v>0</v>
      </c>
      <c r="Q424" s="53">
        <f t="shared" si="386"/>
        <v>0</v>
      </c>
      <c r="U424" s="29"/>
      <c r="V424" s="29"/>
      <c r="W424" s="29"/>
      <c r="X424" s="29"/>
      <c r="Y424" s="29"/>
      <c r="Z424" s="29"/>
    </row>
    <row r="425" spans="1:26" ht="27" customHeight="1">
      <c r="A425" s="457"/>
      <c r="B425" s="598"/>
      <c r="C425" s="529" t="s">
        <v>6904</v>
      </c>
      <c r="D425" s="528"/>
      <c r="E425" s="528"/>
      <c r="F425" s="528"/>
      <c r="G425" s="528"/>
      <c r="H425" s="804"/>
      <c r="I425" s="442"/>
      <c r="J425" s="27"/>
      <c r="K425" s="779"/>
      <c r="L425" s="446"/>
      <c r="M425" s="27">
        <f t="shared" si="382"/>
        <v>0</v>
      </c>
      <c r="N425" s="53">
        <f t="shared" si="383"/>
        <v>0</v>
      </c>
      <c r="O425" s="53">
        <f t="shared" si="384"/>
        <v>0</v>
      </c>
      <c r="P425" s="53">
        <f t="shared" si="385"/>
        <v>0</v>
      </c>
      <c r="Q425" s="53">
        <f t="shared" si="386"/>
        <v>0</v>
      </c>
      <c r="U425" s="29"/>
      <c r="V425" s="29"/>
      <c r="W425" s="29"/>
      <c r="X425" s="29"/>
      <c r="Y425" s="29"/>
      <c r="Z425" s="29"/>
    </row>
    <row r="426" spans="1:26" ht="27" customHeight="1">
      <c r="A426" s="457"/>
      <c r="B426" s="598"/>
      <c r="C426" s="529" t="s">
        <v>6913</v>
      </c>
      <c r="D426" s="528"/>
      <c r="E426" s="528"/>
      <c r="F426" s="528"/>
      <c r="G426" s="528"/>
      <c r="H426" s="804"/>
      <c r="I426" s="442"/>
      <c r="J426" s="27"/>
      <c r="K426" s="779"/>
      <c r="L426" s="446"/>
      <c r="M426" s="27">
        <f t="shared" si="382"/>
        <v>0</v>
      </c>
      <c r="N426" s="53">
        <f t="shared" si="383"/>
        <v>0</v>
      </c>
      <c r="O426" s="53">
        <f t="shared" si="384"/>
        <v>0</v>
      </c>
      <c r="P426" s="53">
        <f t="shared" si="385"/>
        <v>0</v>
      </c>
      <c r="Q426" s="53">
        <f t="shared" si="386"/>
        <v>0</v>
      </c>
      <c r="U426" s="29"/>
      <c r="V426" s="29"/>
      <c r="W426" s="29"/>
      <c r="X426" s="29"/>
      <c r="Y426" s="29"/>
      <c r="Z426" s="29"/>
    </row>
    <row r="427" spans="1:26" ht="27" customHeight="1">
      <c r="A427" s="457"/>
      <c r="B427" s="598"/>
      <c r="C427" s="529" t="s">
        <v>6906</v>
      </c>
      <c r="D427" s="528"/>
      <c r="E427" s="528"/>
      <c r="F427" s="528"/>
      <c r="G427" s="528"/>
      <c r="H427" s="804"/>
      <c r="I427" s="442"/>
      <c r="J427" s="27"/>
      <c r="K427" s="779"/>
      <c r="L427" s="446"/>
      <c r="M427" s="27">
        <f t="shared" si="382"/>
        <v>0</v>
      </c>
      <c r="N427" s="53">
        <f t="shared" si="383"/>
        <v>0</v>
      </c>
      <c r="O427" s="53">
        <f t="shared" si="384"/>
        <v>0</v>
      </c>
      <c r="P427" s="53">
        <f t="shared" si="385"/>
        <v>0</v>
      </c>
      <c r="Q427" s="53">
        <f t="shared" si="386"/>
        <v>0</v>
      </c>
      <c r="U427" s="29"/>
      <c r="V427" s="29"/>
      <c r="W427" s="29"/>
      <c r="X427" s="29"/>
      <c r="Y427" s="29"/>
      <c r="Z427" s="29"/>
    </row>
    <row r="428" spans="1:26" ht="27" customHeight="1">
      <c r="A428" s="457"/>
      <c r="B428" s="598"/>
      <c r="C428" s="529" t="s">
        <v>6914</v>
      </c>
      <c r="D428" s="528"/>
      <c r="E428" s="528"/>
      <c r="F428" s="528"/>
      <c r="G428" s="528"/>
      <c r="H428" s="804"/>
      <c r="I428" s="442"/>
      <c r="J428" s="27"/>
      <c r="K428" s="779"/>
      <c r="L428" s="446"/>
      <c r="M428" s="27">
        <f t="shared" si="382"/>
        <v>0</v>
      </c>
      <c r="N428" s="53">
        <f t="shared" si="383"/>
        <v>0</v>
      </c>
      <c r="O428" s="53">
        <f t="shared" si="384"/>
        <v>0</v>
      </c>
      <c r="P428" s="53">
        <f t="shared" si="385"/>
        <v>0</v>
      </c>
      <c r="Q428" s="53">
        <f t="shared" si="386"/>
        <v>0</v>
      </c>
      <c r="U428" s="29"/>
      <c r="V428" s="29"/>
      <c r="W428" s="29"/>
      <c r="X428" s="29"/>
      <c r="Y428" s="29"/>
      <c r="Z428" s="29"/>
    </row>
    <row r="429" spans="1:26" ht="27" customHeight="1">
      <c r="A429" s="457"/>
      <c r="B429" s="598"/>
      <c r="C429" s="529" t="s">
        <v>6915</v>
      </c>
      <c r="D429" s="528"/>
      <c r="E429" s="528"/>
      <c r="F429" s="528"/>
      <c r="G429" s="528"/>
      <c r="H429" s="804"/>
      <c r="I429" s="442"/>
      <c r="J429" s="27"/>
      <c r="K429" s="779"/>
      <c r="L429" s="446"/>
      <c r="M429" s="27">
        <f t="shared" si="382"/>
        <v>0</v>
      </c>
      <c r="N429" s="53">
        <f t="shared" si="383"/>
        <v>0</v>
      </c>
      <c r="O429" s="53">
        <f t="shared" si="384"/>
        <v>0</v>
      </c>
      <c r="P429" s="53">
        <f t="shared" si="385"/>
        <v>0</v>
      </c>
      <c r="Q429" s="53">
        <f t="shared" si="386"/>
        <v>0</v>
      </c>
      <c r="U429" s="29"/>
      <c r="V429" s="29"/>
      <c r="W429" s="29"/>
      <c r="X429" s="29"/>
      <c r="Y429" s="29"/>
      <c r="Z429" s="29"/>
    </row>
    <row r="430" spans="1:26" ht="27" customHeight="1">
      <c r="A430" s="615" t="s">
        <v>6916</v>
      </c>
      <c r="B430" s="598"/>
      <c r="C430" s="529"/>
      <c r="D430" s="528"/>
      <c r="E430" s="528"/>
      <c r="F430" s="528"/>
      <c r="G430" s="528"/>
      <c r="H430" s="804"/>
      <c r="I430" s="442"/>
      <c r="J430" s="27"/>
      <c r="K430" s="779"/>
      <c r="L430" s="446"/>
      <c r="M430" s="27">
        <f t="shared" si="382"/>
        <v>0</v>
      </c>
      <c r="N430" s="53">
        <f t="shared" si="383"/>
        <v>0</v>
      </c>
      <c r="O430" s="53">
        <f t="shared" si="384"/>
        <v>0</v>
      </c>
      <c r="P430" s="53">
        <f t="shared" si="385"/>
        <v>0</v>
      </c>
      <c r="Q430" s="53">
        <f t="shared" si="386"/>
        <v>0</v>
      </c>
      <c r="U430" s="29"/>
      <c r="V430" s="29"/>
      <c r="W430" s="29"/>
      <c r="X430" s="29"/>
      <c r="Y430" s="29"/>
      <c r="Z430" s="29"/>
    </row>
    <row r="431" spans="1:26" ht="27" customHeight="1">
      <c r="A431" s="457"/>
      <c r="B431" s="598" t="s">
        <v>6831</v>
      </c>
      <c r="C431" s="620" t="s">
        <v>6917</v>
      </c>
      <c r="D431" s="800"/>
      <c r="E431" s="420">
        <f t="shared" ref="E431" si="405">CEILING(P431,50)</f>
        <v>5900</v>
      </c>
      <c r="F431" s="420">
        <f t="shared" ref="F431" si="406">CEILING(Q431,50)</f>
        <v>5000</v>
      </c>
      <c r="G431" s="420">
        <f t="shared" ref="G431" si="407">CEILING(N431,50)</f>
        <v>10300</v>
      </c>
      <c r="H431" s="804" t="s">
        <v>6852</v>
      </c>
      <c r="I431" s="442"/>
      <c r="J431" s="27"/>
      <c r="K431" s="779"/>
      <c r="L431" s="446">
        <v>98</v>
      </c>
      <c r="M431" s="27">
        <f t="shared" si="382"/>
        <v>3430</v>
      </c>
      <c r="N431" s="53">
        <f t="shared" si="383"/>
        <v>10290</v>
      </c>
      <c r="O431" s="53">
        <f t="shared" si="384"/>
        <v>6174</v>
      </c>
      <c r="P431" s="53">
        <f t="shared" si="385"/>
        <v>5865.2999999999993</v>
      </c>
      <c r="Q431" s="53">
        <f t="shared" si="386"/>
        <v>4985.5049999999992</v>
      </c>
      <c r="U431" s="29"/>
      <c r="V431" s="29"/>
      <c r="W431" s="29"/>
      <c r="X431" s="29"/>
      <c r="Y431" s="29"/>
      <c r="Z431" s="29"/>
    </row>
    <row r="432" spans="1:26" ht="27" customHeight="1">
      <c r="A432" s="457"/>
      <c r="B432" s="598"/>
      <c r="C432" s="620" t="s">
        <v>6918</v>
      </c>
      <c r="D432" s="800"/>
      <c r="E432" s="800"/>
      <c r="F432" s="800"/>
      <c r="G432" s="528"/>
      <c r="H432" s="804"/>
      <c r="I432" s="442"/>
      <c r="J432" s="27"/>
      <c r="K432" s="779"/>
      <c r="L432" s="446"/>
      <c r="M432" s="27">
        <f t="shared" si="382"/>
        <v>0</v>
      </c>
      <c r="N432" s="53">
        <f t="shared" si="383"/>
        <v>0</v>
      </c>
      <c r="O432" s="53">
        <f t="shared" si="384"/>
        <v>0</v>
      </c>
      <c r="P432" s="53">
        <f t="shared" si="385"/>
        <v>0</v>
      </c>
      <c r="Q432" s="53">
        <f t="shared" si="386"/>
        <v>0</v>
      </c>
      <c r="U432" s="29"/>
      <c r="V432" s="29"/>
      <c r="W432" s="29"/>
      <c r="X432" s="29"/>
      <c r="Y432" s="29"/>
      <c r="Z432" s="29"/>
    </row>
    <row r="433" spans="1:26" ht="27" customHeight="1">
      <c r="A433" s="457"/>
      <c r="B433" s="598"/>
      <c r="C433" s="620" t="s">
        <v>6919</v>
      </c>
      <c r="D433" s="800"/>
      <c r="E433" s="800"/>
      <c r="F433" s="800"/>
      <c r="G433" s="528"/>
      <c r="H433" s="804"/>
      <c r="I433" s="442"/>
      <c r="J433" s="27"/>
      <c r="K433" s="779"/>
      <c r="L433" s="446"/>
      <c r="M433" s="27">
        <f t="shared" si="382"/>
        <v>0</v>
      </c>
      <c r="N433" s="53">
        <f t="shared" si="383"/>
        <v>0</v>
      </c>
      <c r="O433" s="53">
        <f t="shared" si="384"/>
        <v>0</v>
      </c>
      <c r="P433" s="53">
        <f t="shared" si="385"/>
        <v>0</v>
      </c>
      <c r="Q433" s="53">
        <f t="shared" si="386"/>
        <v>0</v>
      </c>
      <c r="U433" s="29"/>
      <c r="V433" s="29"/>
      <c r="W433" s="29"/>
      <c r="X433" s="29"/>
      <c r="Y433" s="29"/>
      <c r="Z433" s="29"/>
    </row>
    <row r="434" spans="1:26" ht="27" customHeight="1">
      <c r="A434" s="457"/>
      <c r="B434" s="598"/>
      <c r="C434" s="620" t="s">
        <v>6920</v>
      </c>
      <c r="D434" s="800"/>
      <c r="E434" s="800"/>
      <c r="F434" s="800"/>
      <c r="G434" s="528"/>
      <c r="H434" s="804"/>
      <c r="I434" s="442"/>
      <c r="J434" s="27"/>
      <c r="K434" s="779"/>
      <c r="L434" s="446"/>
      <c r="M434" s="27">
        <f t="shared" si="382"/>
        <v>0</v>
      </c>
      <c r="N434" s="53">
        <f t="shared" si="383"/>
        <v>0</v>
      </c>
      <c r="O434" s="53">
        <f t="shared" si="384"/>
        <v>0</v>
      </c>
      <c r="P434" s="53">
        <f t="shared" si="385"/>
        <v>0</v>
      </c>
      <c r="Q434" s="53">
        <f t="shared" si="386"/>
        <v>0</v>
      </c>
      <c r="U434" s="29"/>
      <c r="V434" s="29"/>
      <c r="W434" s="29"/>
      <c r="X434" s="29"/>
      <c r="Y434" s="29"/>
      <c r="Z434" s="29"/>
    </row>
    <row r="435" spans="1:26" ht="27" customHeight="1">
      <c r="A435" s="457"/>
      <c r="B435" s="598"/>
      <c r="C435" s="620" t="s">
        <v>6921</v>
      </c>
      <c r="D435" s="800"/>
      <c r="E435" s="800"/>
      <c r="F435" s="800"/>
      <c r="G435" s="528"/>
      <c r="H435" s="804"/>
      <c r="I435" s="442"/>
      <c r="J435" s="27"/>
      <c r="K435" s="779"/>
      <c r="L435" s="446"/>
      <c r="M435" s="27">
        <f t="shared" si="382"/>
        <v>0</v>
      </c>
      <c r="N435" s="53">
        <f t="shared" si="383"/>
        <v>0</v>
      </c>
      <c r="O435" s="53">
        <f t="shared" si="384"/>
        <v>0</v>
      </c>
      <c r="P435" s="53">
        <f t="shared" si="385"/>
        <v>0</v>
      </c>
      <c r="Q435" s="53">
        <f t="shared" si="386"/>
        <v>0</v>
      </c>
      <c r="U435" s="29"/>
      <c r="V435" s="29"/>
      <c r="W435" s="29"/>
      <c r="X435" s="29"/>
      <c r="Y435" s="29"/>
      <c r="Z435" s="29"/>
    </row>
    <row r="436" spans="1:26" ht="27" customHeight="1">
      <c r="A436" s="457"/>
      <c r="B436" s="598"/>
      <c r="C436" s="620" t="s">
        <v>6922</v>
      </c>
      <c r="D436" s="800"/>
      <c r="E436" s="800"/>
      <c r="F436" s="800"/>
      <c r="G436" s="528"/>
      <c r="H436" s="804"/>
      <c r="I436" s="442"/>
      <c r="J436" s="27"/>
      <c r="K436" s="779"/>
      <c r="L436" s="446"/>
      <c r="M436" s="27">
        <f t="shared" si="382"/>
        <v>0</v>
      </c>
      <c r="N436" s="53">
        <f t="shared" si="383"/>
        <v>0</v>
      </c>
      <c r="O436" s="53">
        <f t="shared" si="384"/>
        <v>0</v>
      </c>
      <c r="P436" s="53">
        <f t="shared" si="385"/>
        <v>0</v>
      </c>
      <c r="Q436" s="53">
        <f t="shared" si="386"/>
        <v>0</v>
      </c>
      <c r="U436" s="29"/>
      <c r="V436" s="29"/>
      <c r="W436" s="29"/>
      <c r="X436" s="29"/>
      <c r="Y436" s="29"/>
      <c r="Z436" s="29"/>
    </row>
    <row r="437" spans="1:26" ht="27" customHeight="1">
      <c r="A437" s="457"/>
      <c r="B437" s="598"/>
      <c r="C437" s="620" t="s">
        <v>6923</v>
      </c>
      <c r="D437" s="800"/>
      <c r="E437" s="800"/>
      <c r="F437" s="800"/>
      <c r="G437" s="528"/>
      <c r="H437" s="804"/>
      <c r="I437" s="442"/>
      <c r="J437" s="27"/>
      <c r="K437" s="779"/>
      <c r="L437" s="446"/>
      <c r="M437" s="27">
        <f t="shared" si="382"/>
        <v>0</v>
      </c>
      <c r="N437" s="53">
        <f t="shared" si="383"/>
        <v>0</v>
      </c>
      <c r="O437" s="53">
        <f t="shared" si="384"/>
        <v>0</v>
      </c>
      <c r="P437" s="53">
        <f t="shared" si="385"/>
        <v>0</v>
      </c>
      <c r="Q437" s="53">
        <f t="shared" si="386"/>
        <v>0</v>
      </c>
      <c r="U437" s="29"/>
      <c r="V437" s="29"/>
      <c r="W437" s="29"/>
      <c r="X437" s="29"/>
      <c r="Y437" s="29"/>
      <c r="Z437" s="29"/>
    </row>
    <row r="438" spans="1:26" ht="27" customHeight="1">
      <c r="A438" s="457"/>
      <c r="B438" s="598" t="s">
        <v>6831</v>
      </c>
      <c r="C438" s="620" t="s">
        <v>6924</v>
      </c>
      <c r="D438" s="800"/>
      <c r="E438" s="420">
        <f t="shared" ref="E438" si="408">CEILING(P438,50)</f>
        <v>3600</v>
      </c>
      <c r="F438" s="420">
        <f t="shared" ref="F438" si="409">CEILING(Q438,50)</f>
        <v>3100</v>
      </c>
      <c r="G438" s="420">
        <f t="shared" ref="G438" si="410">CEILING(N438,50)</f>
        <v>6300</v>
      </c>
      <c r="H438" s="804" t="s">
        <v>6852</v>
      </c>
      <c r="I438" s="442"/>
      <c r="J438" s="27"/>
      <c r="K438" s="779"/>
      <c r="L438" s="446">
        <v>60</v>
      </c>
      <c r="M438" s="27">
        <f t="shared" si="382"/>
        <v>2100</v>
      </c>
      <c r="N438" s="53">
        <f t="shared" si="383"/>
        <v>6300</v>
      </c>
      <c r="O438" s="53">
        <f t="shared" si="384"/>
        <v>3780</v>
      </c>
      <c r="P438" s="53">
        <f t="shared" si="385"/>
        <v>3591</v>
      </c>
      <c r="Q438" s="53">
        <f t="shared" si="386"/>
        <v>3052.35</v>
      </c>
      <c r="U438" s="29"/>
      <c r="V438" s="29"/>
      <c r="W438" s="29"/>
      <c r="X438" s="29"/>
      <c r="Y438" s="29"/>
      <c r="Z438" s="29"/>
    </row>
    <row r="439" spans="1:26" ht="27" customHeight="1">
      <c r="A439" s="457"/>
      <c r="B439" s="598"/>
      <c r="C439" s="620" t="s">
        <v>6925</v>
      </c>
      <c r="D439" s="800"/>
      <c r="E439" s="800"/>
      <c r="F439" s="800"/>
      <c r="G439" s="528"/>
      <c r="H439" s="804"/>
      <c r="I439" s="442"/>
      <c r="J439" s="27"/>
      <c r="K439" s="779"/>
      <c r="L439" s="446"/>
      <c r="M439" s="27">
        <f t="shared" si="382"/>
        <v>0</v>
      </c>
      <c r="N439" s="53">
        <f t="shared" si="383"/>
        <v>0</v>
      </c>
      <c r="O439" s="53">
        <f t="shared" si="384"/>
        <v>0</v>
      </c>
      <c r="P439" s="53">
        <f t="shared" si="385"/>
        <v>0</v>
      </c>
      <c r="Q439" s="53">
        <f t="shared" si="386"/>
        <v>0</v>
      </c>
      <c r="U439" s="29"/>
      <c r="V439" s="29"/>
      <c r="W439" s="29"/>
      <c r="X439" s="29"/>
      <c r="Y439" s="29"/>
      <c r="Z439" s="29"/>
    </row>
    <row r="440" spans="1:26" ht="27" customHeight="1">
      <c r="A440" s="457"/>
      <c r="B440" s="598"/>
      <c r="C440" s="620" t="s">
        <v>6926</v>
      </c>
      <c r="D440" s="800"/>
      <c r="E440" s="800"/>
      <c r="F440" s="800"/>
      <c r="G440" s="528"/>
      <c r="H440" s="804"/>
      <c r="I440" s="442"/>
      <c r="J440" s="27"/>
      <c r="K440" s="779"/>
      <c r="L440" s="446"/>
      <c r="M440" s="27">
        <f t="shared" si="382"/>
        <v>0</v>
      </c>
      <c r="N440" s="53">
        <f t="shared" si="383"/>
        <v>0</v>
      </c>
      <c r="O440" s="53">
        <f t="shared" si="384"/>
        <v>0</v>
      </c>
      <c r="P440" s="53">
        <f t="shared" si="385"/>
        <v>0</v>
      </c>
      <c r="Q440" s="53">
        <f t="shared" si="386"/>
        <v>0</v>
      </c>
      <c r="U440" s="29"/>
      <c r="V440" s="29"/>
      <c r="W440" s="29"/>
      <c r="X440" s="29"/>
      <c r="Y440" s="29"/>
      <c r="Z440" s="29"/>
    </row>
    <row r="441" spans="1:26" ht="27" customHeight="1">
      <c r="A441" s="457"/>
      <c r="B441" s="598"/>
      <c r="C441" s="620" t="s">
        <v>6927</v>
      </c>
      <c r="D441" s="800"/>
      <c r="E441" s="800"/>
      <c r="F441" s="800"/>
      <c r="G441" s="528"/>
      <c r="H441" s="804"/>
      <c r="I441" s="442"/>
      <c r="J441" s="27"/>
      <c r="K441" s="779"/>
      <c r="L441" s="446"/>
      <c r="M441" s="27">
        <f t="shared" si="382"/>
        <v>0</v>
      </c>
      <c r="N441" s="53">
        <f t="shared" si="383"/>
        <v>0</v>
      </c>
      <c r="O441" s="53">
        <f t="shared" si="384"/>
        <v>0</v>
      </c>
      <c r="P441" s="53">
        <f t="shared" si="385"/>
        <v>0</v>
      </c>
      <c r="Q441" s="53">
        <f t="shared" si="386"/>
        <v>0</v>
      </c>
      <c r="U441" s="29"/>
      <c r="V441" s="29"/>
      <c r="W441" s="29"/>
      <c r="X441" s="29"/>
      <c r="Y441" s="29"/>
      <c r="Z441" s="29"/>
    </row>
    <row r="442" spans="1:26" ht="27" customHeight="1">
      <c r="A442" s="457"/>
      <c r="B442" s="598"/>
      <c r="C442" s="620" t="s">
        <v>6928</v>
      </c>
      <c r="D442" s="800"/>
      <c r="E442" s="800"/>
      <c r="F442" s="800"/>
      <c r="G442" s="528"/>
      <c r="H442" s="804"/>
      <c r="I442" s="442"/>
      <c r="J442" s="27"/>
      <c r="K442" s="779"/>
      <c r="L442" s="446"/>
      <c r="M442" s="27">
        <f t="shared" ref="M442:M492" si="411">L442*35</f>
        <v>0</v>
      </c>
      <c r="N442" s="53">
        <f t="shared" ref="N442:N492" si="412">M442*3</f>
        <v>0</v>
      </c>
      <c r="O442" s="53">
        <f t="shared" ref="O442:O492" si="413">N442*0.6</f>
        <v>0</v>
      </c>
      <c r="P442" s="53">
        <f t="shared" ref="P442:P492" si="414">O442*0.95</f>
        <v>0</v>
      </c>
      <c r="Q442" s="53">
        <f t="shared" ref="Q442:Q492" si="415">P442*0.85</f>
        <v>0</v>
      </c>
      <c r="U442" s="29"/>
      <c r="V442" s="29"/>
      <c r="W442" s="29"/>
      <c r="X442" s="29"/>
      <c r="Y442" s="29"/>
      <c r="Z442" s="29"/>
    </row>
    <row r="443" spans="1:26" ht="27" customHeight="1">
      <c r="A443" s="457"/>
      <c r="B443" s="598"/>
      <c r="C443" s="620" t="s">
        <v>6922</v>
      </c>
      <c r="D443" s="800"/>
      <c r="E443" s="800"/>
      <c r="F443" s="800"/>
      <c r="G443" s="528"/>
      <c r="H443" s="804"/>
      <c r="I443" s="442"/>
      <c r="J443" s="27"/>
      <c r="K443" s="779"/>
      <c r="L443" s="446"/>
      <c r="M443" s="27">
        <f t="shared" si="411"/>
        <v>0</v>
      </c>
      <c r="N443" s="53">
        <f t="shared" si="412"/>
        <v>0</v>
      </c>
      <c r="O443" s="53">
        <f t="shared" si="413"/>
        <v>0</v>
      </c>
      <c r="P443" s="53">
        <f t="shared" si="414"/>
        <v>0</v>
      </c>
      <c r="Q443" s="53">
        <f t="shared" si="415"/>
        <v>0</v>
      </c>
      <c r="U443" s="29"/>
      <c r="V443" s="29"/>
      <c r="W443" s="29"/>
      <c r="X443" s="29"/>
      <c r="Y443" s="29"/>
      <c r="Z443" s="29"/>
    </row>
    <row r="444" spans="1:26" ht="27" customHeight="1">
      <c r="A444" s="457"/>
      <c r="B444" s="598"/>
      <c r="C444" s="620" t="s">
        <v>6929</v>
      </c>
      <c r="D444" s="800"/>
      <c r="E444" s="800"/>
      <c r="F444" s="800"/>
      <c r="G444" s="528"/>
      <c r="H444" s="804"/>
      <c r="I444" s="442"/>
      <c r="J444" s="27"/>
      <c r="K444" s="779"/>
      <c r="L444" s="446"/>
      <c r="M444" s="27">
        <f t="shared" si="411"/>
        <v>0</v>
      </c>
      <c r="N444" s="53">
        <f t="shared" si="412"/>
        <v>0</v>
      </c>
      <c r="O444" s="53">
        <f t="shared" si="413"/>
        <v>0</v>
      </c>
      <c r="P444" s="53">
        <f t="shared" si="414"/>
        <v>0</v>
      </c>
      <c r="Q444" s="53">
        <f t="shared" si="415"/>
        <v>0</v>
      </c>
      <c r="U444" s="29"/>
      <c r="V444" s="29"/>
      <c r="W444" s="29"/>
      <c r="X444" s="29"/>
      <c r="Y444" s="29"/>
      <c r="Z444" s="29"/>
    </row>
    <row r="445" spans="1:26" ht="27" customHeight="1">
      <c r="A445" s="457"/>
      <c r="B445" s="598" t="s">
        <v>6831</v>
      </c>
      <c r="C445" s="620" t="s">
        <v>6930</v>
      </c>
      <c r="D445" s="800"/>
      <c r="E445" s="420">
        <f t="shared" ref="E445" si="416">CEILING(P445,50)</f>
        <v>4850</v>
      </c>
      <c r="F445" s="420">
        <f t="shared" ref="F445" si="417">CEILING(Q445,50)</f>
        <v>4150</v>
      </c>
      <c r="G445" s="420">
        <f t="shared" ref="G445" si="418">CEILING(N445,50)</f>
        <v>8550</v>
      </c>
      <c r="H445" s="804" t="s">
        <v>6852</v>
      </c>
      <c r="I445" s="442"/>
      <c r="J445" s="27"/>
      <c r="K445" s="779"/>
      <c r="L445" s="446">
        <v>81</v>
      </c>
      <c r="M445" s="27">
        <f t="shared" si="411"/>
        <v>2835</v>
      </c>
      <c r="N445" s="53">
        <f t="shared" si="412"/>
        <v>8505</v>
      </c>
      <c r="O445" s="53">
        <f t="shared" si="413"/>
        <v>5103</v>
      </c>
      <c r="P445" s="53">
        <f t="shared" si="414"/>
        <v>4847.8499999999995</v>
      </c>
      <c r="Q445" s="53">
        <f t="shared" si="415"/>
        <v>4120.6724999999997</v>
      </c>
      <c r="U445" s="29"/>
      <c r="V445" s="29"/>
      <c r="W445" s="29"/>
      <c r="X445" s="29"/>
      <c r="Y445" s="29"/>
      <c r="Z445" s="29"/>
    </row>
    <row r="446" spans="1:26" ht="27" customHeight="1">
      <c r="A446" s="457"/>
      <c r="B446" s="598"/>
      <c r="C446" s="620" t="s">
        <v>6931</v>
      </c>
      <c r="D446" s="800"/>
      <c r="E446" s="800"/>
      <c r="F446" s="800"/>
      <c r="G446" s="528"/>
      <c r="H446" s="804"/>
      <c r="I446" s="442"/>
      <c r="J446" s="27"/>
      <c r="K446" s="779"/>
      <c r="L446" s="446"/>
      <c r="M446" s="27">
        <f t="shared" si="411"/>
        <v>0</v>
      </c>
      <c r="N446" s="53">
        <f t="shared" si="412"/>
        <v>0</v>
      </c>
      <c r="O446" s="53">
        <f t="shared" si="413"/>
        <v>0</v>
      </c>
      <c r="P446" s="53">
        <f t="shared" si="414"/>
        <v>0</v>
      </c>
      <c r="Q446" s="53">
        <f t="shared" si="415"/>
        <v>0</v>
      </c>
      <c r="U446" s="29"/>
      <c r="V446" s="29"/>
      <c r="W446" s="29"/>
      <c r="X446" s="29"/>
      <c r="Y446" s="29"/>
      <c r="Z446" s="29"/>
    </row>
    <row r="447" spans="1:26" ht="27" customHeight="1">
      <c r="A447" s="457"/>
      <c r="B447" s="598"/>
      <c r="C447" s="620" t="s">
        <v>6932</v>
      </c>
      <c r="D447" s="800"/>
      <c r="E447" s="800"/>
      <c r="F447" s="800"/>
      <c r="G447" s="528"/>
      <c r="H447" s="804"/>
      <c r="I447" s="442"/>
      <c r="J447" s="27"/>
      <c r="K447" s="779"/>
      <c r="L447" s="446"/>
      <c r="M447" s="27">
        <f t="shared" si="411"/>
        <v>0</v>
      </c>
      <c r="N447" s="53">
        <f t="shared" si="412"/>
        <v>0</v>
      </c>
      <c r="O447" s="53">
        <f t="shared" si="413"/>
        <v>0</v>
      </c>
      <c r="P447" s="53">
        <f t="shared" si="414"/>
        <v>0</v>
      </c>
      <c r="Q447" s="53">
        <f t="shared" si="415"/>
        <v>0</v>
      </c>
      <c r="U447" s="29"/>
      <c r="V447" s="29"/>
      <c r="W447" s="29"/>
      <c r="X447" s="29"/>
      <c r="Y447" s="29"/>
      <c r="Z447" s="29"/>
    </row>
    <row r="448" spans="1:26" ht="27" customHeight="1">
      <c r="A448" s="457"/>
      <c r="B448" s="598"/>
      <c r="C448" s="620" t="s">
        <v>6933</v>
      </c>
      <c r="D448" s="800"/>
      <c r="E448" s="800"/>
      <c r="F448" s="800"/>
      <c r="G448" s="528"/>
      <c r="H448" s="804"/>
      <c r="I448" s="442"/>
      <c r="J448" s="27"/>
      <c r="K448" s="779"/>
      <c r="L448" s="446"/>
      <c r="M448" s="27">
        <f t="shared" si="411"/>
        <v>0</v>
      </c>
      <c r="N448" s="53">
        <f t="shared" si="412"/>
        <v>0</v>
      </c>
      <c r="O448" s="53">
        <f t="shared" si="413"/>
        <v>0</v>
      </c>
      <c r="P448" s="53">
        <f t="shared" si="414"/>
        <v>0</v>
      </c>
      <c r="Q448" s="53">
        <f t="shared" si="415"/>
        <v>0</v>
      </c>
      <c r="U448" s="29"/>
      <c r="V448" s="29"/>
      <c r="W448" s="29"/>
      <c r="X448" s="29"/>
      <c r="Y448" s="29"/>
      <c r="Z448" s="29"/>
    </row>
    <row r="449" spans="1:26" ht="27" customHeight="1">
      <c r="A449" s="457"/>
      <c r="B449" s="598"/>
      <c r="C449" s="620" t="s">
        <v>6934</v>
      </c>
      <c r="D449" s="800"/>
      <c r="E449" s="800"/>
      <c r="F449" s="800"/>
      <c r="G449" s="528"/>
      <c r="H449" s="804"/>
      <c r="I449" s="442"/>
      <c r="J449" s="27"/>
      <c r="K449" s="779"/>
      <c r="L449" s="446"/>
      <c r="M449" s="27">
        <f t="shared" si="411"/>
        <v>0</v>
      </c>
      <c r="N449" s="53">
        <f t="shared" si="412"/>
        <v>0</v>
      </c>
      <c r="O449" s="53">
        <f t="shared" si="413"/>
        <v>0</v>
      </c>
      <c r="P449" s="53">
        <f t="shared" si="414"/>
        <v>0</v>
      </c>
      <c r="Q449" s="53">
        <f t="shared" si="415"/>
        <v>0</v>
      </c>
      <c r="U449" s="29"/>
      <c r="V449" s="29"/>
      <c r="W449" s="29"/>
      <c r="X449" s="29"/>
      <c r="Y449" s="29"/>
      <c r="Z449" s="29"/>
    </row>
    <row r="450" spans="1:26" ht="27" customHeight="1">
      <c r="A450" s="457"/>
      <c r="B450" s="598"/>
      <c r="C450" s="620" t="s">
        <v>6835</v>
      </c>
      <c r="D450" s="800"/>
      <c r="E450" s="800"/>
      <c r="F450" s="800"/>
      <c r="G450" s="528"/>
      <c r="H450" s="804"/>
      <c r="I450" s="442"/>
      <c r="J450" s="27"/>
      <c r="K450" s="779"/>
      <c r="L450" s="446"/>
      <c r="M450" s="27">
        <f t="shared" si="411"/>
        <v>0</v>
      </c>
      <c r="N450" s="53">
        <f t="shared" si="412"/>
        <v>0</v>
      </c>
      <c r="O450" s="53">
        <f t="shared" si="413"/>
        <v>0</v>
      </c>
      <c r="P450" s="53">
        <f t="shared" si="414"/>
        <v>0</v>
      </c>
      <c r="Q450" s="53">
        <f t="shared" si="415"/>
        <v>0</v>
      </c>
      <c r="U450" s="29"/>
      <c r="V450" s="29"/>
      <c r="W450" s="29"/>
      <c r="X450" s="29"/>
      <c r="Y450" s="29"/>
      <c r="Z450" s="29"/>
    </row>
    <row r="451" spans="1:26" ht="27" customHeight="1">
      <c r="A451" s="457"/>
      <c r="B451" s="598"/>
      <c r="C451" s="620" t="s">
        <v>6840</v>
      </c>
      <c r="D451" s="800"/>
      <c r="E451" s="800"/>
      <c r="F451" s="800"/>
      <c r="G451" s="528"/>
      <c r="H451" s="804"/>
      <c r="I451" s="442"/>
      <c r="J451" s="27"/>
      <c r="K451" s="779"/>
      <c r="L451" s="446"/>
      <c r="M451" s="27">
        <f t="shared" si="411"/>
        <v>0</v>
      </c>
      <c r="N451" s="53">
        <f t="shared" si="412"/>
        <v>0</v>
      </c>
      <c r="O451" s="53">
        <f t="shared" si="413"/>
        <v>0</v>
      </c>
      <c r="P451" s="53">
        <f t="shared" si="414"/>
        <v>0</v>
      </c>
      <c r="Q451" s="53">
        <f t="shared" si="415"/>
        <v>0</v>
      </c>
      <c r="U451" s="29"/>
      <c r="V451" s="29"/>
      <c r="W451" s="29"/>
      <c r="X451" s="29"/>
      <c r="Y451" s="29"/>
      <c r="Z451" s="29"/>
    </row>
    <row r="452" spans="1:26" ht="27" customHeight="1">
      <c r="A452" s="457"/>
      <c r="B452" s="598" t="s">
        <v>6831</v>
      </c>
      <c r="C452" s="620" t="s">
        <v>6935</v>
      </c>
      <c r="D452" s="800"/>
      <c r="E452" s="420">
        <f t="shared" ref="E452" si="419">CEILING(P452,50)</f>
        <v>4550</v>
      </c>
      <c r="F452" s="420">
        <f t="shared" ref="F452" si="420">CEILING(Q452,50)</f>
        <v>3900</v>
      </c>
      <c r="G452" s="420">
        <f t="shared" ref="G452" si="421">CEILING(N452,50)</f>
        <v>8000</v>
      </c>
      <c r="H452" s="804" t="s">
        <v>6852</v>
      </c>
      <c r="I452" s="442"/>
      <c r="J452" s="27"/>
      <c r="K452" s="779"/>
      <c r="L452" s="446">
        <v>76</v>
      </c>
      <c r="M452" s="27">
        <f t="shared" si="411"/>
        <v>2660</v>
      </c>
      <c r="N452" s="53">
        <f t="shared" si="412"/>
        <v>7980</v>
      </c>
      <c r="O452" s="53">
        <f t="shared" si="413"/>
        <v>4788</v>
      </c>
      <c r="P452" s="53">
        <f t="shared" si="414"/>
        <v>4548.5999999999995</v>
      </c>
      <c r="Q452" s="53">
        <f t="shared" si="415"/>
        <v>3866.3099999999995</v>
      </c>
      <c r="U452" s="29"/>
      <c r="V452" s="29"/>
      <c r="W452" s="29"/>
      <c r="X452" s="29"/>
      <c r="Y452" s="29"/>
      <c r="Z452" s="29"/>
    </row>
    <row r="453" spans="1:26" ht="27" customHeight="1">
      <c r="A453" s="457"/>
      <c r="B453" s="598"/>
      <c r="C453" s="620" t="s">
        <v>6936</v>
      </c>
      <c r="D453" s="800"/>
      <c r="E453" s="800"/>
      <c r="F453" s="800"/>
      <c r="G453" s="528"/>
      <c r="H453" s="804"/>
      <c r="I453" s="442"/>
      <c r="J453" s="27"/>
      <c r="K453" s="779"/>
      <c r="L453" s="446"/>
      <c r="M453" s="27">
        <f t="shared" si="411"/>
        <v>0</v>
      </c>
      <c r="N453" s="53">
        <f t="shared" si="412"/>
        <v>0</v>
      </c>
      <c r="O453" s="53">
        <f t="shared" si="413"/>
        <v>0</v>
      </c>
      <c r="P453" s="53">
        <f t="shared" si="414"/>
        <v>0</v>
      </c>
      <c r="Q453" s="53">
        <f t="shared" si="415"/>
        <v>0</v>
      </c>
      <c r="U453" s="29"/>
      <c r="V453" s="29"/>
      <c r="W453" s="29"/>
      <c r="X453" s="29"/>
      <c r="Y453" s="29"/>
      <c r="Z453" s="29"/>
    </row>
    <row r="454" spans="1:26" ht="27" customHeight="1">
      <c r="A454" s="457"/>
      <c r="B454" s="598"/>
      <c r="C454" s="620" t="s">
        <v>6937</v>
      </c>
      <c r="D454" s="800"/>
      <c r="E454" s="800"/>
      <c r="F454" s="800"/>
      <c r="G454" s="528"/>
      <c r="H454" s="804"/>
      <c r="I454" s="442"/>
      <c r="J454" s="27"/>
      <c r="K454" s="779"/>
      <c r="L454" s="446"/>
      <c r="M454" s="27">
        <f t="shared" si="411"/>
        <v>0</v>
      </c>
      <c r="N454" s="53">
        <f t="shared" si="412"/>
        <v>0</v>
      </c>
      <c r="O454" s="53">
        <f t="shared" si="413"/>
        <v>0</v>
      </c>
      <c r="P454" s="53">
        <f t="shared" si="414"/>
        <v>0</v>
      </c>
      <c r="Q454" s="53">
        <f t="shared" si="415"/>
        <v>0</v>
      </c>
      <c r="U454" s="29"/>
      <c r="V454" s="29"/>
      <c r="W454" s="29"/>
      <c r="X454" s="29"/>
      <c r="Y454" s="29"/>
      <c r="Z454" s="29"/>
    </row>
    <row r="455" spans="1:26" ht="27" customHeight="1">
      <c r="A455" s="457"/>
      <c r="B455" s="598"/>
      <c r="C455" s="620" t="s">
        <v>6938</v>
      </c>
      <c r="D455" s="800"/>
      <c r="E455" s="800"/>
      <c r="F455" s="800"/>
      <c r="G455" s="528"/>
      <c r="H455" s="804"/>
      <c r="I455" s="442"/>
      <c r="J455" s="27"/>
      <c r="K455" s="779"/>
      <c r="L455" s="446"/>
      <c r="M455" s="27">
        <f t="shared" si="411"/>
        <v>0</v>
      </c>
      <c r="N455" s="53">
        <f t="shared" si="412"/>
        <v>0</v>
      </c>
      <c r="O455" s="53">
        <f t="shared" si="413"/>
        <v>0</v>
      </c>
      <c r="P455" s="53">
        <f t="shared" si="414"/>
        <v>0</v>
      </c>
      <c r="Q455" s="53">
        <f t="shared" si="415"/>
        <v>0</v>
      </c>
      <c r="U455" s="29"/>
      <c r="V455" s="29"/>
      <c r="W455" s="29"/>
      <c r="X455" s="29"/>
      <c r="Y455" s="29"/>
      <c r="Z455" s="29"/>
    </row>
    <row r="456" spans="1:26" ht="27" customHeight="1">
      <c r="A456" s="457"/>
      <c r="B456" s="598"/>
      <c r="C456" s="620" t="s">
        <v>6939</v>
      </c>
      <c r="D456" s="800"/>
      <c r="E456" s="800"/>
      <c r="F456" s="800"/>
      <c r="G456" s="528"/>
      <c r="H456" s="804"/>
      <c r="I456" s="442"/>
      <c r="J456" s="27"/>
      <c r="K456" s="779"/>
      <c r="L456" s="446"/>
      <c r="M456" s="27">
        <f t="shared" si="411"/>
        <v>0</v>
      </c>
      <c r="N456" s="53">
        <f t="shared" si="412"/>
        <v>0</v>
      </c>
      <c r="O456" s="53">
        <f t="shared" si="413"/>
        <v>0</v>
      </c>
      <c r="P456" s="53">
        <f t="shared" si="414"/>
        <v>0</v>
      </c>
      <c r="Q456" s="53">
        <f t="shared" si="415"/>
        <v>0</v>
      </c>
      <c r="U456" s="29"/>
      <c r="V456" s="29"/>
      <c r="W456" s="29"/>
      <c r="X456" s="29"/>
      <c r="Y456" s="29"/>
      <c r="Z456" s="29"/>
    </row>
    <row r="457" spans="1:26" ht="27" customHeight="1">
      <c r="A457" s="457"/>
      <c r="B457" s="598"/>
      <c r="C457" s="620" t="s">
        <v>6940</v>
      </c>
      <c r="D457" s="800"/>
      <c r="E457" s="800"/>
      <c r="F457" s="800"/>
      <c r="G457" s="528"/>
      <c r="H457" s="804"/>
      <c r="I457" s="442"/>
      <c r="J457" s="27"/>
      <c r="K457" s="779"/>
      <c r="L457" s="446"/>
      <c r="M457" s="27">
        <f t="shared" si="411"/>
        <v>0</v>
      </c>
      <c r="N457" s="53">
        <f t="shared" si="412"/>
        <v>0</v>
      </c>
      <c r="O457" s="53">
        <f t="shared" si="413"/>
        <v>0</v>
      </c>
      <c r="P457" s="53">
        <f t="shared" si="414"/>
        <v>0</v>
      </c>
      <c r="Q457" s="53">
        <f t="shared" si="415"/>
        <v>0</v>
      </c>
      <c r="U457" s="29"/>
      <c r="V457" s="29"/>
      <c r="W457" s="29"/>
      <c r="X457" s="29"/>
      <c r="Y457" s="29"/>
      <c r="Z457" s="29"/>
    </row>
    <row r="458" spans="1:26" ht="39.6">
      <c r="A458" s="457"/>
      <c r="B458" s="598"/>
      <c r="C458" s="620" t="s">
        <v>6941</v>
      </c>
      <c r="D458" s="800"/>
      <c r="E458" s="800"/>
      <c r="F458" s="800"/>
      <c r="G458" s="528"/>
      <c r="H458" s="804"/>
      <c r="I458" s="442"/>
      <c r="J458" s="27"/>
      <c r="K458" s="779"/>
      <c r="L458" s="446"/>
      <c r="M458" s="27">
        <f t="shared" si="411"/>
        <v>0</v>
      </c>
      <c r="N458" s="53">
        <f t="shared" si="412"/>
        <v>0</v>
      </c>
      <c r="O458" s="53">
        <f t="shared" si="413"/>
        <v>0</v>
      </c>
      <c r="P458" s="53">
        <f t="shared" si="414"/>
        <v>0</v>
      </c>
      <c r="Q458" s="53">
        <f t="shared" si="415"/>
        <v>0</v>
      </c>
      <c r="U458" s="29"/>
      <c r="V458" s="29"/>
      <c r="W458" s="29"/>
      <c r="X458" s="29"/>
      <c r="Y458" s="29"/>
      <c r="Z458" s="29"/>
    </row>
    <row r="459" spans="1:26" ht="27" customHeight="1">
      <c r="A459" s="457"/>
      <c r="B459" s="598" t="s">
        <v>6831</v>
      </c>
      <c r="C459" s="620" t="s">
        <v>6942</v>
      </c>
      <c r="D459" s="800"/>
      <c r="E459" s="420">
        <f t="shared" ref="E459" si="422">CEILING(P459,50)</f>
        <v>4800</v>
      </c>
      <c r="F459" s="420">
        <f t="shared" ref="F459" si="423">CEILING(Q459,50)</f>
        <v>4100</v>
      </c>
      <c r="G459" s="420">
        <f t="shared" ref="G459" si="424">CEILING(N459,50)</f>
        <v>8400</v>
      </c>
      <c r="H459" s="804" t="s">
        <v>6852</v>
      </c>
      <c r="I459" s="442"/>
      <c r="J459" s="27"/>
      <c r="K459" s="779"/>
      <c r="L459" s="446">
        <v>80</v>
      </c>
      <c r="M459" s="27">
        <f t="shared" si="411"/>
        <v>2800</v>
      </c>
      <c r="N459" s="53">
        <f t="shared" si="412"/>
        <v>8400</v>
      </c>
      <c r="O459" s="53">
        <f t="shared" si="413"/>
        <v>5040</v>
      </c>
      <c r="P459" s="53">
        <f t="shared" si="414"/>
        <v>4788</v>
      </c>
      <c r="Q459" s="53">
        <f t="shared" si="415"/>
        <v>4069.7999999999997</v>
      </c>
      <c r="U459" s="29"/>
      <c r="V459" s="29"/>
      <c r="W459" s="29"/>
      <c r="X459" s="29"/>
      <c r="Y459" s="29"/>
      <c r="Z459" s="29"/>
    </row>
    <row r="460" spans="1:26" ht="27" customHeight="1">
      <c r="A460" s="457"/>
      <c r="B460" s="598"/>
      <c r="C460" s="620" t="s">
        <v>6943</v>
      </c>
      <c r="D460" s="800"/>
      <c r="E460" s="800"/>
      <c r="F460" s="800"/>
      <c r="G460" s="528"/>
      <c r="H460" s="804"/>
      <c r="I460" s="442"/>
      <c r="J460" s="27"/>
      <c r="K460" s="779"/>
      <c r="L460" s="446"/>
      <c r="M460" s="27">
        <f t="shared" si="411"/>
        <v>0</v>
      </c>
      <c r="N460" s="53">
        <f t="shared" si="412"/>
        <v>0</v>
      </c>
      <c r="O460" s="53">
        <f t="shared" si="413"/>
        <v>0</v>
      </c>
      <c r="P460" s="53">
        <f t="shared" si="414"/>
        <v>0</v>
      </c>
      <c r="Q460" s="53">
        <f t="shared" si="415"/>
        <v>0</v>
      </c>
      <c r="U460" s="29"/>
      <c r="V460" s="29"/>
      <c r="W460" s="29"/>
      <c r="X460" s="29"/>
      <c r="Y460" s="29"/>
      <c r="Z460" s="29"/>
    </row>
    <row r="461" spans="1:26" ht="27" customHeight="1">
      <c r="A461" s="457"/>
      <c r="B461" s="598"/>
      <c r="C461" s="620" t="s">
        <v>6944</v>
      </c>
      <c r="D461" s="800"/>
      <c r="E461" s="800"/>
      <c r="F461" s="800"/>
      <c r="G461" s="528"/>
      <c r="H461" s="804"/>
      <c r="I461" s="442"/>
      <c r="J461" s="27"/>
      <c r="K461" s="779"/>
      <c r="L461" s="446"/>
      <c r="M461" s="27">
        <f t="shared" si="411"/>
        <v>0</v>
      </c>
      <c r="N461" s="53">
        <f t="shared" si="412"/>
        <v>0</v>
      </c>
      <c r="O461" s="53">
        <f t="shared" si="413"/>
        <v>0</v>
      </c>
      <c r="P461" s="53">
        <f t="shared" si="414"/>
        <v>0</v>
      </c>
      <c r="Q461" s="53">
        <f t="shared" si="415"/>
        <v>0</v>
      </c>
      <c r="U461" s="29"/>
      <c r="V461" s="29"/>
      <c r="W461" s="29"/>
      <c r="X461" s="29"/>
      <c r="Y461" s="29"/>
      <c r="Z461" s="29"/>
    </row>
    <row r="462" spans="1:26" ht="27" customHeight="1">
      <c r="A462" s="457"/>
      <c r="B462" s="598"/>
      <c r="C462" s="620" t="s">
        <v>6945</v>
      </c>
      <c r="D462" s="800"/>
      <c r="E462" s="800"/>
      <c r="F462" s="800"/>
      <c r="G462" s="528"/>
      <c r="H462" s="804"/>
      <c r="I462" s="442"/>
      <c r="J462" s="27"/>
      <c r="K462" s="779"/>
      <c r="L462" s="446"/>
      <c r="M462" s="27">
        <f t="shared" si="411"/>
        <v>0</v>
      </c>
      <c r="N462" s="53">
        <f t="shared" si="412"/>
        <v>0</v>
      </c>
      <c r="O462" s="53">
        <f t="shared" si="413"/>
        <v>0</v>
      </c>
      <c r="P462" s="53">
        <f t="shared" si="414"/>
        <v>0</v>
      </c>
      <c r="Q462" s="53">
        <f t="shared" si="415"/>
        <v>0</v>
      </c>
      <c r="U462" s="29"/>
      <c r="V462" s="29"/>
      <c r="W462" s="29"/>
      <c r="X462" s="29"/>
      <c r="Y462" s="29"/>
      <c r="Z462" s="29"/>
    </row>
    <row r="463" spans="1:26" ht="27" customHeight="1">
      <c r="A463" s="457"/>
      <c r="B463" s="598"/>
      <c r="C463" s="620" t="s">
        <v>6939</v>
      </c>
      <c r="D463" s="800"/>
      <c r="E463" s="800"/>
      <c r="F463" s="800"/>
      <c r="G463" s="528"/>
      <c r="H463" s="804"/>
      <c r="I463" s="442"/>
      <c r="J463" s="27"/>
      <c r="K463" s="779"/>
      <c r="L463" s="446"/>
      <c r="M463" s="27">
        <f t="shared" si="411"/>
        <v>0</v>
      </c>
      <c r="N463" s="53">
        <f t="shared" si="412"/>
        <v>0</v>
      </c>
      <c r="O463" s="53">
        <f t="shared" si="413"/>
        <v>0</v>
      </c>
      <c r="P463" s="53">
        <f t="shared" si="414"/>
        <v>0</v>
      </c>
      <c r="Q463" s="53">
        <f t="shared" si="415"/>
        <v>0</v>
      </c>
      <c r="U463" s="29"/>
      <c r="V463" s="29"/>
      <c r="W463" s="29"/>
      <c r="X463" s="29"/>
      <c r="Y463" s="29"/>
      <c r="Z463" s="29"/>
    </row>
    <row r="464" spans="1:26" ht="27" customHeight="1">
      <c r="A464" s="457"/>
      <c r="B464" s="598"/>
      <c r="C464" s="620" t="s">
        <v>6940</v>
      </c>
      <c r="D464" s="800"/>
      <c r="E464" s="800"/>
      <c r="F464" s="800"/>
      <c r="G464" s="528"/>
      <c r="H464" s="804"/>
      <c r="I464" s="442"/>
      <c r="J464" s="27"/>
      <c r="K464" s="779"/>
      <c r="L464" s="446"/>
      <c r="M464" s="27">
        <f t="shared" si="411"/>
        <v>0</v>
      </c>
      <c r="N464" s="53">
        <f t="shared" si="412"/>
        <v>0</v>
      </c>
      <c r="O464" s="53">
        <f t="shared" si="413"/>
        <v>0</v>
      </c>
      <c r="P464" s="53">
        <f t="shared" si="414"/>
        <v>0</v>
      </c>
      <c r="Q464" s="53">
        <f t="shared" si="415"/>
        <v>0</v>
      </c>
      <c r="U464" s="29"/>
      <c r="V464" s="29"/>
      <c r="W464" s="29"/>
      <c r="X464" s="29"/>
      <c r="Y464" s="29"/>
      <c r="Z464" s="29"/>
    </row>
    <row r="465" spans="1:26" ht="39.6">
      <c r="A465" s="457"/>
      <c r="B465" s="598"/>
      <c r="C465" s="620" t="s">
        <v>6941</v>
      </c>
      <c r="D465" s="800"/>
      <c r="E465" s="800"/>
      <c r="F465" s="800"/>
      <c r="G465" s="528"/>
      <c r="H465" s="804"/>
      <c r="I465" s="442"/>
      <c r="J465" s="27"/>
      <c r="K465" s="779"/>
      <c r="L465" s="446"/>
      <c r="M465" s="27">
        <f t="shared" si="411"/>
        <v>0</v>
      </c>
      <c r="N465" s="53">
        <f t="shared" si="412"/>
        <v>0</v>
      </c>
      <c r="O465" s="53">
        <f t="shared" si="413"/>
        <v>0</v>
      </c>
      <c r="P465" s="53">
        <f t="shared" si="414"/>
        <v>0</v>
      </c>
      <c r="Q465" s="53">
        <f t="shared" si="415"/>
        <v>0</v>
      </c>
      <c r="U465" s="29"/>
      <c r="V465" s="29"/>
      <c r="W465" s="29"/>
      <c r="X465" s="29"/>
      <c r="Y465" s="29"/>
      <c r="Z465" s="29"/>
    </row>
    <row r="466" spans="1:26" ht="27" customHeight="1">
      <c r="A466" s="457"/>
      <c r="B466" s="598" t="s">
        <v>6831</v>
      </c>
      <c r="C466" s="620" t="s">
        <v>6946</v>
      </c>
      <c r="D466" s="800"/>
      <c r="E466" s="420">
        <f t="shared" ref="E466" si="425">CEILING(P466,50)</f>
        <v>6500</v>
      </c>
      <c r="F466" s="420">
        <f t="shared" ref="F466" si="426">CEILING(Q466,50)</f>
        <v>5500</v>
      </c>
      <c r="G466" s="420">
        <f t="shared" ref="G466" si="427">CEILING(N466,50)</f>
        <v>11350</v>
      </c>
      <c r="H466" s="804" t="s">
        <v>6852</v>
      </c>
      <c r="I466" s="442"/>
      <c r="J466" s="27"/>
      <c r="K466" s="779"/>
      <c r="L466" s="446">
        <v>108</v>
      </c>
      <c r="M466" s="27">
        <f t="shared" si="411"/>
        <v>3780</v>
      </c>
      <c r="N466" s="53">
        <f t="shared" si="412"/>
        <v>11340</v>
      </c>
      <c r="O466" s="53">
        <f t="shared" si="413"/>
        <v>6804</v>
      </c>
      <c r="P466" s="53">
        <f t="shared" si="414"/>
        <v>6463.7999999999993</v>
      </c>
      <c r="Q466" s="53">
        <f t="shared" si="415"/>
        <v>5494.23</v>
      </c>
      <c r="U466" s="29"/>
      <c r="V466" s="29"/>
      <c r="W466" s="29"/>
      <c r="X466" s="29"/>
      <c r="Y466" s="29"/>
      <c r="Z466" s="29"/>
    </row>
    <row r="467" spans="1:26" ht="27" customHeight="1">
      <c r="A467" s="457"/>
      <c r="B467" s="598"/>
      <c r="C467" s="620" t="s">
        <v>6947</v>
      </c>
      <c r="D467" s="800"/>
      <c r="E467" s="800"/>
      <c r="F467" s="800"/>
      <c r="G467" s="528"/>
      <c r="H467" s="804"/>
      <c r="I467" s="442"/>
      <c r="J467" s="27"/>
      <c r="K467" s="779"/>
      <c r="L467" s="446"/>
      <c r="M467" s="27">
        <f t="shared" si="411"/>
        <v>0</v>
      </c>
      <c r="N467" s="53">
        <f t="shared" si="412"/>
        <v>0</v>
      </c>
      <c r="O467" s="53">
        <f t="shared" si="413"/>
        <v>0</v>
      </c>
      <c r="P467" s="53">
        <f t="shared" si="414"/>
        <v>0</v>
      </c>
      <c r="Q467" s="53">
        <f t="shared" si="415"/>
        <v>0</v>
      </c>
      <c r="U467" s="29"/>
      <c r="V467" s="29"/>
      <c r="W467" s="29"/>
      <c r="X467" s="29"/>
      <c r="Y467" s="29"/>
      <c r="Z467" s="29"/>
    </row>
    <row r="468" spans="1:26" ht="27" customHeight="1">
      <c r="A468" s="457"/>
      <c r="B468" s="598"/>
      <c r="C468" s="620" t="s">
        <v>6948</v>
      </c>
      <c r="D468" s="800"/>
      <c r="E468" s="800"/>
      <c r="F468" s="800"/>
      <c r="G468" s="528"/>
      <c r="H468" s="804"/>
      <c r="I468" s="442"/>
      <c r="J468" s="27"/>
      <c r="K468" s="779"/>
      <c r="L468" s="446"/>
      <c r="M468" s="27">
        <f t="shared" si="411"/>
        <v>0</v>
      </c>
      <c r="N468" s="53">
        <f t="shared" si="412"/>
        <v>0</v>
      </c>
      <c r="O468" s="53">
        <f t="shared" si="413"/>
        <v>0</v>
      </c>
      <c r="P468" s="53">
        <f t="shared" si="414"/>
        <v>0</v>
      </c>
      <c r="Q468" s="53">
        <f t="shared" si="415"/>
        <v>0</v>
      </c>
      <c r="U468" s="29"/>
      <c r="V468" s="29"/>
      <c r="W468" s="29"/>
      <c r="X468" s="29"/>
      <c r="Y468" s="29"/>
      <c r="Z468" s="29"/>
    </row>
    <row r="469" spans="1:26" ht="27" customHeight="1">
      <c r="A469" s="457"/>
      <c r="B469" s="598"/>
      <c r="C469" s="620" t="s">
        <v>6949</v>
      </c>
      <c r="D469" s="800"/>
      <c r="E469" s="800"/>
      <c r="F469" s="800"/>
      <c r="G469" s="528"/>
      <c r="H469" s="804"/>
      <c r="I469" s="442"/>
      <c r="J469" s="27"/>
      <c r="K469" s="779"/>
      <c r="L469" s="446"/>
      <c r="M469" s="27">
        <f t="shared" si="411"/>
        <v>0</v>
      </c>
      <c r="N469" s="53">
        <f t="shared" si="412"/>
        <v>0</v>
      </c>
      <c r="O469" s="53">
        <f t="shared" si="413"/>
        <v>0</v>
      </c>
      <c r="P469" s="53">
        <f t="shared" si="414"/>
        <v>0</v>
      </c>
      <c r="Q469" s="53">
        <f t="shared" si="415"/>
        <v>0</v>
      </c>
      <c r="U469" s="29"/>
      <c r="V469" s="29"/>
      <c r="W469" s="29"/>
      <c r="X469" s="29"/>
      <c r="Y469" s="29"/>
      <c r="Z469" s="29"/>
    </row>
    <row r="470" spans="1:26" ht="27" customHeight="1">
      <c r="A470" s="457"/>
      <c r="B470" s="598"/>
      <c r="C470" s="620" t="s">
        <v>6950</v>
      </c>
      <c r="D470" s="800"/>
      <c r="E470" s="800"/>
      <c r="F470" s="800"/>
      <c r="G470" s="528"/>
      <c r="H470" s="804"/>
      <c r="I470" s="442"/>
      <c r="J470" s="27"/>
      <c r="K470" s="779"/>
      <c r="L470" s="446"/>
      <c r="M470" s="27">
        <f t="shared" si="411"/>
        <v>0</v>
      </c>
      <c r="N470" s="53">
        <f t="shared" si="412"/>
        <v>0</v>
      </c>
      <c r="O470" s="53">
        <f t="shared" si="413"/>
        <v>0</v>
      </c>
      <c r="P470" s="53">
        <f t="shared" si="414"/>
        <v>0</v>
      </c>
      <c r="Q470" s="53">
        <f t="shared" si="415"/>
        <v>0</v>
      </c>
      <c r="U470" s="29"/>
      <c r="V470" s="29"/>
      <c r="W470" s="29"/>
      <c r="X470" s="29"/>
      <c r="Y470" s="29"/>
      <c r="Z470" s="29"/>
    </row>
    <row r="471" spans="1:26" ht="27" customHeight="1">
      <c r="A471" s="457"/>
      <c r="B471" s="598"/>
      <c r="C471" s="620" t="s">
        <v>6951</v>
      </c>
      <c r="D471" s="800"/>
      <c r="E471" s="800"/>
      <c r="F471" s="800"/>
      <c r="G471" s="528"/>
      <c r="H471" s="804"/>
      <c r="I471" s="442"/>
      <c r="J471" s="27"/>
      <c r="K471" s="779"/>
      <c r="L471" s="446"/>
      <c r="M471" s="27">
        <f t="shared" si="411"/>
        <v>0</v>
      </c>
      <c r="N471" s="53">
        <f t="shared" si="412"/>
        <v>0</v>
      </c>
      <c r="O471" s="53">
        <f t="shared" si="413"/>
        <v>0</v>
      </c>
      <c r="P471" s="53">
        <f t="shared" si="414"/>
        <v>0</v>
      </c>
      <c r="Q471" s="53">
        <f t="shared" si="415"/>
        <v>0</v>
      </c>
      <c r="U471" s="29"/>
      <c r="V471" s="29"/>
      <c r="W471" s="29"/>
      <c r="X471" s="29"/>
      <c r="Y471" s="29"/>
      <c r="Z471" s="29"/>
    </row>
    <row r="472" spans="1:26" ht="39.6">
      <c r="A472" s="457"/>
      <c r="B472" s="598"/>
      <c r="C472" s="620" t="s">
        <v>6952</v>
      </c>
      <c r="D472" s="800"/>
      <c r="E472" s="800"/>
      <c r="F472" s="800"/>
      <c r="G472" s="528"/>
      <c r="H472" s="804"/>
      <c r="I472" s="442"/>
      <c r="J472" s="27"/>
      <c r="K472" s="779"/>
      <c r="L472" s="446"/>
      <c r="M472" s="27">
        <f t="shared" si="411"/>
        <v>0</v>
      </c>
      <c r="N472" s="53">
        <f t="shared" si="412"/>
        <v>0</v>
      </c>
      <c r="O472" s="53">
        <f t="shared" si="413"/>
        <v>0</v>
      </c>
      <c r="P472" s="53">
        <f t="shared" si="414"/>
        <v>0</v>
      </c>
      <c r="Q472" s="53">
        <f t="shared" si="415"/>
        <v>0</v>
      </c>
      <c r="U472" s="29"/>
      <c r="V472" s="29"/>
      <c r="W472" s="29"/>
      <c r="X472" s="29"/>
      <c r="Y472" s="29"/>
      <c r="Z472" s="29"/>
    </row>
    <row r="473" spans="1:26" ht="27" customHeight="1">
      <c r="A473" s="457"/>
      <c r="B473" s="598"/>
      <c r="C473" s="620" t="s">
        <v>6953</v>
      </c>
      <c r="D473" s="800"/>
      <c r="E473" s="800"/>
      <c r="F473" s="800"/>
      <c r="G473" s="528"/>
      <c r="H473" s="804"/>
      <c r="I473" s="442"/>
      <c r="J473" s="27"/>
      <c r="K473" s="779"/>
      <c r="L473" s="446"/>
      <c r="M473" s="27">
        <f t="shared" si="411"/>
        <v>0</v>
      </c>
      <c r="N473" s="53">
        <f t="shared" si="412"/>
        <v>0</v>
      </c>
      <c r="O473" s="53">
        <f t="shared" si="413"/>
        <v>0</v>
      </c>
      <c r="P473" s="53">
        <f t="shared" si="414"/>
        <v>0</v>
      </c>
      <c r="Q473" s="53">
        <f t="shared" si="415"/>
        <v>0</v>
      </c>
      <c r="U473" s="29"/>
      <c r="V473" s="29"/>
      <c r="W473" s="29"/>
      <c r="X473" s="29"/>
      <c r="Y473" s="29"/>
      <c r="Z473" s="29"/>
    </row>
    <row r="474" spans="1:26" ht="27" customHeight="1">
      <c r="A474" s="457"/>
      <c r="B474" s="598" t="s">
        <v>6899</v>
      </c>
      <c r="C474" s="620" t="s">
        <v>6954</v>
      </c>
      <c r="D474" s="800"/>
      <c r="E474" s="420">
        <f t="shared" ref="E474" si="428">CEILING(P474,50)</f>
        <v>9000</v>
      </c>
      <c r="F474" s="420">
        <f t="shared" ref="F474" si="429">CEILING(Q474,50)</f>
        <v>7650</v>
      </c>
      <c r="G474" s="420">
        <f t="shared" ref="G474" si="430">CEILING(N474,50)</f>
        <v>15750</v>
      </c>
      <c r="H474" s="804" t="s">
        <v>6852</v>
      </c>
      <c r="I474" s="442"/>
      <c r="J474" s="27"/>
      <c r="K474" s="779"/>
      <c r="L474" s="446">
        <v>150</v>
      </c>
      <c r="M474" s="27">
        <f t="shared" si="411"/>
        <v>5250</v>
      </c>
      <c r="N474" s="53">
        <f t="shared" si="412"/>
        <v>15750</v>
      </c>
      <c r="O474" s="53">
        <f t="shared" si="413"/>
        <v>9450</v>
      </c>
      <c r="P474" s="53">
        <f t="shared" si="414"/>
        <v>8977.5</v>
      </c>
      <c r="Q474" s="53">
        <f t="shared" si="415"/>
        <v>7630.875</v>
      </c>
      <c r="U474" s="29"/>
      <c r="V474" s="29"/>
      <c r="W474" s="29"/>
      <c r="X474" s="29"/>
      <c r="Y474" s="29"/>
      <c r="Z474" s="29"/>
    </row>
    <row r="475" spans="1:26" ht="27" customHeight="1">
      <c r="A475" s="457"/>
      <c r="B475" s="598"/>
      <c r="C475" s="620" t="s">
        <v>6955</v>
      </c>
      <c r="D475" s="800"/>
      <c r="E475" s="800"/>
      <c r="F475" s="800"/>
      <c r="G475" s="528"/>
      <c r="H475" s="804"/>
      <c r="I475" s="442"/>
      <c r="J475" s="27"/>
      <c r="K475" s="779"/>
      <c r="L475" s="446"/>
      <c r="M475" s="27">
        <f t="shared" si="411"/>
        <v>0</v>
      </c>
      <c r="N475" s="53">
        <f t="shared" si="412"/>
        <v>0</v>
      </c>
      <c r="O475" s="53">
        <f t="shared" si="413"/>
        <v>0</v>
      </c>
      <c r="P475" s="53">
        <f t="shared" si="414"/>
        <v>0</v>
      </c>
      <c r="Q475" s="53">
        <f t="shared" si="415"/>
        <v>0</v>
      </c>
      <c r="U475" s="29"/>
      <c r="V475" s="29"/>
      <c r="W475" s="29"/>
      <c r="X475" s="29"/>
      <c r="Y475" s="29"/>
      <c r="Z475" s="29"/>
    </row>
    <row r="476" spans="1:26" ht="27" customHeight="1">
      <c r="A476" s="457"/>
      <c r="B476" s="598"/>
      <c r="C476" s="620" t="s">
        <v>6956</v>
      </c>
      <c r="D476" s="800"/>
      <c r="E476" s="800"/>
      <c r="F476" s="800"/>
      <c r="G476" s="528"/>
      <c r="H476" s="804"/>
      <c r="I476" s="442"/>
      <c r="J476" s="27"/>
      <c r="K476" s="779"/>
      <c r="L476" s="446"/>
      <c r="M476" s="27">
        <f t="shared" si="411"/>
        <v>0</v>
      </c>
      <c r="N476" s="53">
        <f t="shared" si="412"/>
        <v>0</v>
      </c>
      <c r="O476" s="53">
        <f t="shared" si="413"/>
        <v>0</v>
      </c>
      <c r="P476" s="53">
        <f t="shared" si="414"/>
        <v>0</v>
      </c>
      <c r="Q476" s="53">
        <f t="shared" si="415"/>
        <v>0</v>
      </c>
      <c r="U476" s="29"/>
      <c r="V476" s="29"/>
      <c r="W476" s="29"/>
      <c r="X476" s="29"/>
      <c r="Y476" s="29"/>
      <c r="Z476" s="29"/>
    </row>
    <row r="477" spans="1:26" ht="27" customHeight="1">
      <c r="A477" s="457"/>
      <c r="B477" s="598"/>
      <c r="C477" s="620" t="s">
        <v>6957</v>
      </c>
      <c r="D477" s="800"/>
      <c r="E477" s="800"/>
      <c r="F477" s="800"/>
      <c r="G477" s="528"/>
      <c r="H477" s="804"/>
      <c r="I477" s="442"/>
      <c r="J477" s="27"/>
      <c r="K477" s="779"/>
      <c r="L477" s="446"/>
      <c r="M477" s="27">
        <f t="shared" si="411"/>
        <v>0</v>
      </c>
      <c r="N477" s="53">
        <f t="shared" si="412"/>
        <v>0</v>
      </c>
      <c r="O477" s="53">
        <f t="shared" si="413"/>
        <v>0</v>
      </c>
      <c r="P477" s="53">
        <f t="shared" si="414"/>
        <v>0</v>
      </c>
      <c r="Q477" s="53">
        <f t="shared" si="415"/>
        <v>0</v>
      </c>
      <c r="U477" s="29"/>
      <c r="V477" s="29"/>
      <c r="W477" s="29"/>
      <c r="X477" s="29"/>
      <c r="Y477" s="29"/>
      <c r="Z477" s="29"/>
    </row>
    <row r="478" spans="1:26" ht="27" customHeight="1">
      <c r="A478" s="457"/>
      <c r="B478" s="598"/>
      <c r="C478" s="620" t="s">
        <v>6958</v>
      </c>
      <c r="D478" s="800"/>
      <c r="E478" s="800"/>
      <c r="F478" s="800"/>
      <c r="G478" s="528"/>
      <c r="H478" s="804"/>
      <c r="I478" s="442"/>
      <c r="J478" s="27"/>
      <c r="K478" s="779"/>
      <c r="L478" s="446"/>
      <c r="M478" s="27">
        <f t="shared" si="411"/>
        <v>0</v>
      </c>
      <c r="N478" s="53">
        <f t="shared" si="412"/>
        <v>0</v>
      </c>
      <c r="O478" s="53">
        <f t="shared" si="413"/>
        <v>0</v>
      </c>
      <c r="P478" s="53">
        <f t="shared" si="414"/>
        <v>0</v>
      </c>
      <c r="Q478" s="53">
        <f t="shared" si="415"/>
        <v>0</v>
      </c>
      <c r="U478" s="29"/>
      <c r="V478" s="29"/>
      <c r="W478" s="29"/>
      <c r="X478" s="29"/>
      <c r="Y478" s="29"/>
      <c r="Z478" s="29"/>
    </row>
    <row r="479" spans="1:26" ht="27" customHeight="1">
      <c r="A479" s="457"/>
      <c r="B479" s="598"/>
      <c r="C479" s="620" t="s">
        <v>6959</v>
      </c>
      <c r="D479" s="800"/>
      <c r="E479" s="800"/>
      <c r="F479" s="800"/>
      <c r="G479" s="528"/>
      <c r="H479" s="804"/>
      <c r="I479" s="442"/>
      <c r="J479" s="27"/>
      <c r="K479" s="779"/>
      <c r="L479" s="446"/>
      <c r="M479" s="27">
        <f t="shared" si="411"/>
        <v>0</v>
      </c>
      <c r="N479" s="53">
        <f t="shared" si="412"/>
        <v>0</v>
      </c>
      <c r="O479" s="53">
        <f t="shared" si="413"/>
        <v>0</v>
      </c>
      <c r="P479" s="53">
        <f t="shared" si="414"/>
        <v>0</v>
      </c>
      <c r="Q479" s="53">
        <f t="shared" si="415"/>
        <v>0</v>
      </c>
      <c r="U479" s="29"/>
      <c r="V479" s="29"/>
      <c r="W479" s="29"/>
      <c r="X479" s="29"/>
      <c r="Y479" s="29"/>
      <c r="Z479" s="29"/>
    </row>
    <row r="480" spans="1:26" ht="27" customHeight="1">
      <c r="A480" s="457"/>
      <c r="B480" s="598"/>
      <c r="C480" s="620" t="s">
        <v>6960</v>
      </c>
      <c r="D480" s="800"/>
      <c r="E480" s="800"/>
      <c r="F480" s="800"/>
      <c r="G480" s="528"/>
      <c r="H480" s="804"/>
      <c r="I480" s="442"/>
      <c r="J480" s="27"/>
      <c r="K480" s="779"/>
      <c r="L480" s="446"/>
      <c r="M480" s="27">
        <f t="shared" si="411"/>
        <v>0</v>
      </c>
      <c r="N480" s="53">
        <f t="shared" si="412"/>
        <v>0</v>
      </c>
      <c r="O480" s="53">
        <f t="shared" si="413"/>
        <v>0</v>
      </c>
      <c r="P480" s="53">
        <f t="shared" si="414"/>
        <v>0</v>
      </c>
      <c r="Q480" s="53">
        <f t="shared" si="415"/>
        <v>0</v>
      </c>
      <c r="U480" s="29"/>
      <c r="V480" s="29"/>
      <c r="W480" s="29"/>
      <c r="X480" s="29"/>
      <c r="Y480" s="29"/>
      <c r="Z480" s="29"/>
    </row>
    <row r="481" spans="1:26" ht="27" customHeight="1">
      <c r="A481" s="457"/>
      <c r="B481" s="598"/>
      <c r="C481" s="620" t="s">
        <v>6906</v>
      </c>
      <c r="D481" s="800"/>
      <c r="E481" s="800"/>
      <c r="F481" s="800"/>
      <c r="G481" s="528"/>
      <c r="H481" s="804"/>
      <c r="I481" s="442"/>
      <c r="J481" s="27"/>
      <c r="K481" s="779"/>
      <c r="L481" s="446"/>
      <c r="M481" s="27">
        <f t="shared" si="411"/>
        <v>0</v>
      </c>
      <c r="N481" s="53">
        <f t="shared" si="412"/>
        <v>0</v>
      </c>
      <c r="O481" s="53">
        <f t="shared" si="413"/>
        <v>0</v>
      </c>
      <c r="P481" s="53">
        <f t="shared" si="414"/>
        <v>0</v>
      </c>
      <c r="Q481" s="53">
        <f t="shared" si="415"/>
        <v>0</v>
      </c>
      <c r="U481" s="29"/>
      <c r="V481" s="29"/>
      <c r="W481" s="29"/>
      <c r="X481" s="29"/>
      <c r="Y481" s="29"/>
      <c r="Z481" s="29"/>
    </row>
    <row r="482" spans="1:26" ht="27" customHeight="1">
      <c r="A482" s="457"/>
      <c r="B482" s="598"/>
      <c r="C482" s="620" t="s">
        <v>6961</v>
      </c>
      <c r="D482" s="800"/>
      <c r="E482" s="800"/>
      <c r="F482" s="800"/>
      <c r="G482" s="528"/>
      <c r="H482" s="804"/>
      <c r="I482" s="442"/>
      <c r="J482" s="27"/>
      <c r="K482" s="779"/>
      <c r="L482" s="446"/>
      <c r="M482" s="27">
        <f t="shared" si="411"/>
        <v>0</v>
      </c>
      <c r="N482" s="53">
        <f t="shared" si="412"/>
        <v>0</v>
      </c>
      <c r="O482" s="53">
        <f t="shared" si="413"/>
        <v>0</v>
      </c>
      <c r="P482" s="53">
        <f t="shared" si="414"/>
        <v>0</v>
      </c>
      <c r="Q482" s="53">
        <f t="shared" si="415"/>
        <v>0</v>
      </c>
      <c r="U482" s="29"/>
      <c r="V482" s="29"/>
      <c r="W482" s="29"/>
      <c r="X482" s="29"/>
      <c r="Y482" s="29"/>
      <c r="Z482" s="29"/>
    </row>
    <row r="483" spans="1:26" ht="27" customHeight="1">
      <c r="A483" s="457"/>
      <c r="B483" s="598"/>
      <c r="C483" s="620" t="s">
        <v>6962</v>
      </c>
      <c r="D483" s="800"/>
      <c r="E483" s="800"/>
      <c r="F483" s="800"/>
      <c r="G483" s="528"/>
      <c r="H483" s="804"/>
      <c r="I483" s="442"/>
      <c r="J483" s="27"/>
      <c r="K483" s="779"/>
      <c r="L483" s="446"/>
      <c r="M483" s="27">
        <f t="shared" si="411"/>
        <v>0</v>
      </c>
      <c r="N483" s="53">
        <f t="shared" si="412"/>
        <v>0</v>
      </c>
      <c r="O483" s="53">
        <f t="shared" si="413"/>
        <v>0</v>
      </c>
      <c r="P483" s="53">
        <f t="shared" si="414"/>
        <v>0</v>
      </c>
      <c r="Q483" s="53">
        <f t="shared" si="415"/>
        <v>0</v>
      </c>
      <c r="U483" s="29"/>
      <c r="V483" s="29"/>
      <c r="W483" s="29"/>
      <c r="X483" s="29"/>
      <c r="Y483" s="29"/>
      <c r="Z483" s="29"/>
    </row>
    <row r="484" spans="1:26" ht="27" customHeight="1">
      <c r="A484" s="457"/>
      <c r="B484" s="598"/>
      <c r="C484" s="620" t="s">
        <v>6963</v>
      </c>
      <c r="D484" s="800"/>
      <c r="E484" s="800"/>
      <c r="F484" s="800"/>
      <c r="G484" s="528"/>
      <c r="H484" s="804"/>
      <c r="I484" s="442"/>
      <c r="J484" s="27"/>
      <c r="K484" s="779"/>
      <c r="L484" s="446"/>
      <c r="M484" s="27">
        <f t="shared" si="411"/>
        <v>0</v>
      </c>
      <c r="N484" s="53">
        <f t="shared" si="412"/>
        <v>0</v>
      </c>
      <c r="O484" s="53">
        <f t="shared" si="413"/>
        <v>0</v>
      </c>
      <c r="P484" s="53">
        <f t="shared" si="414"/>
        <v>0</v>
      </c>
      <c r="Q484" s="53">
        <f t="shared" si="415"/>
        <v>0</v>
      </c>
      <c r="U484" s="29"/>
      <c r="V484" s="29"/>
      <c r="W484" s="29"/>
      <c r="X484" s="29"/>
      <c r="Y484" s="29"/>
      <c r="Z484" s="29"/>
    </row>
    <row r="485" spans="1:26" ht="27" customHeight="1">
      <c r="A485" s="457"/>
      <c r="B485" s="598" t="s">
        <v>6899</v>
      </c>
      <c r="C485" s="620" t="s">
        <v>6964</v>
      </c>
      <c r="D485" s="800"/>
      <c r="E485" s="420">
        <f t="shared" ref="E485" si="431">CEILING(P485,50)</f>
        <v>6950</v>
      </c>
      <c r="F485" s="420">
        <f t="shared" ref="F485" si="432">CEILING(Q485,50)</f>
        <v>5950</v>
      </c>
      <c r="G485" s="420">
        <f t="shared" ref="G485" si="433">CEILING(N485,50)</f>
        <v>12200</v>
      </c>
      <c r="H485" s="804" t="s">
        <v>6852</v>
      </c>
      <c r="I485" s="442"/>
      <c r="J485" s="27"/>
      <c r="K485" s="779"/>
      <c r="L485" s="446">
        <v>116</v>
      </c>
      <c r="M485" s="27">
        <f t="shared" si="411"/>
        <v>4060</v>
      </c>
      <c r="N485" s="53">
        <f t="shared" si="412"/>
        <v>12180</v>
      </c>
      <c r="O485" s="53">
        <f t="shared" si="413"/>
        <v>7308</v>
      </c>
      <c r="P485" s="53">
        <f t="shared" si="414"/>
        <v>6942.5999999999995</v>
      </c>
      <c r="Q485" s="53">
        <f t="shared" si="415"/>
        <v>5901.2099999999991</v>
      </c>
      <c r="U485" s="29"/>
      <c r="V485" s="29"/>
      <c r="W485" s="29"/>
      <c r="X485" s="29"/>
      <c r="Y485" s="29"/>
      <c r="Z485" s="29"/>
    </row>
    <row r="486" spans="1:26" ht="27" customHeight="1">
      <c r="A486" s="457"/>
      <c r="B486" s="598"/>
      <c r="C486" s="620" t="s">
        <v>6965</v>
      </c>
      <c r="D486" s="800"/>
      <c r="E486" s="800"/>
      <c r="F486" s="800"/>
      <c r="G486" s="528"/>
      <c r="H486" s="804"/>
      <c r="I486" s="442"/>
      <c r="J486" s="27"/>
      <c r="K486" s="779"/>
      <c r="L486" s="446"/>
      <c r="M486" s="27">
        <f t="shared" si="411"/>
        <v>0</v>
      </c>
      <c r="N486" s="53">
        <f t="shared" si="412"/>
        <v>0</v>
      </c>
      <c r="O486" s="53">
        <f t="shared" si="413"/>
        <v>0</v>
      </c>
      <c r="P486" s="53">
        <f t="shared" si="414"/>
        <v>0</v>
      </c>
      <c r="Q486" s="53">
        <f t="shared" si="415"/>
        <v>0</v>
      </c>
      <c r="U486" s="29"/>
      <c r="V486" s="29"/>
      <c r="W486" s="29"/>
      <c r="X486" s="29"/>
      <c r="Y486" s="29"/>
      <c r="Z486" s="29"/>
    </row>
    <row r="487" spans="1:26" ht="27" customHeight="1">
      <c r="A487" s="457"/>
      <c r="B487" s="598"/>
      <c r="C487" s="620" t="s">
        <v>6966</v>
      </c>
      <c r="D487" s="800"/>
      <c r="E487" s="800"/>
      <c r="F487" s="800"/>
      <c r="G487" s="528"/>
      <c r="H487" s="804"/>
      <c r="I487" s="442"/>
      <c r="J487" s="27"/>
      <c r="K487" s="779"/>
      <c r="L487" s="446"/>
      <c r="M487" s="27">
        <f t="shared" si="411"/>
        <v>0</v>
      </c>
      <c r="N487" s="53">
        <f t="shared" si="412"/>
        <v>0</v>
      </c>
      <c r="O487" s="53">
        <f t="shared" si="413"/>
        <v>0</v>
      </c>
      <c r="P487" s="53">
        <f t="shared" si="414"/>
        <v>0</v>
      </c>
      <c r="Q487" s="53">
        <f t="shared" si="415"/>
        <v>0</v>
      </c>
      <c r="U487" s="29"/>
      <c r="V487" s="29"/>
      <c r="W487" s="29"/>
      <c r="X487" s="29"/>
      <c r="Y487" s="29"/>
      <c r="Z487" s="29"/>
    </row>
    <row r="488" spans="1:26" ht="27" customHeight="1">
      <c r="A488" s="457"/>
      <c r="B488" s="598"/>
      <c r="C488" s="620" t="s">
        <v>6967</v>
      </c>
      <c r="D488" s="800"/>
      <c r="E488" s="800"/>
      <c r="F488" s="800"/>
      <c r="G488" s="528"/>
      <c r="H488" s="804"/>
      <c r="I488" s="442"/>
      <c r="J488" s="27"/>
      <c r="K488" s="779"/>
      <c r="L488" s="446"/>
      <c r="M488" s="27">
        <f t="shared" si="411"/>
        <v>0</v>
      </c>
      <c r="N488" s="53">
        <f t="shared" si="412"/>
        <v>0</v>
      </c>
      <c r="O488" s="53">
        <f t="shared" si="413"/>
        <v>0</v>
      </c>
      <c r="P488" s="53">
        <f t="shared" si="414"/>
        <v>0</v>
      </c>
      <c r="Q488" s="53">
        <f t="shared" si="415"/>
        <v>0</v>
      </c>
      <c r="U488" s="29"/>
      <c r="V488" s="29"/>
      <c r="W488" s="29"/>
      <c r="X488" s="29"/>
      <c r="Y488" s="29"/>
      <c r="Z488" s="29"/>
    </row>
    <row r="489" spans="1:26" ht="27" customHeight="1">
      <c r="A489" s="457"/>
      <c r="B489" s="598"/>
      <c r="C489" s="620" t="s">
        <v>6904</v>
      </c>
      <c r="D489" s="800"/>
      <c r="E489" s="800"/>
      <c r="F489" s="800"/>
      <c r="G489" s="528"/>
      <c r="H489" s="804"/>
      <c r="I489" s="442"/>
      <c r="J489" s="27"/>
      <c r="K489" s="779"/>
      <c r="L489" s="446"/>
      <c r="M489" s="27">
        <f t="shared" si="411"/>
        <v>0</v>
      </c>
      <c r="N489" s="53">
        <f t="shared" si="412"/>
        <v>0</v>
      </c>
      <c r="O489" s="53">
        <f t="shared" si="413"/>
        <v>0</v>
      </c>
      <c r="P489" s="53">
        <f t="shared" si="414"/>
        <v>0</v>
      </c>
      <c r="Q489" s="53">
        <f t="shared" si="415"/>
        <v>0</v>
      </c>
      <c r="U489" s="29"/>
      <c r="V489" s="29"/>
      <c r="W489" s="29"/>
      <c r="X489" s="29"/>
      <c r="Y489" s="29"/>
      <c r="Z489" s="29"/>
    </row>
    <row r="490" spans="1:26" ht="27" customHeight="1">
      <c r="A490" s="457"/>
      <c r="B490" s="598"/>
      <c r="C490" s="620" t="s">
        <v>6905</v>
      </c>
      <c r="D490" s="800"/>
      <c r="E490" s="800"/>
      <c r="F490" s="800"/>
      <c r="G490" s="528"/>
      <c r="H490" s="804"/>
      <c r="I490" s="442"/>
      <c r="J490" s="27"/>
      <c r="K490" s="779"/>
      <c r="L490" s="446"/>
      <c r="M490" s="27">
        <f t="shared" si="411"/>
        <v>0</v>
      </c>
      <c r="N490" s="53">
        <f t="shared" si="412"/>
        <v>0</v>
      </c>
      <c r="O490" s="53">
        <f t="shared" si="413"/>
        <v>0</v>
      </c>
      <c r="P490" s="53">
        <f t="shared" si="414"/>
        <v>0</v>
      </c>
      <c r="Q490" s="53">
        <f t="shared" si="415"/>
        <v>0</v>
      </c>
      <c r="U490" s="29"/>
      <c r="V490" s="29"/>
      <c r="W490" s="29"/>
      <c r="X490" s="29"/>
      <c r="Y490" s="29"/>
      <c r="Z490" s="29"/>
    </row>
    <row r="491" spans="1:26" ht="27" customHeight="1">
      <c r="A491" s="457"/>
      <c r="B491" s="598"/>
      <c r="C491" s="620" t="s">
        <v>6906</v>
      </c>
      <c r="D491" s="800"/>
      <c r="E491" s="800"/>
      <c r="F491" s="800"/>
      <c r="G491" s="528"/>
      <c r="H491" s="804"/>
      <c r="I491" s="442"/>
      <c r="J491" s="27"/>
      <c r="K491" s="779"/>
      <c r="L491" s="446"/>
      <c r="M491" s="27">
        <f t="shared" si="411"/>
        <v>0</v>
      </c>
      <c r="N491" s="53">
        <f t="shared" si="412"/>
        <v>0</v>
      </c>
      <c r="O491" s="53">
        <f t="shared" si="413"/>
        <v>0</v>
      </c>
      <c r="P491" s="53">
        <f t="shared" si="414"/>
        <v>0</v>
      </c>
      <c r="Q491" s="53">
        <f t="shared" si="415"/>
        <v>0</v>
      </c>
      <c r="U491" s="29"/>
      <c r="V491" s="29"/>
      <c r="W491" s="29"/>
      <c r="X491" s="29"/>
      <c r="Y491" s="29"/>
      <c r="Z491" s="29"/>
    </row>
    <row r="492" spans="1:26" ht="27" customHeight="1">
      <c r="A492" s="457"/>
      <c r="B492" s="598"/>
      <c r="C492" s="620" t="s">
        <v>6907</v>
      </c>
      <c r="D492" s="800"/>
      <c r="E492" s="800"/>
      <c r="F492" s="800"/>
      <c r="G492" s="528"/>
      <c r="H492" s="804"/>
      <c r="I492" s="442"/>
      <c r="J492" s="27"/>
      <c r="K492" s="779"/>
      <c r="L492" s="446"/>
      <c r="M492" s="27">
        <f t="shared" si="411"/>
        <v>0</v>
      </c>
      <c r="N492" s="53">
        <f t="shared" si="412"/>
        <v>0</v>
      </c>
      <c r="O492" s="53">
        <f t="shared" si="413"/>
        <v>0</v>
      </c>
      <c r="P492" s="53">
        <f t="shared" si="414"/>
        <v>0</v>
      </c>
      <c r="Q492" s="53">
        <f t="shared" si="415"/>
        <v>0</v>
      </c>
      <c r="U492" s="29"/>
      <c r="V492" s="29"/>
      <c r="W492" s="29"/>
      <c r="X492" s="29"/>
      <c r="Y492" s="29"/>
      <c r="Z492" s="29"/>
    </row>
    <row r="493" spans="1:26" ht="27" customHeight="1">
      <c r="A493" s="457"/>
      <c r="B493" s="598"/>
      <c r="C493" s="620" t="s">
        <v>6908</v>
      </c>
      <c r="D493" s="800"/>
      <c r="E493" s="800"/>
      <c r="F493" s="800"/>
      <c r="G493" s="528"/>
      <c r="H493" s="804"/>
      <c r="I493" s="442"/>
      <c r="J493" s="27"/>
      <c r="K493" s="779"/>
      <c r="L493" s="446"/>
      <c r="M493" s="27"/>
      <c r="N493" s="53"/>
      <c r="O493" s="53"/>
      <c r="P493" s="53"/>
      <c r="Q493" s="53"/>
      <c r="U493" s="29"/>
      <c r="V493" s="29"/>
      <c r="W493" s="29"/>
      <c r="X493" s="29"/>
      <c r="Y493" s="29"/>
      <c r="Z493" s="29"/>
    </row>
    <row r="494" spans="1:26" ht="21" customHeight="1">
      <c r="A494" s="778" t="s">
        <v>426</v>
      </c>
      <c r="B494" s="774"/>
      <c r="C494" s="775"/>
      <c r="D494" s="776"/>
      <c r="E494" s="463"/>
      <c r="F494" s="464"/>
      <c r="G494" s="464"/>
      <c r="H494" s="777"/>
      <c r="I494" s="442"/>
      <c r="J494" s="27"/>
      <c r="L494" s="446"/>
      <c r="M494" s="27">
        <f t="shared" si="235"/>
        <v>0</v>
      </c>
      <c r="N494" s="53">
        <f t="shared" si="239"/>
        <v>0</v>
      </c>
      <c r="O494" s="53">
        <f t="shared" si="236"/>
        <v>0</v>
      </c>
      <c r="P494" s="53">
        <f t="shared" si="237"/>
        <v>0</v>
      </c>
      <c r="Q494" s="53">
        <f t="shared" si="238"/>
        <v>0</v>
      </c>
      <c r="T494" s="29"/>
      <c r="U494" s="29"/>
      <c r="V494" s="29"/>
      <c r="W494" s="29"/>
      <c r="X494" s="29"/>
      <c r="Y494" s="29"/>
      <c r="Z494" s="29"/>
    </row>
    <row r="495" spans="1:26" ht="21" customHeight="1">
      <c r="A495" s="631"/>
      <c r="B495" s="90" t="s">
        <v>6831</v>
      </c>
      <c r="C495" s="90" t="s">
        <v>427</v>
      </c>
      <c r="D495" s="623"/>
      <c r="E495" s="623"/>
      <c r="F495" s="623">
        <f t="shared" ref="F495:F518" si="434">O495</f>
        <v>0</v>
      </c>
      <c r="G495" s="623">
        <f t="shared" ref="G495:G518" si="435">N495</f>
        <v>0</v>
      </c>
      <c r="H495" s="91" t="s">
        <v>428</v>
      </c>
      <c r="I495" s="632"/>
      <c r="M495" s="257">
        <f t="shared" ref="M495:M526" si="436">L495*35</f>
        <v>0</v>
      </c>
      <c r="N495" s="53">
        <f>M495*3</f>
        <v>0</v>
      </c>
      <c r="O495" s="53">
        <f t="shared" ref="O495:O526" si="437">N495*0.6</f>
        <v>0</v>
      </c>
      <c r="P495" s="53">
        <f t="shared" ref="P495:P526" si="438">O495*0.95</f>
        <v>0</v>
      </c>
      <c r="Q495" s="53">
        <f t="shared" ref="Q495:Q526" si="439">P495*0.85</f>
        <v>0</v>
      </c>
    </row>
    <row r="496" spans="1:26" ht="21" customHeight="1">
      <c r="A496" s="90" t="s">
        <v>429</v>
      </c>
      <c r="B496" s="90"/>
      <c r="C496" s="90"/>
      <c r="D496" s="623"/>
      <c r="E496" s="623"/>
      <c r="F496" s="623">
        <f t="shared" si="434"/>
        <v>0</v>
      </c>
      <c r="G496" s="623">
        <f t="shared" si="435"/>
        <v>0</v>
      </c>
      <c r="H496" s="91" t="s">
        <v>428</v>
      </c>
      <c r="I496" s="632"/>
      <c r="M496" s="257">
        <f t="shared" si="436"/>
        <v>0</v>
      </c>
      <c r="N496" s="53">
        <f>M496*3</f>
        <v>0</v>
      </c>
      <c r="O496" s="53">
        <f t="shared" si="437"/>
        <v>0</v>
      </c>
      <c r="P496" s="53">
        <f t="shared" si="438"/>
        <v>0</v>
      </c>
      <c r="Q496" s="53">
        <f t="shared" si="439"/>
        <v>0</v>
      </c>
    </row>
    <row r="497" spans="1:17" ht="21" customHeight="1">
      <c r="A497" s="90"/>
      <c r="B497" s="90"/>
      <c r="C497" s="90" t="s">
        <v>430</v>
      </c>
      <c r="D497" s="623"/>
      <c r="E497" s="623"/>
      <c r="F497" s="623">
        <f t="shared" si="434"/>
        <v>0</v>
      </c>
      <c r="G497" s="623">
        <f t="shared" si="435"/>
        <v>0</v>
      </c>
      <c r="H497" s="91" t="s">
        <v>428</v>
      </c>
      <c r="I497" s="632"/>
      <c r="M497" s="257">
        <f t="shared" si="436"/>
        <v>0</v>
      </c>
      <c r="N497" s="53">
        <f t="shared" ref="N497:N547" si="440">M497*3</f>
        <v>0</v>
      </c>
      <c r="O497" s="53">
        <f t="shared" si="437"/>
        <v>0</v>
      </c>
      <c r="P497" s="53">
        <f t="shared" si="438"/>
        <v>0</v>
      </c>
      <c r="Q497" s="53">
        <f t="shared" si="439"/>
        <v>0</v>
      </c>
    </row>
    <row r="498" spans="1:17" ht="21" customHeight="1">
      <c r="A498" s="90" t="s">
        <v>431</v>
      </c>
      <c r="B498" s="90"/>
      <c r="C498" s="90" t="s">
        <v>432</v>
      </c>
      <c r="D498" s="623"/>
      <c r="E498" s="623"/>
      <c r="F498" s="623">
        <f t="shared" si="434"/>
        <v>0</v>
      </c>
      <c r="G498" s="623">
        <f t="shared" si="435"/>
        <v>0</v>
      </c>
      <c r="H498" s="91" t="s">
        <v>428</v>
      </c>
      <c r="I498" s="632"/>
      <c r="M498" s="257">
        <f t="shared" si="436"/>
        <v>0</v>
      </c>
      <c r="N498" s="53">
        <f t="shared" si="440"/>
        <v>0</v>
      </c>
      <c r="O498" s="53">
        <f t="shared" si="437"/>
        <v>0</v>
      </c>
      <c r="P498" s="53">
        <f t="shared" si="438"/>
        <v>0</v>
      </c>
      <c r="Q498" s="53">
        <f t="shared" si="439"/>
        <v>0</v>
      </c>
    </row>
    <row r="499" spans="1:17" ht="21" customHeight="1">
      <c r="A499" s="90"/>
      <c r="B499" s="90"/>
      <c r="C499" s="90" t="s">
        <v>433</v>
      </c>
      <c r="D499" s="623"/>
      <c r="E499" s="623"/>
      <c r="F499" s="623">
        <f t="shared" si="434"/>
        <v>0</v>
      </c>
      <c r="G499" s="623">
        <f t="shared" si="435"/>
        <v>0</v>
      </c>
      <c r="H499" s="91" t="s">
        <v>428</v>
      </c>
      <c r="I499" s="632"/>
      <c r="M499" s="257">
        <f t="shared" si="436"/>
        <v>0</v>
      </c>
      <c r="N499" s="53">
        <f t="shared" si="440"/>
        <v>0</v>
      </c>
      <c r="O499" s="53">
        <f t="shared" si="437"/>
        <v>0</v>
      </c>
      <c r="P499" s="53">
        <f t="shared" si="438"/>
        <v>0</v>
      </c>
      <c r="Q499" s="53">
        <f t="shared" si="439"/>
        <v>0</v>
      </c>
    </row>
    <row r="500" spans="1:17" ht="21" customHeight="1">
      <c r="A500" s="90"/>
      <c r="B500" s="90"/>
      <c r="C500" s="90" t="s">
        <v>434</v>
      </c>
      <c r="D500" s="623"/>
      <c r="E500" s="623"/>
      <c r="F500" s="623">
        <f t="shared" si="434"/>
        <v>0</v>
      </c>
      <c r="G500" s="623">
        <f t="shared" si="435"/>
        <v>0</v>
      </c>
      <c r="H500" s="91" t="s">
        <v>428</v>
      </c>
      <c r="I500" s="632"/>
      <c r="M500" s="257">
        <f t="shared" si="436"/>
        <v>0</v>
      </c>
      <c r="N500" s="53">
        <f t="shared" si="440"/>
        <v>0</v>
      </c>
      <c r="O500" s="53">
        <f t="shared" si="437"/>
        <v>0</v>
      </c>
      <c r="P500" s="53">
        <f t="shared" si="438"/>
        <v>0</v>
      </c>
      <c r="Q500" s="53">
        <f t="shared" si="439"/>
        <v>0</v>
      </c>
    </row>
    <row r="501" spans="1:17" ht="21" customHeight="1">
      <c r="A501" s="90"/>
      <c r="B501" s="90"/>
      <c r="C501" s="90" t="s">
        <v>435</v>
      </c>
      <c r="D501" s="623"/>
      <c r="E501" s="623"/>
      <c r="F501" s="623">
        <f t="shared" si="434"/>
        <v>0</v>
      </c>
      <c r="G501" s="623">
        <f t="shared" si="435"/>
        <v>0</v>
      </c>
      <c r="H501" s="91" t="s">
        <v>428</v>
      </c>
      <c r="I501" s="632"/>
      <c r="M501" s="257">
        <f t="shared" si="436"/>
        <v>0</v>
      </c>
      <c r="N501" s="53">
        <f t="shared" si="440"/>
        <v>0</v>
      </c>
      <c r="O501" s="53">
        <f t="shared" si="437"/>
        <v>0</v>
      </c>
      <c r="P501" s="53">
        <f t="shared" si="438"/>
        <v>0</v>
      </c>
      <c r="Q501" s="53">
        <f t="shared" si="439"/>
        <v>0</v>
      </c>
    </row>
    <row r="502" spans="1:17" ht="21" customHeight="1">
      <c r="A502" s="90"/>
      <c r="B502" s="90"/>
      <c r="C502" s="90" t="s">
        <v>436</v>
      </c>
      <c r="D502" s="623"/>
      <c r="E502" s="623"/>
      <c r="F502" s="623">
        <f t="shared" si="434"/>
        <v>0</v>
      </c>
      <c r="G502" s="623">
        <f t="shared" si="435"/>
        <v>0</v>
      </c>
      <c r="H502" s="91" t="s">
        <v>428</v>
      </c>
      <c r="I502" s="632"/>
      <c r="M502" s="257">
        <f t="shared" si="436"/>
        <v>0</v>
      </c>
      <c r="N502" s="53">
        <f t="shared" si="440"/>
        <v>0</v>
      </c>
      <c r="O502" s="53">
        <f t="shared" si="437"/>
        <v>0</v>
      </c>
      <c r="P502" s="53">
        <f t="shared" si="438"/>
        <v>0</v>
      </c>
      <c r="Q502" s="53">
        <f t="shared" si="439"/>
        <v>0</v>
      </c>
    </row>
    <row r="503" spans="1:17" ht="21" customHeight="1">
      <c r="A503" s="90"/>
      <c r="B503" s="90" t="s">
        <v>6899</v>
      </c>
      <c r="C503" s="90" t="s">
        <v>437</v>
      </c>
      <c r="D503" s="623"/>
      <c r="E503" s="623"/>
      <c r="F503" s="623">
        <f t="shared" si="434"/>
        <v>0</v>
      </c>
      <c r="G503" s="623">
        <f t="shared" si="435"/>
        <v>0</v>
      </c>
      <c r="H503" s="91" t="s">
        <v>428</v>
      </c>
      <c r="I503" s="632"/>
      <c r="M503" s="257">
        <f t="shared" si="436"/>
        <v>0</v>
      </c>
      <c r="N503" s="53">
        <f t="shared" si="440"/>
        <v>0</v>
      </c>
      <c r="O503" s="53">
        <f t="shared" si="437"/>
        <v>0</v>
      </c>
      <c r="P503" s="53">
        <f t="shared" si="438"/>
        <v>0</v>
      </c>
      <c r="Q503" s="53">
        <f t="shared" si="439"/>
        <v>0</v>
      </c>
    </row>
    <row r="504" spans="1:17" ht="21" customHeight="1">
      <c r="A504" s="90"/>
      <c r="B504" s="90"/>
      <c r="C504" s="90"/>
      <c r="D504" s="623"/>
      <c r="E504" s="623"/>
      <c r="F504" s="623">
        <f t="shared" si="434"/>
        <v>0</v>
      </c>
      <c r="G504" s="623">
        <f t="shared" si="435"/>
        <v>0</v>
      </c>
      <c r="H504" s="91" t="s">
        <v>428</v>
      </c>
      <c r="I504" s="632"/>
      <c r="M504" s="257">
        <f t="shared" si="436"/>
        <v>0</v>
      </c>
      <c r="N504" s="53">
        <f t="shared" si="440"/>
        <v>0</v>
      </c>
      <c r="O504" s="53">
        <f t="shared" si="437"/>
        <v>0</v>
      </c>
      <c r="P504" s="53">
        <f t="shared" si="438"/>
        <v>0</v>
      </c>
      <c r="Q504" s="53">
        <f t="shared" si="439"/>
        <v>0</v>
      </c>
    </row>
    <row r="505" spans="1:17" ht="21" customHeight="1">
      <c r="A505" s="90"/>
      <c r="B505" s="90"/>
      <c r="C505" s="90" t="s">
        <v>438</v>
      </c>
      <c r="D505" s="623"/>
      <c r="E505" s="623"/>
      <c r="F505" s="623">
        <f t="shared" si="434"/>
        <v>0</v>
      </c>
      <c r="G505" s="623">
        <f t="shared" si="435"/>
        <v>0</v>
      </c>
      <c r="H505" s="91" t="s">
        <v>428</v>
      </c>
      <c r="I505" s="632"/>
      <c r="M505" s="257">
        <f t="shared" si="436"/>
        <v>0</v>
      </c>
      <c r="N505" s="53">
        <f t="shared" si="440"/>
        <v>0</v>
      </c>
      <c r="O505" s="53">
        <f t="shared" si="437"/>
        <v>0</v>
      </c>
      <c r="P505" s="53">
        <f t="shared" si="438"/>
        <v>0</v>
      </c>
      <c r="Q505" s="53">
        <f t="shared" si="439"/>
        <v>0</v>
      </c>
    </row>
    <row r="506" spans="1:17" ht="21" customHeight="1">
      <c r="A506" s="90" t="s">
        <v>439</v>
      </c>
      <c r="B506" s="90"/>
      <c r="C506" s="105" t="s">
        <v>440</v>
      </c>
      <c r="D506" s="623"/>
      <c r="E506" s="623"/>
      <c r="F506" s="623">
        <f t="shared" si="434"/>
        <v>0</v>
      </c>
      <c r="G506" s="623">
        <f t="shared" si="435"/>
        <v>0</v>
      </c>
      <c r="H506" s="91" t="s">
        <v>428</v>
      </c>
      <c r="I506" s="632"/>
      <c r="M506" s="257">
        <f t="shared" si="436"/>
        <v>0</v>
      </c>
      <c r="N506" s="53">
        <f t="shared" si="440"/>
        <v>0</v>
      </c>
      <c r="O506" s="53">
        <f t="shared" si="437"/>
        <v>0</v>
      </c>
      <c r="P506" s="53">
        <f t="shared" si="438"/>
        <v>0</v>
      </c>
      <c r="Q506" s="53">
        <f t="shared" si="439"/>
        <v>0</v>
      </c>
    </row>
    <row r="507" spans="1:17" ht="21" customHeight="1">
      <c r="A507" s="90"/>
      <c r="B507" s="90"/>
      <c r="C507" s="105" t="s">
        <v>441</v>
      </c>
      <c r="D507" s="623"/>
      <c r="E507" s="623"/>
      <c r="F507" s="623">
        <f t="shared" si="434"/>
        <v>0</v>
      </c>
      <c r="G507" s="623">
        <f t="shared" si="435"/>
        <v>0</v>
      </c>
      <c r="H507" s="91" t="s">
        <v>428</v>
      </c>
      <c r="I507" s="632"/>
      <c r="M507" s="257">
        <f t="shared" si="436"/>
        <v>0</v>
      </c>
      <c r="N507" s="53">
        <f t="shared" si="440"/>
        <v>0</v>
      </c>
      <c r="O507" s="53">
        <f t="shared" si="437"/>
        <v>0</v>
      </c>
      <c r="P507" s="53">
        <f t="shared" si="438"/>
        <v>0</v>
      </c>
      <c r="Q507" s="53">
        <f t="shared" si="439"/>
        <v>0</v>
      </c>
    </row>
    <row r="508" spans="1:17" ht="21" customHeight="1">
      <c r="A508" s="90"/>
      <c r="B508" s="90"/>
      <c r="C508" s="105" t="s">
        <v>442</v>
      </c>
      <c r="D508" s="623"/>
      <c r="E508" s="623"/>
      <c r="F508" s="623">
        <f t="shared" si="434"/>
        <v>0</v>
      </c>
      <c r="G508" s="623">
        <f t="shared" si="435"/>
        <v>0</v>
      </c>
      <c r="H508" s="91" t="s">
        <v>428</v>
      </c>
      <c r="I508" s="632"/>
      <c r="M508" s="257">
        <f t="shared" si="436"/>
        <v>0</v>
      </c>
      <c r="N508" s="53">
        <f t="shared" si="440"/>
        <v>0</v>
      </c>
      <c r="O508" s="53">
        <f t="shared" si="437"/>
        <v>0</v>
      </c>
      <c r="P508" s="53">
        <f t="shared" si="438"/>
        <v>0</v>
      </c>
      <c r="Q508" s="53">
        <f t="shared" si="439"/>
        <v>0</v>
      </c>
    </row>
    <row r="509" spans="1:17" ht="21" customHeight="1">
      <c r="A509" s="90"/>
      <c r="B509" s="90"/>
      <c r="C509" s="105" t="s">
        <v>443</v>
      </c>
      <c r="D509" s="623"/>
      <c r="E509" s="623"/>
      <c r="F509" s="623">
        <f t="shared" si="434"/>
        <v>0</v>
      </c>
      <c r="G509" s="623">
        <f t="shared" si="435"/>
        <v>0</v>
      </c>
      <c r="H509" s="91" t="s">
        <v>428</v>
      </c>
      <c r="I509" s="632"/>
      <c r="M509" s="257">
        <f t="shared" si="436"/>
        <v>0</v>
      </c>
      <c r="N509" s="53">
        <f t="shared" si="440"/>
        <v>0</v>
      </c>
      <c r="O509" s="53">
        <f t="shared" si="437"/>
        <v>0</v>
      </c>
      <c r="P509" s="53">
        <f t="shared" si="438"/>
        <v>0</v>
      </c>
      <c r="Q509" s="53">
        <f t="shared" si="439"/>
        <v>0</v>
      </c>
    </row>
    <row r="510" spans="1:17" ht="21" customHeight="1">
      <c r="A510" s="90"/>
      <c r="B510" s="90"/>
      <c r="C510" s="105" t="s">
        <v>444</v>
      </c>
      <c r="D510" s="623"/>
      <c r="E510" s="623"/>
      <c r="F510" s="623">
        <f t="shared" si="434"/>
        <v>0</v>
      </c>
      <c r="G510" s="623">
        <f t="shared" si="435"/>
        <v>0</v>
      </c>
      <c r="H510" s="91" t="s">
        <v>428</v>
      </c>
      <c r="I510" s="632"/>
      <c r="M510" s="257">
        <f t="shared" si="436"/>
        <v>0</v>
      </c>
      <c r="N510" s="53">
        <f t="shared" si="440"/>
        <v>0</v>
      </c>
      <c r="O510" s="53">
        <f t="shared" si="437"/>
        <v>0</v>
      </c>
      <c r="P510" s="53">
        <f t="shared" si="438"/>
        <v>0</v>
      </c>
      <c r="Q510" s="53">
        <f t="shared" si="439"/>
        <v>0</v>
      </c>
    </row>
    <row r="511" spans="1:17" ht="21" customHeight="1">
      <c r="A511" s="90"/>
      <c r="B511" s="90"/>
      <c r="C511" s="105" t="s">
        <v>445</v>
      </c>
      <c r="D511" s="623"/>
      <c r="E511" s="623"/>
      <c r="F511" s="623">
        <f t="shared" si="434"/>
        <v>0</v>
      </c>
      <c r="G511" s="623">
        <f t="shared" si="435"/>
        <v>0</v>
      </c>
      <c r="H511" s="91" t="s">
        <v>428</v>
      </c>
      <c r="I511" s="632"/>
      <c r="M511" s="257">
        <f t="shared" si="436"/>
        <v>0</v>
      </c>
      <c r="N511" s="53">
        <f t="shared" si="440"/>
        <v>0</v>
      </c>
      <c r="O511" s="53">
        <f t="shared" si="437"/>
        <v>0</v>
      </c>
      <c r="P511" s="53">
        <f t="shared" si="438"/>
        <v>0</v>
      </c>
      <c r="Q511" s="53">
        <f t="shared" si="439"/>
        <v>0</v>
      </c>
    </row>
    <row r="512" spans="1:17" ht="21" customHeight="1">
      <c r="A512" s="90"/>
      <c r="B512" s="90"/>
      <c r="C512" s="105" t="s">
        <v>446</v>
      </c>
      <c r="D512" s="623"/>
      <c r="E512" s="623"/>
      <c r="F512" s="623">
        <f t="shared" si="434"/>
        <v>0</v>
      </c>
      <c r="G512" s="623">
        <f t="shared" si="435"/>
        <v>0</v>
      </c>
      <c r="H512" s="91" t="s">
        <v>428</v>
      </c>
      <c r="I512" s="632"/>
      <c r="M512" s="257">
        <f t="shared" si="436"/>
        <v>0</v>
      </c>
      <c r="N512" s="53">
        <f t="shared" si="440"/>
        <v>0</v>
      </c>
      <c r="O512" s="53">
        <f t="shared" si="437"/>
        <v>0</v>
      </c>
      <c r="P512" s="53">
        <f t="shared" si="438"/>
        <v>0</v>
      </c>
      <c r="Q512" s="53">
        <f t="shared" si="439"/>
        <v>0</v>
      </c>
    </row>
    <row r="513" spans="1:17" ht="21" customHeight="1">
      <c r="A513" s="90"/>
      <c r="B513" s="90"/>
      <c r="C513" s="105" t="s">
        <v>447</v>
      </c>
      <c r="D513" s="623"/>
      <c r="E513" s="623"/>
      <c r="F513" s="623">
        <f t="shared" si="434"/>
        <v>0</v>
      </c>
      <c r="G513" s="623">
        <f t="shared" si="435"/>
        <v>0</v>
      </c>
      <c r="H513" s="91" t="s">
        <v>428</v>
      </c>
      <c r="I513" s="632"/>
      <c r="M513" s="257">
        <f t="shared" si="436"/>
        <v>0</v>
      </c>
      <c r="N513" s="53">
        <f t="shared" si="440"/>
        <v>0</v>
      </c>
      <c r="O513" s="53">
        <f t="shared" si="437"/>
        <v>0</v>
      </c>
      <c r="P513" s="53">
        <f t="shared" si="438"/>
        <v>0</v>
      </c>
      <c r="Q513" s="53">
        <f t="shared" si="439"/>
        <v>0</v>
      </c>
    </row>
    <row r="514" spans="1:17" ht="21" customHeight="1">
      <c r="A514" s="90"/>
      <c r="B514" s="90" t="s">
        <v>6899</v>
      </c>
      <c r="C514" s="105" t="s">
        <v>448</v>
      </c>
      <c r="D514" s="623"/>
      <c r="E514" s="623"/>
      <c r="F514" s="623">
        <f t="shared" si="434"/>
        <v>0</v>
      </c>
      <c r="G514" s="623">
        <f t="shared" si="435"/>
        <v>0</v>
      </c>
      <c r="H514" s="91" t="s">
        <v>428</v>
      </c>
      <c r="I514" s="632"/>
      <c r="M514" s="257">
        <f t="shared" si="436"/>
        <v>0</v>
      </c>
      <c r="N514" s="53">
        <f t="shared" si="440"/>
        <v>0</v>
      </c>
      <c r="O514" s="53">
        <f t="shared" si="437"/>
        <v>0</v>
      </c>
      <c r="P514" s="53">
        <f t="shared" si="438"/>
        <v>0</v>
      </c>
      <c r="Q514" s="53">
        <f t="shared" si="439"/>
        <v>0</v>
      </c>
    </row>
    <row r="515" spans="1:17" ht="21" customHeight="1">
      <c r="A515" s="90"/>
      <c r="B515" s="90"/>
      <c r="C515" s="105" t="s">
        <v>449</v>
      </c>
      <c r="D515" s="623"/>
      <c r="E515" s="623"/>
      <c r="F515" s="623">
        <f t="shared" si="434"/>
        <v>0</v>
      </c>
      <c r="G515" s="623">
        <f t="shared" si="435"/>
        <v>0</v>
      </c>
      <c r="H515" s="91" t="s">
        <v>428</v>
      </c>
      <c r="I515" s="632"/>
      <c r="M515" s="257">
        <f t="shared" si="436"/>
        <v>0</v>
      </c>
      <c r="N515" s="53">
        <f t="shared" si="440"/>
        <v>0</v>
      </c>
      <c r="O515" s="53">
        <f t="shared" si="437"/>
        <v>0</v>
      </c>
      <c r="P515" s="53">
        <f t="shared" si="438"/>
        <v>0</v>
      </c>
      <c r="Q515" s="53">
        <f t="shared" si="439"/>
        <v>0</v>
      </c>
    </row>
    <row r="516" spans="1:17" ht="21" customHeight="1">
      <c r="A516" s="90"/>
      <c r="B516" s="90"/>
      <c r="C516" s="105" t="s">
        <v>446</v>
      </c>
      <c r="D516" s="623"/>
      <c r="E516" s="623"/>
      <c r="F516" s="623">
        <f t="shared" si="434"/>
        <v>0</v>
      </c>
      <c r="G516" s="623">
        <f t="shared" si="435"/>
        <v>0</v>
      </c>
      <c r="H516" s="91" t="s">
        <v>428</v>
      </c>
      <c r="I516" s="632"/>
      <c r="M516" s="257">
        <f t="shared" si="436"/>
        <v>0</v>
      </c>
      <c r="N516" s="53">
        <f t="shared" si="440"/>
        <v>0</v>
      </c>
      <c r="O516" s="53">
        <f t="shared" si="437"/>
        <v>0</v>
      </c>
      <c r="P516" s="53">
        <f t="shared" si="438"/>
        <v>0</v>
      </c>
      <c r="Q516" s="53">
        <f t="shared" si="439"/>
        <v>0</v>
      </c>
    </row>
    <row r="517" spans="1:17" ht="21" customHeight="1">
      <c r="A517" s="90"/>
      <c r="B517" s="90"/>
      <c r="C517" s="105" t="s">
        <v>447</v>
      </c>
      <c r="D517" s="623"/>
      <c r="E517" s="623"/>
      <c r="F517" s="623">
        <f t="shared" si="434"/>
        <v>0</v>
      </c>
      <c r="G517" s="623">
        <f t="shared" si="435"/>
        <v>0</v>
      </c>
      <c r="H517" s="91" t="s">
        <v>428</v>
      </c>
      <c r="I517" s="632"/>
      <c r="M517" s="257">
        <f t="shared" si="436"/>
        <v>0</v>
      </c>
      <c r="N517" s="53">
        <f t="shared" si="440"/>
        <v>0</v>
      </c>
      <c r="O517" s="53">
        <f t="shared" si="437"/>
        <v>0</v>
      </c>
      <c r="P517" s="53">
        <f t="shared" si="438"/>
        <v>0</v>
      </c>
      <c r="Q517" s="53">
        <f t="shared" si="439"/>
        <v>0</v>
      </c>
    </row>
    <row r="518" spans="1:17" ht="21" customHeight="1">
      <c r="A518" s="90"/>
      <c r="B518" s="90"/>
      <c r="C518" s="105" t="s">
        <v>450</v>
      </c>
      <c r="D518" s="623"/>
      <c r="E518" s="623"/>
      <c r="F518" s="623">
        <f t="shared" si="434"/>
        <v>0</v>
      </c>
      <c r="G518" s="623">
        <f t="shared" si="435"/>
        <v>0</v>
      </c>
      <c r="H518" s="91" t="s">
        <v>428</v>
      </c>
      <c r="I518" s="632"/>
      <c r="M518" s="257">
        <f t="shared" si="436"/>
        <v>0</v>
      </c>
      <c r="N518" s="53">
        <f t="shared" si="440"/>
        <v>0</v>
      </c>
      <c r="O518" s="53">
        <f t="shared" si="437"/>
        <v>0</v>
      </c>
      <c r="P518" s="53">
        <f t="shared" si="438"/>
        <v>0</v>
      </c>
      <c r="Q518" s="53">
        <f t="shared" si="439"/>
        <v>0</v>
      </c>
    </row>
    <row r="519" spans="1:17" ht="21" customHeight="1">
      <c r="A519" s="90"/>
      <c r="B519" s="90"/>
      <c r="C519" s="105" t="s">
        <v>451</v>
      </c>
      <c r="D519" s="623"/>
      <c r="E519" s="420">
        <f>CEILING(P519,50)</f>
        <v>110550</v>
      </c>
      <c r="F519" s="420">
        <f>CEILING(O519,50)</f>
        <v>116350</v>
      </c>
      <c r="G519" s="420">
        <f>CEILING(N519,50)</f>
        <v>193900</v>
      </c>
      <c r="H519" s="91" t="s">
        <v>428</v>
      </c>
      <c r="I519" s="632"/>
      <c r="M519" s="257">
        <f t="shared" si="436"/>
        <v>0</v>
      </c>
      <c r="N519" s="633">
        <v>193900</v>
      </c>
      <c r="O519" s="53">
        <f t="shared" si="437"/>
        <v>116340</v>
      </c>
      <c r="P519" s="53">
        <f t="shared" si="438"/>
        <v>110523</v>
      </c>
      <c r="Q519" s="53">
        <f t="shared" si="439"/>
        <v>93944.55</v>
      </c>
    </row>
    <row r="520" spans="1:17" ht="21" customHeight="1">
      <c r="A520" s="90"/>
      <c r="B520" s="90"/>
      <c r="C520" s="105" t="s">
        <v>452</v>
      </c>
      <c r="D520" s="623"/>
      <c r="E520" s="420">
        <f t="shared" ref="E520:E526" si="441">CEILING(P520,50)</f>
        <v>53150</v>
      </c>
      <c r="F520" s="420">
        <f t="shared" ref="F520:F527" si="442">CEILING(O520,50)</f>
        <v>55950</v>
      </c>
      <c r="G520" s="420">
        <f t="shared" ref="G520:G527" si="443">CEILING(N520,50)</f>
        <v>93200</v>
      </c>
      <c r="H520" s="91" t="s">
        <v>428</v>
      </c>
      <c r="I520" s="632"/>
      <c r="M520" s="257">
        <f t="shared" si="436"/>
        <v>0</v>
      </c>
      <c r="N520" s="633">
        <v>93200</v>
      </c>
      <c r="O520" s="53">
        <f t="shared" si="437"/>
        <v>55920</v>
      </c>
      <c r="P520" s="53">
        <f t="shared" si="438"/>
        <v>53124</v>
      </c>
      <c r="Q520" s="53">
        <f t="shared" si="439"/>
        <v>45155.4</v>
      </c>
    </row>
    <row r="521" spans="1:17" ht="21" customHeight="1">
      <c r="A521" s="90"/>
      <c r="B521" s="105"/>
      <c r="C521" s="105" t="s">
        <v>453</v>
      </c>
      <c r="D521" s="623"/>
      <c r="E521" s="420">
        <f t="shared" si="441"/>
        <v>108850</v>
      </c>
      <c r="F521" s="420">
        <f t="shared" si="442"/>
        <v>114550</v>
      </c>
      <c r="G521" s="420">
        <f t="shared" si="443"/>
        <v>190900</v>
      </c>
      <c r="H521" s="91" t="s">
        <v>428</v>
      </c>
      <c r="I521" s="632"/>
      <c r="M521" s="257">
        <f t="shared" si="436"/>
        <v>0</v>
      </c>
      <c r="N521" s="633">
        <v>190900</v>
      </c>
      <c r="O521" s="53">
        <f t="shared" si="437"/>
        <v>114540</v>
      </c>
      <c r="P521" s="53">
        <f t="shared" si="438"/>
        <v>108813</v>
      </c>
      <c r="Q521" s="53">
        <f t="shared" si="439"/>
        <v>92491.05</v>
      </c>
    </row>
    <row r="522" spans="1:17" ht="21" customHeight="1">
      <c r="A522" s="90"/>
      <c r="B522" s="90"/>
      <c r="C522" s="105" t="s">
        <v>454</v>
      </c>
      <c r="D522" s="623"/>
      <c r="E522" s="420">
        <f t="shared" si="441"/>
        <v>170950</v>
      </c>
      <c r="F522" s="420">
        <f t="shared" si="442"/>
        <v>179950</v>
      </c>
      <c r="G522" s="420">
        <f t="shared" si="443"/>
        <v>299900</v>
      </c>
      <c r="H522" s="91" t="s">
        <v>428</v>
      </c>
      <c r="I522" s="632"/>
      <c r="M522" s="257">
        <f t="shared" si="436"/>
        <v>0</v>
      </c>
      <c r="N522" s="633">
        <v>299900</v>
      </c>
      <c r="O522" s="53">
        <f t="shared" si="437"/>
        <v>179940</v>
      </c>
      <c r="P522" s="53">
        <f t="shared" si="438"/>
        <v>170943</v>
      </c>
      <c r="Q522" s="53">
        <f t="shared" si="439"/>
        <v>145301.54999999999</v>
      </c>
    </row>
    <row r="523" spans="1:17" ht="21" customHeight="1">
      <c r="A523" s="90"/>
      <c r="B523" s="90" t="s">
        <v>455</v>
      </c>
      <c r="C523" s="105" t="s">
        <v>456</v>
      </c>
      <c r="D523" s="623"/>
      <c r="E523" s="420">
        <f t="shared" si="441"/>
        <v>128200</v>
      </c>
      <c r="F523" s="420">
        <f t="shared" si="442"/>
        <v>134950</v>
      </c>
      <c r="G523" s="420">
        <f t="shared" si="443"/>
        <v>224900</v>
      </c>
      <c r="H523" s="91" t="s">
        <v>428</v>
      </c>
      <c r="I523" s="632"/>
      <c r="M523" s="257">
        <f t="shared" si="436"/>
        <v>0</v>
      </c>
      <c r="N523" s="633">
        <v>224900</v>
      </c>
      <c r="O523" s="53">
        <f t="shared" si="437"/>
        <v>134940</v>
      </c>
      <c r="P523" s="53">
        <f t="shared" si="438"/>
        <v>128193</v>
      </c>
      <c r="Q523" s="53">
        <f t="shared" si="439"/>
        <v>108964.05</v>
      </c>
    </row>
    <row r="524" spans="1:17" ht="21" customHeight="1">
      <c r="A524" s="90"/>
      <c r="B524" s="90" t="s">
        <v>457</v>
      </c>
      <c r="C524" s="105" t="s">
        <v>458</v>
      </c>
      <c r="D524" s="623"/>
      <c r="E524" s="420">
        <f t="shared" si="441"/>
        <v>113450</v>
      </c>
      <c r="F524" s="420">
        <f t="shared" si="442"/>
        <v>119400</v>
      </c>
      <c r="G524" s="420">
        <f t="shared" si="443"/>
        <v>199000</v>
      </c>
      <c r="H524" s="91" t="s">
        <v>428</v>
      </c>
      <c r="I524" s="632"/>
      <c r="M524" s="257">
        <f t="shared" si="436"/>
        <v>0</v>
      </c>
      <c r="N524" s="633">
        <v>199000</v>
      </c>
      <c r="O524" s="53">
        <f t="shared" si="437"/>
        <v>119400</v>
      </c>
      <c r="P524" s="53">
        <f t="shared" si="438"/>
        <v>113430</v>
      </c>
      <c r="Q524" s="53">
        <f t="shared" si="439"/>
        <v>96415.5</v>
      </c>
    </row>
    <row r="525" spans="1:17" ht="21" customHeight="1">
      <c r="A525" s="90"/>
      <c r="B525" s="90" t="s">
        <v>459</v>
      </c>
      <c r="C525" s="105" t="s">
        <v>460</v>
      </c>
      <c r="D525" s="623"/>
      <c r="E525" s="420">
        <f t="shared" si="441"/>
        <v>90650</v>
      </c>
      <c r="F525" s="420">
        <f t="shared" si="442"/>
        <v>95400</v>
      </c>
      <c r="G525" s="420">
        <f t="shared" si="443"/>
        <v>159000</v>
      </c>
      <c r="H525" s="91" t="s">
        <v>428</v>
      </c>
      <c r="I525" s="632"/>
      <c r="M525" s="257">
        <f t="shared" si="436"/>
        <v>0</v>
      </c>
      <c r="N525" s="633">
        <v>159000</v>
      </c>
      <c r="O525" s="53">
        <f t="shared" si="437"/>
        <v>95400</v>
      </c>
      <c r="P525" s="53">
        <f t="shared" si="438"/>
        <v>90630</v>
      </c>
      <c r="Q525" s="53">
        <f t="shared" si="439"/>
        <v>77035.5</v>
      </c>
    </row>
    <row r="526" spans="1:17" ht="21" customHeight="1">
      <c r="A526" s="90"/>
      <c r="B526" s="90" t="s">
        <v>461</v>
      </c>
      <c r="C526" s="105" t="s">
        <v>462</v>
      </c>
      <c r="D526" s="623"/>
      <c r="E526" s="420">
        <f t="shared" si="441"/>
        <v>180950</v>
      </c>
      <c r="F526" s="420">
        <f t="shared" si="442"/>
        <v>190450</v>
      </c>
      <c r="G526" s="420">
        <f t="shared" si="443"/>
        <v>317400</v>
      </c>
      <c r="H526" s="91" t="s">
        <v>428</v>
      </c>
      <c r="I526" s="632"/>
      <c r="M526" s="257">
        <f t="shared" si="436"/>
        <v>0</v>
      </c>
      <c r="N526" s="633">
        <v>317400</v>
      </c>
      <c r="O526" s="53">
        <f t="shared" si="437"/>
        <v>190440</v>
      </c>
      <c r="P526" s="53">
        <f t="shared" si="438"/>
        <v>180918</v>
      </c>
      <c r="Q526" s="53">
        <f t="shared" si="439"/>
        <v>153780.29999999999</v>
      </c>
    </row>
    <row r="527" spans="1:17" ht="21" customHeight="1">
      <c r="A527" s="90"/>
      <c r="B527" s="105" t="s">
        <v>463</v>
      </c>
      <c r="C527" s="105" t="s">
        <v>464</v>
      </c>
      <c r="D527" s="623"/>
      <c r="E527" s="420">
        <f>CEILING(P527,50)</f>
        <v>142450</v>
      </c>
      <c r="F527" s="420">
        <f t="shared" si="442"/>
        <v>149950</v>
      </c>
      <c r="G527" s="420">
        <f t="shared" si="443"/>
        <v>249900</v>
      </c>
      <c r="H527" s="91" t="s">
        <v>428</v>
      </c>
      <c r="I527" s="632"/>
      <c r="M527" s="257">
        <f t="shared" ref="M527:M547" si="444">L527*35</f>
        <v>0</v>
      </c>
      <c r="N527" s="633">
        <v>249900</v>
      </c>
      <c r="O527" s="53">
        <f t="shared" ref="O527:O547" si="445">N527*0.6</f>
        <v>149940</v>
      </c>
      <c r="P527" s="53">
        <f t="shared" ref="P527:P547" si="446">O527*0.95</f>
        <v>142443</v>
      </c>
      <c r="Q527" s="53">
        <f t="shared" ref="Q527:Q547" si="447">P527*0.85</f>
        <v>121076.55</v>
      </c>
    </row>
    <row r="528" spans="1:17" ht="21" customHeight="1">
      <c r="A528" s="90"/>
      <c r="B528" s="90"/>
      <c r="C528" s="105"/>
      <c r="D528" s="623"/>
      <c r="E528" s="623"/>
      <c r="F528" s="623"/>
      <c r="G528" s="623"/>
      <c r="H528" s="91" t="s">
        <v>428</v>
      </c>
      <c r="I528" s="632"/>
      <c r="M528" s="257">
        <f t="shared" si="444"/>
        <v>0</v>
      </c>
      <c r="N528" s="53">
        <f t="shared" si="440"/>
        <v>0</v>
      </c>
      <c r="O528" s="53">
        <f t="shared" si="445"/>
        <v>0</v>
      </c>
      <c r="P528" s="53">
        <f t="shared" si="446"/>
        <v>0</v>
      </c>
      <c r="Q528" s="53">
        <f t="shared" si="447"/>
        <v>0</v>
      </c>
    </row>
    <row r="529" spans="1:17" ht="21" customHeight="1">
      <c r="A529" s="90"/>
      <c r="B529" s="90"/>
      <c r="C529" s="105"/>
      <c r="D529" s="623"/>
      <c r="E529" s="623"/>
      <c r="F529" s="623"/>
      <c r="G529" s="623"/>
      <c r="H529" s="91" t="s">
        <v>428</v>
      </c>
      <c r="I529" s="632"/>
      <c r="M529" s="257">
        <f t="shared" si="444"/>
        <v>0</v>
      </c>
      <c r="N529" s="53">
        <f t="shared" si="440"/>
        <v>0</v>
      </c>
      <c r="O529" s="53">
        <f t="shared" si="445"/>
        <v>0</v>
      </c>
      <c r="P529" s="53">
        <f t="shared" si="446"/>
        <v>0</v>
      </c>
      <c r="Q529" s="53">
        <f t="shared" si="447"/>
        <v>0</v>
      </c>
    </row>
    <row r="530" spans="1:17" ht="21" customHeight="1">
      <c r="A530" s="90"/>
      <c r="B530" s="90" t="s">
        <v>465</v>
      </c>
      <c r="C530" s="105" t="s">
        <v>466</v>
      </c>
      <c r="D530" s="623"/>
      <c r="E530" s="623"/>
      <c r="F530" s="623">
        <f t="shared" ref="F530:F548" si="448">O530</f>
        <v>0</v>
      </c>
      <c r="G530" s="623">
        <f t="shared" ref="G530:G548" si="449">N530</f>
        <v>0</v>
      </c>
      <c r="H530" s="91" t="s">
        <v>428</v>
      </c>
      <c r="I530" s="632"/>
      <c r="M530" s="257">
        <f t="shared" si="444"/>
        <v>0</v>
      </c>
      <c r="N530" s="53">
        <f t="shared" si="440"/>
        <v>0</v>
      </c>
      <c r="O530" s="53">
        <f t="shared" si="445"/>
        <v>0</v>
      </c>
      <c r="P530" s="53">
        <f t="shared" si="446"/>
        <v>0</v>
      </c>
      <c r="Q530" s="53">
        <f t="shared" si="447"/>
        <v>0</v>
      </c>
    </row>
    <row r="531" spans="1:17" ht="21" customHeight="1">
      <c r="A531" s="90"/>
      <c r="B531" s="90" t="s">
        <v>467</v>
      </c>
      <c r="C531" s="105" t="s">
        <v>466</v>
      </c>
      <c r="D531" s="623"/>
      <c r="E531" s="623"/>
      <c r="F531" s="623">
        <f t="shared" si="448"/>
        <v>0</v>
      </c>
      <c r="G531" s="623">
        <f t="shared" si="449"/>
        <v>0</v>
      </c>
      <c r="H531" s="91" t="s">
        <v>428</v>
      </c>
      <c r="I531" s="632"/>
      <c r="M531" s="257">
        <f t="shared" si="444"/>
        <v>0</v>
      </c>
      <c r="N531" s="53">
        <f t="shared" si="440"/>
        <v>0</v>
      </c>
      <c r="O531" s="53">
        <f t="shared" si="445"/>
        <v>0</v>
      </c>
      <c r="P531" s="53">
        <f t="shared" si="446"/>
        <v>0</v>
      </c>
      <c r="Q531" s="53">
        <f t="shared" si="447"/>
        <v>0</v>
      </c>
    </row>
    <row r="532" spans="1:17" ht="21" customHeight="1">
      <c r="A532" s="90"/>
      <c r="B532" s="90" t="s">
        <v>468</v>
      </c>
      <c r="C532" s="105" t="s">
        <v>466</v>
      </c>
      <c r="D532" s="623"/>
      <c r="E532" s="623"/>
      <c r="F532" s="623">
        <f t="shared" si="448"/>
        <v>0</v>
      </c>
      <c r="G532" s="623">
        <f t="shared" si="449"/>
        <v>0</v>
      </c>
      <c r="H532" s="91" t="s">
        <v>428</v>
      </c>
      <c r="I532" s="632"/>
      <c r="M532" s="257">
        <f t="shared" si="444"/>
        <v>0</v>
      </c>
      <c r="N532" s="53">
        <f t="shared" si="440"/>
        <v>0</v>
      </c>
      <c r="O532" s="53">
        <f t="shared" si="445"/>
        <v>0</v>
      </c>
      <c r="P532" s="53">
        <f t="shared" si="446"/>
        <v>0</v>
      </c>
      <c r="Q532" s="53">
        <f t="shared" si="447"/>
        <v>0</v>
      </c>
    </row>
    <row r="533" spans="1:17" ht="21" customHeight="1">
      <c r="A533" s="90"/>
      <c r="B533" s="90"/>
      <c r="C533" s="90"/>
      <c r="D533" s="623"/>
      <c r="E533" s="623"/>
      <c r="F533" s="623">
        <f t="shared" si="448"/>
        <v>0</v>
      </c>
      <c r="G533" s="623">
        <f t="shared" si="449"/>
        <v>0</v>
      </c>
      <c r="H533" s="91"/>
      <c r="I533" s="632"/>
      <c r="M533" s="257">
        <f t="shared" si="444"/>
        <v>0</v>
      </c>
      <c r="N533" s="53">
        <f t="shared" si="440"/>
        <v>0</v>
      </c>
      <c r="O533" s="53">
        <f t="shared" si="445"/>
        <v>0</v>
      </c>
      <c r="P533" s="53">
        <f t="shared" si="446"/>
        <v>0</v>
      </c>
      <c r="Q533" s="53">
        <f t="shared" si="447"/>
        <v>0</v>
      </c>
    </row>
    <row r="534" spans="1:17" ht="21" customHeight="1">
      <c r="A534" s="90"/>
      <c r="B534" s="90" t="s">
        <v>469</v>
      </c>
      <c r="C534" s="105" t="s">
        <v>470</v>
      </c>
      <c r="D534" s="623"/>
      <c r="E534" s="420">
        <f t="shared" ref="E534" si="450">CEILING(P534,10)</f>
        <v>760</v>
      </c>
      <c r="F534" s="420">
        <f t="shared" ref="F534" si="451">CEILING(O534,10)</f>
        <v>800</v>
      </c>
      <c r="G534" s="420">
        <f t="shared" ref="G534" si="452">CEILING(N534,10)</f>
        <v>1330</v>
      </c>
      <c r="H534" s="91" t="s">
        <v>471</v>
      </c>
      <c r="I534" s="632"/>
      <c r="L534" s="63">
        <v>12.6</v>
      </c>
      <c r="M534" s="257">
        <f t="shared" si="444"/>
        <v>441</v>
      </c>
      <c r="N534" s="53">
        <f t="shared" si="440"/>
        <v>1323</v>
      </c>
      <c r="O534" s="53">
        <f t="shared" si="445"/>
        <v>793.8</v>
      </c>
      <c r="P534" s="53">
        <f t="shared" si="446"/>
        <v>754.1099999999999</v>
      </c>
      <c r="Q534" s="53">
        <f t="shared" si="447"/>
        <v>640.99349999999993</v>
      </c>
    </row>
    <row r="535" spans="1:17" ht="21" customHeight="1">
      <c r="A535" s="90" t="s">
        <v>472</v>
      </c>
      <c r="B535" s="105" t="s">
        <v>473</v>
      </c>
      <c r="C535" s="105" t="s">
        <v>474</v>
      </c>
      <c r="D535" s="623"/>
      <c r="E535" s="623"/>
      <c r="F535" s="623">
        <f t="shared" si="448"/>
        <v>0</v>
      </c>
      <c r="G535" s="623">
        <f t="shared" si="449"/>
        <v>0</v>
      </c>
      <c r="H535" s="91" t="s">
        <v>471</v>
      </c>
      <c r="I535" s="632"/>
      <c r="M535" s="257">
        <f t="shared" si="444"/>
        <v>0</v>
      </c>
      <c r="N535" s="53">
        <f t="shared" si="440"/>
        <v>0</v>
      </c>
      <c r="O535" s="53">
        <f t="shared" si="445"/>
        <v>0</v>
      </c>
      <c r="P535" s="53">
        <f t="shared" si="446"/>
        <v>0</v>
      </c>
      <c r="Q535" s="53">
        <f t="shared" si="447"/>
        <v>0</v>
      </c>
    </row>
    <row r="536" spans="1:17" ht="21" customHeight="1">
      <c r="A536" s="90"/>
      <c r="B536" s="90" t="s">
        <v>475</v>
      </c>
      <c r="C536" s="105" t="s">
        <v>476</v>
      </c>
      <c r="D536" s="623"/>
      <c r="E536" s="623"/>
      <c r="F536" s="623">
        <f t="shared" si="448"/>
        <v>0</v>
      </c>
      <c r="G536" s="623">
        <f t="shared" si="449"/>
        <v>0</v>
      </c>
      <c r="H536" s="91" t="s">
        <v>471</v>
      </c>
      <c r="I536" s="632"/>
      <c r="M536" s="257">
        <f t="shared" si="444"/>
        <v>0</v>
      </c>
      <c r="N536" s="53">
        <f t="shared" si="440"/>
        <v>0</v>
      </c>
      <c r="O536" s="53">
        <f t="shared" si="445"/>
        <v>0</v>
      </c>
      <c r="P536" s="53">
        <f t="shared" si="446"/>
        <v>0</v>
      </c>
      <c r="Q536" s="53">
        <f t="shared" si="447"/>
        <v>0</v>
      </c>
    </row>
    <row r="537" spans="1:17" ht="21" customHeight="1">
      <c r="A537" s="529" t="s">
        <v>477</v>
      </c>
      <c r="B537" s="529" t="s">
        <v>478</v>
      </c>
      <c r="C537" s="231" t="s">
        <v>479</v>
      </c>
      <c r="D537" s="623"/>
      <c r="E537" s="623"/>
      <c r="F537" s="623">
        <f t="shared" si="448"/>
        <v>0</v>
      </c>
      <c r="G537" s="623">
        <f t="shared" si="449"/>
        <v>0</v>
      </c>
      <c r="H537" s="91" t="s">
        <v>471</v>
      </c>
      <c r="I537" s="632"/>
      <c r="M537" s="257">
        <f t="shared" si="444"/>
        <v>0</v>
      </c>
      <c r="N537" s="53">
        <f t="shared" si="440"/>
        <v>0</v>
      </c>
      <c r="O537" s="53">
        <f t="shared" si="445"/>
        <v>0</v>
      </c>
      <c r="P537" s="53">
        <f t="shared" si="446"/>
        <v>0</v>
      </c>
      <c r="Q537" s="53">
        <f t="shared" si="447"/>
        <v>0</v>
      </c>
    </row>
    <row r="538" spans="1:17" ht="21" customHeight="1">
      <c r="A538" s="90"/>
      <c r="B538" s="105" t="s">
        <v>480</v>
      </c>
      <c r="C538" s="105" t="s">
        <v>481</v>
      </c>
      <c r="D538" s="623"/>
      <c r="E538" s="623"/>
      <c r="F538" s="623">
        <f t="shared" si="448"/>
        <v>0</v>
      </c>
      <c r="G538" s="623">
        <f t="shared" si="449"/>
        <v>0</v>
      </c>
      <c r="H538" s="91" t="s">
        <v>471</v>
      </c>
      <c r="I538" s="632"/>
      <c r="M538" s="257">
        <f t="shared" si="444"/>
        <v>0</v>
      </c>
      <c r="N538" s="53">
        <f t="shared" si="440"/>
        <v>0</v>
      </c>
      <c r="O538" s="53">
        <f t="shared" si="445"/>
        <v>0</v>
      </c>
      <c r="P538" s="53">
        <f t="shared" si="446"/>
        <v>0</v>
      </c>
      <c r="Q538" s="53">
        <f t="shared" si="447"/>
        <v>0</v>
      </c>
    </row>
    <row r="539" spans="1:17" ht="21" customHeight="1">
      <c r="A539" s="90"/>
      <c r="B539" s="105" t="s">
        <v>482</v>
      </c>
      <c r="C539" s="105" t="s">
        <v>483</v>
      </c>
      <c r="D539" s="623"/>
      <c r="E539" s="623"/>
      <c r="F539" s="623">
        <f t="shared" si="448"/>
        <v>0</v>
      </c>
      <c r="G539" s="623">
        <f t="shared" si="449"/>
        <v>0</v>
      </c>
      <c r="H539" s="91" t="s">
        <v>471</v>
      </c>
      <c r="I539" s="632"/>
      <c r="M539" s="257">
        <f t="shared" si="444"/>
        <v>0</v>
      </c>
      <c r="N539" s="53">
        <f t="shared" si="440"/>
        <v>0</v>
      </c>
      <c r="O539" s="53">
        <f t="shared" si="445"/>
        <v>0</v>
      </c>
      <c r="P539" s="53">
        <f t="shared" si="446"/>
        <v>0</v>
      </c>
      <c r="Q539" s="53">
        <f t="shared" si="447"/>
        <v>0</v>
      </c>
    </row>
    <row r="540" spans="1:17" ht="21" customHeight="1">
      <c r="A540" s="90"/>
      <c r="B540" s="90" t="s">
        <v>484</v>
      </c>
      <c r="C540" s="105" t="s">
        <v>485</v>
      </c>
      <c r="D540" s="623"/>
      <c r="E540" s="623"/>
      <c r="F540" s="623">
        <f t="shared" si="448"/>
        <v>0</v>
      </c>
      <c r="G540" s="623">
        <f t="shared" si="449"/>
        <v>0</v>
      </c>
      <c r="H540" s="91" t="s">
        <v>471</v>
      </c>
      <c r="I540" s="632"/>
      <c r="M540" s="257">
        <f t="shared" si="444"/>
        <v>0</v>
      </c>
      <c r="N540" s="53">
        <f t="shared" si="440"/>
        <v>0</v>
      </c>
      <c r="O540" s="53">
        <f t="shared" si="445"/>
        <v>0</v>
      </c>
      <c r="P540" s="53">
        <f t="shared" si="446"/>
        <v>0</v>
      </c>
      <c r="Q540" s="53">
        <f t="shared" si="447"/>
        <v>0</v>
      </c>
    </row>
    <row r="541" spans="1:17" ht="21" customHeight="1">
      <c r="A541" s="90"/>
      <c r="B541" s="90"/>
      <c r="C541" s="90"/>
      <c r="D541" s="623"/>
      <c r="E541" s="623"/>
      <c r="F541" s="623">
        <f t="shared" si="448"/>
        <v>0</v>
      </c>
      <c r="G541" s="623">
        <f t="shared" si="449"/>
        <v>0</v>
      </c>
      <c r="H541" s="91" t="s">
        <v>471</v>
      </c>
      <c r="I541" s="632"/>
      <c r="M541" s="257">
        <f t="shared" si="444"/>
        <v>0</v>
      </c>
      <c r="N541" s="53">
        <f t="shared" si="440"/>
        <v>0</v>
      </c>
      <c r="O541" s="53">
        <f t="shared" si="445"/>
        <v>0</v>
      </c>
      <c r="P541" s="53">
        <f t="shared" si="446"/>
        <v>0</v>
      </c>
      <c r="Q541" s="53">
        <f t="shared" si="447"/>
        <v>0</v>
      </c>
    </row>
    <row r="542" spans="1:17" ht="21" customHeight="1">
      <c r="A542" s="90"/>
      <c r="B542" s="529" t="s">
        <v>486</v>
      </c>
      <c r="C542" s="231" t="s">
        <v>487</v>
      </c>
      <c r="D542" s="623"/>
      <c r="E542" s="623"/>
      <c r="F542" s="623">
        <f t="shared" si="448"/>
        <v>0</v>
      </c>
      <c r="G542" s="623">
        <f t="shared" si="449"/>
        <v>0</v>
      </c>
      <c r="H542" s="91" t="s">
        <v>471</v>
      </c>
      <c r="I542" s="632"/>
      <c r="K542" s="634" t="s">
        <v>488</v>
      </c>
      <c r="M542" s="257">
        <f t="shared" si="444"/>
        <v>0</v>
      </c>
      <c r="N542" s="53">
        <f t="shared" si="440"/>
        <v>0</v>
      </c>
      <c r="O542" s="53">
        <f t="shared" si="445"/>
        <v>0</v>
      </c>
      <c r="P542" s="53">
        <f t="shared" si="446"/>
        <v>0</v>
      </c>
      <c r="Q542" s="53">
        <f t="shared" si="447"/>
        <v>0</v>
      </c>
    </row>
    <row r="543" spans="1:17" ht="21" customHeight="1">
      <c r="A543" s="90"/>
      <c r="B543" s="529" t="s">
        <v>489</v>
      </c>
      <c r="C543" s="231" t="s">
        <v>483</v>
      </c>
      <c r="D543" s="623"/>
      <c r="E543" s="623"/>
      <c r="F543" s="623">
        <f t="shared" si="448"/>
        <v>0</v>
      </c>
      <c r="G543" s="623">
        <f t="shared" si="449"/>
        <v>0</v>
      </c>
      <c r="H543" s="91" t="s">
        <v>471</v>
      </c>
      <c r="I543" s="632"/>
      <c r="M543" s="257">
        <f t="shared" si="444"/>
        <v>0</v>
      </c>
      <c r="N543" s="53">
        <f t="shared" si="440"/>
        <v>0</v>
      </c>
      <c r="O543" s="53">
        <f t="shared" si="445"/>
        <v>0</v>
      </c>
      <c r="P543" s="53">
        <f t="shared" si="446"/>
        <v>0</v>
      </c>
      <c r="Q543" s="53">
        <f t="shared" si="447"/>
        <v>0</v>
      </c>
    </row>
    <row r="544" spans="1:17" ht="21" customHeight="1">
      <c r="A544" s="90"/>
      <c r="B544" s="90"/>
      <c r="C544" s="90"/>
      <c r="D544" s="623"/>
      <c r="E544" s="623"/>
      <c r="F544" s="623">
        <f t="shared" si="448"/>
        <v>0</v>
      </c>
      <c r="G544" s="623">
        <f t="shared" si="449"/>
        <v>0</v>
      </c>
      <c r="H544" s="91" t="s">
        <v>471</v>
      </c>
      <c r="I544" s="632"/>
      <c r="M544" s="257">
        <f t="shared" si="444"/>
        <v>0</v>
      </c>
      <c r="N544" s="53">
        <f t="shared" si="440"/>
        <v>0</v>
      </c>
      <c r="O544" s="53">
        <f t="shared" si="445"/>
        <v>0</v>
      </c>
      <c r="P544" s="53">
        <f t="shared" si="446"/>
        <v>0</v>
      </c>
      <c r="Q544" s="53">
        <f t="shared" si="447"/>
        <v>0</v>
      </c>
    </row>
    <row r="545" spans="1:17" ht="21" customHeight="1">
      <c r="A545" s="90"/>
      <c r="B545" s="529" t="s">
        <v>490</v>
      </c>
      <c r="C545" s="90" t="s">
        <v>491</v>
      </c>
      <c r="D545" s="623"/>
      <c r="E545" s="623"/>
      <c r="F545" s="623">
        <f t="shared" si="448"/>
        <v>0</v>
      </c>
      <c r="G545" s="623">
        <f t="shared" si="449"/>
        <v>0</v>
      </c>
      <c r="H545" s="91" t="s">
        <v>471</v>
      </c>
      <c r="I545" s="632"/>
      <c r="M545" s="257">
        <f t="shared" si="444"/>
        <v>0</v>
      </c>
      <c r="N545" s="53">
        <f t="shared" si="440"/>
        <v>0</v>
      </c>
      <c r="O545" s="53">
        <f t="shared" si="445"/>
        <v>0</v>
      </c>
      <c r="P545" s="53">
        <f t="shared" si="446"/>
        <v>0</v>
      </c>
      <c r="Q545" s="53">
        <f t="shared" si="447"/>
        <v>0</v>
      </c>
    </row>
    <row r="546" spans="1:17" ht="21" customHeight="1">
      <c r="A546" s="90"/>
      <c r="B546" s="90"/>
      <c r="C546" s="90"/>
      <c r="D546" s="623"/>
      <c r="E546" s="623"/>
      <c r="F546" s="623">
        <f t="shared" si="448"/>
        <v>0</v>
      </c>
      <c r="G546" s="623">
        <f t="shared" si="449"/>
        <v>0</v>
      </c>
      <c r="H546" s="91" t="s">
        <v>471</v>
      </c>
      <c r="I546" s="632"/>
      <c r="M546" s="257">
        <f t="shared" si="444"/>
        <v>0</v>
      </c>
      <c r="N546" s="53">
        <f t="shared" si="440"/>
        <v>0</v>
      </c>
      <c r="O546" s="53">
        <f t="shared" si="445"/>
        <v>0</v>
      </c>
      <c r="P546" s="53">
        <f t="shared" si="446"/>
        <v>0</v>
      </c>
      <c r="Q546" s="53">
        <f t="shared" si="447"/>
        <v>0</v>
      </c>
    </row>
    <row r="547" spans="1:17" ht="21" customHeight="1">
      <c r="A547" s="90"/>
      <c r="B547" s="529" t="s">
        <v>492</v>
      </c>
      <c r="C547" s="90" t="s">
        <v>493</v>
      </c>
      <c r="D547" s="623"/>
      <c r="E547" s="623"/>
      <c r="F547" s="623">
        <f t="shared" si="448"/>
        <v>0</v>
      </c>
      <c r="G547" s="623">
        <f t="shared" si="449"/>
        <v>0</v>
      </c>
      <c r="H547" s="91" t="s">
        <v>471</v>
      </c>
      <c r="I547" s="632"/>
      <c r="M547" s="257">
        <f t="shared" si="444"/>
        <v>0</v>
      </c>
      <c r="N547" s="53">
        <f t="shared" si="440"/>
        <v>0</v>
      </c>
      <c r="O547" s="53">
        <f t="shared" si="445"/>
        <v>0</v>
      </c>
      <c r="P547" s="53">
        <f t="shared" si="446"/>
        <v>0</v>
      </c>
      <c r="Q547" s="53">
        <f t="shared" si="447"/>
        <v>0</v>
      </c>
    </row>
    <row r="548" spans="1:17" ht="21" customHeight="1">
      <c r="A548" s="695" t="s">
        <v>5826</v>
      </c>
      <c r="B548" s="90"/>
      <c r="C548" s="90"/>
      <c r="D548" s="623"/>
      <c r="E548" s="623"/>
      <c r="F548" s="623">
        <f t="shared" si="448"/>
        <v>0</v>
      </c>
      <c r="G548" s="623">
        <f t="shared" si="449"/>
        <v>0</v>
      </c>
      <c r="H548" s="91" t="s">
        <v>471</v>
      </c>
      <c r="I548" s="632"/>
    </row>
    <row r="549" spans="1:17" ht="21" customHeight="1">
      <c r="B549" s="90" t="s">
        <v>5827</v>
      </c>
      <c r="C549" s="90" t="s">
        <v>5828</v>
      </c>
      <c r="D549" s="623">
        <v>210</v>
      </c>
      <c r="E549" s="420">
        <f>CEILING(P549,50)</f>
        <v>12600</v>
      </c>
      <c r="F549" s="420">
        <f t="shared" ref="F549" si="453">CEILING(O549,50)</f>
        <v>13250</v>
      </c>
      <c r="G549" s="420">
        <f>CEILING(N549,50)</f>
        <v>22050</v>
      </c>
      <c r="H549" s="91" t="s">
        <v>471</v>
      </c>
      <c r="I549" s="632"/>
      <c r="L549" s="696">
        <v>210</v>
      </c>
      <c r="M549" s="257">
        <f t="shared" ref="M549:M566" si="454">L549*35</f>
        <v>7350</v>
      </c>
      <c r="N549" s="53">
        <f t="shared" ref="N549:N566" si="455">M549*3</f>
        <v>22050</v>
      </c>
      <c r="O549" s="53">
        <f t="shared" ref="O549:O566" si="456">N549*0.6</f>
        <v>13230</v>
      </c>
      <c r="P549" s="53">
        <f t="shared" ref="P549:P566" si="457">O549*0.95</f>
        <v>12568.5</v>
      </c>
      <c r="Q549" s="53">
        <f t="shared" ref="Q549:Q566" si="458">P549*0.85</f>
        <v>10683.225</v>
      </c>
    </row>
    <row r="550" spans="1:17" ht="21" customHeight="1">
      <c r="B550" s="90" t="s">
        <v>5829</v>
      </c>
      <c r="C550" s="90" t="s">
        <v>5830</v>
      </c>
      <c r="D550" s="623">
        <v>189</v>
      </c>
      <c r="E550" s="420">
        <f t="shared" ref="E550:E567" si="459">CEILING(P550,50)</f>
        <v>11350</v>
      </c>
      <c r="F550" s="420">
        <f t="shared" ref="F550:F567" si="460">CEILING(O550,50)</f>
        <v>11950</v>
      </c>
      <c r="G550" s="420">
        <f t="shared" ref="G550:G613" si="461">CEILING(N550,50)</f>
        <v>19850</v>
      </c>
      <c r="H550" s="91" t="s">
        <v>471</v>
      </c>
      <c r="I550" s="632"/>
      <c r="L550" s="696">
        <v>189</v>
      </c>
      <c r="M550" s="257">
        <f t="shared" si="454"/>
        <v>6615</v>
      </c>
      <c r="N550" s="53">
        <f t="shared" si="455"/>
        <v>19845</v>
      </c>
      <c r="O550" s="53">
        <f t="shared" si="456"/>
        <v>11907</v>
      </c>
      <c r="P550" s="53">
        <f t="shared" si="457"/>
        <v>11311.65</v>
      </c>
      <c r="Q550" s="53">
        <f t="shared" si="458"/>
        <v>9614.9025000000001</v>
      </c>
    </row>
    <row r="551" spans="1:17" ht="21" customHeight="1">
      <c r="B551" s="90" t="s">
        <v>5831</v>
      </c>
      <c r="C551" s="90" t="s">
        <v>5832</v>
      </c>
      <c r="D551" s="623">
        <v>225.8</v>
      </c>
      <c r="E551" s="420">
        <f t="shared" si="459"/>
        <v>13550</v>
      </c>
      <c r="F551" s="420">
        <f t="shared" si="460"/>
        <v>14250</v>
      </c>
      <c r="G551" s="420">
        <f t="shared" si="461"/>
        <v>23750</v>
      </c>
      <c r="H551" s="91" t="s">
        <v>471</v>
      </c>
      <c r="I551" s="632"/>
      <c r="L551" s="696">
        <v>225.8</v>
      </c>
      <c r="M551" s="257">
        <f t="shared" si="454"/>
        <v>7903</v>
      </c>
      <c r="N551" s="53">
        <f t="shared" si="455"/>
        <v>23709</v>
      </c>
      <c r="O551" s="53">
        <f t="shared" si="456"/>
        <v>14225.4</v>
      </c>
      <c r="P551" s="53">
        <f t="shared" si="457"/>
        <v>13514.13</v>
      </c>
      <c r="Q551" s="53">
        <f t="shared" si="458"/>
        <v>11487.010499999999</v>
      </c>
    </row>
    <row r="552" spans="1:17" ht="21" customHeight="1">
      <c r="B552" s="90" t="s">
        <v>5833</v>
      </c>
      <c r="C552" s="90" t="s">
        <v>5834</v>
      </c>
      <c r="D552" s="623">
        <v>204.8</v>
      </c>
      <c r="E552" s="420">
        <f t="shared" si="459"/>
        <v>12300</v>
      </c>
      <c r="F552" s="420">
        <f t="shared" si="460"/>
        <v>12950</v>
      </c>
      <c r="G552" s="420">
        <f t="shared" si="461"/>
        <v>21550</v>
      </c>
      <c r="H552" s="91" t="s">
        <v>471</v>
      </c>
      <c r="I552" s="632"/>
      <c r="L552" s="696">
        <v>204.8</v>
      </c>
      <c r="M552" s="257">
        <f t="shared" si="454"/>
        <v>7168</v>
      </c>
      <c r="N552" s="53">
        <f t="shared" si="455"/>
        <v>21504</v>
      </c>
      <c r="O552" s="53">
        <f t="shared" si="456"/>
        <v>12902.4</v>
      </c>
      <c r="P552" s="53">
        <f t="shared" si="457"/>
        <v>12257.279999999999</v>
      </c>
      <c r="Q552" s="53">
        <f t="shared" si="458"/>
        <v>10418.687999999998</v>
      </c>
    </row>
    <row r="553" spans="1:17" ht="21" customHeight="1">
      <c r="B553" s="90" t="s">
        <v>5835</v>
      </c>
      <c r="C553" s="90" t="s">
        <v>5836</v>
      </c>
      <c r="D553" s="623">
        <v>130</v>
      </c>
      <c r="E553" s="420">
        <f t="shared" si="459"/>
        <v>7800</v>
      </c>
      <c r="F553" s="420">
        <f t="shared" si="460"/>
        <v>8200</v>
      </c>
      <c r="G553" s="420">
        <f t="shared" si="461"/>
        <v>13650</v>
      </c>
      <c r="H553" s="91" t="s">
        <v>471</v>
      </c>
      <c r="I553" s="632"/>
      <c r="L553" s="696">
        <v>130</v>
      </c>
      <c r="M553" s="257">
        <f t="shared" si="454"/>
        <v>4550</v>
      </c>
      <c r="N553" s="53">
        <f t="shared" si="455"/>
        <v>13650</v>
      </c>
      <c r="O553" s="53">
        <f t="shared" si="456"/>
        <v>8190</v>
      </c>
      <c r="P553" s="53">
        <f t="shared" si="457"/>
        <v>7780.5</v>
      </c>
      <c r="Q553" s="53">
        <f t="shared" si="458"/>
        <v>6613.4250000000002</v>
      </c>
    </row>
    <row r="554" spans="1:17" ht="21" customHeight="1">
      <c r="B554" s="90" t="s">
        <v>5837</v>
      </c>
      <c r="C554" s="90" t="s">
        <v>5838</v>
      </c>
      <c r="D554" s="623">
        <v>130</v>
      </c>
      <c r="E554" s="420">
        <f t="shared" si="459"/>
        <v>7800</v>
      </c>
      <c r="F554" s="420">
        <f t="shared" si="460"/>
        <v>8200</v>
      </c>
      <c r="G554" s="420">
        <f t="shared" si="461"/>
        <v>13650</v>
      </c>
      <c r="H554" s="91" t="s">
        <v>471</v>
      </c>
      <c r="I554" s="632"/>
      <c r="L554" s="696">
        <v>130</v>
      </c>
      <c r="M554" s="257">
        <f t="shared" si="454"/>
        <v>4550</v>
      </c>
      <c r="N554" s="53">
        <f t="shared" si="455"/>
        <v>13650</v>
      </c>
      <c r="O554" s="53">
        <f t="shared" si="456"/>
        <v>8190</v>
      </c>
      <c r="P554" s="53">
        <f t="shared" si="457"/>
        <v>7780.5</v>
      </c>
      <c r="Q554" s="53">
        <f t="shared" si="458"/>
        <v>6613.4250000000002</v>
      </c>
    </row>
    <row r="555" spans="1:17" ht="21" customHeight="1">
      <c r="B555" s="90" t="s">
        <v>5839</v>
      </c>
      <c r="C555" s="90" t="s">
        <v>5840</v>
      </c>
      <c r="D555" s="623">
        <v>157</v>
      </c>
      <c r="E555" s="420">
        <f t="shared" si="459"/>
        <v>9400</v>
      </c>
      <c r="F555" s="420">
        <f t="shared" si="460"/>
        <v>9900</v>
      </c>
      <c r="G555" s="420">
        <f t="shared" si="461"/>
        <v>16500</v>
      </c>
      <c r="H555" s="91" t="s">
        <v>471</v>
      </c>
      <c r="I555" s="632"/>
      <c r="L555" s="696">
        <v>157</v>
      </c>
      <c r="M555" s="257">
        <f t="shared" si="454"/>
        <v>5495</v>
      </c>
      <c r="N555" s="53">
        <f t="shared" si="455"/>
        <v>16485</v>
      </c>
      <c r="O555" s="53">
        <f t="shared" si="456"/>
        <v>9891</v>
      </c>
      <c r="P555" s="53">
        <f t="shared" si="457"/>
        <v>9396.4499999999989</v>
      </c>
      <c r="Q555" s="53">
        <f t="shared" si="458"/>
        <v>7986.9824999999992</v>
      </c>
    </row>
    <row r="556" spans="1:17" ht="21" customHeight="1">
      <c r="B556" s="90" t="s">
        <v>5841</v>
      </c>
      <c r="C556" s="90" t="s">
        <v>5842</v>
      </c>
      <c r="D556" s="623">
        <v>147</v>
      </c>
      <c r="E556" s="420">
        <f t="shared" si="459"/>
        <v>8800</v>
      </c>
      <c r="F556" s="420">
        <f t="shared" si="460"/>
        <v>9300</v>
      </c>
      <c r="G556" s="420">
        <f t="shared" si="461"/>
        <v>15450</v>
      </c>
      <c r="H556" s="91" t="s">
        <v>471</v>
      </c>
      <c r="I556" s="632"/>
      <c r="L556" s="696">
        <v>147</v>
      </c>
      <c r="M556" s="257">
        <f t="shared" si="454"/>
        <v>5145</v>
      </c>
      <c r="N556" s="53">
        <f t="shared" si="455"/>
        <v>15435</v>
      </c>
      <c r="O556" s="53">
        <f t="shared" si="456"/>
        <v>9261</v>
      </c>
      <c r="P556" s="53">
        <f t="shared" si="457"/>
        <v>8797.9499999999989</v>
      </c>
      <c r="Q556" s="53">
        <f t="shared" si="458"/>
        <v>7478.2574999999988</v>
      </c>
    </row>
    <row r="557" spans="1:17" ht="21" customHeight="1">
      <c r="B557" s="90" t="s">
        <v>5843</v>
      </c>
      <c r="C557" s="90" t="s">
        <v>5844</v>
      </c>
      <c r="D557" s="623">
        <v>21</v>
      </c>
      <c r="E557" s="420">
        <f t="shared" si="459"/>
        <v>1300</v>
      </c>
      <c r="F557" s="420">
        <f t="shared" si="460"/>
        <v>1350</v>
      </c>
      <c r="G557" s="420">
        <f t="shared" si="461"/>
        <v>2250</v>
      </c>
      <c r="H557" s="91" t="s">
        <v>471</v>
      </c>
      <c r="I557" s="632"/>
      <c r="L557" s="696">
        <v>21</v>
      </c>
      <c r="M557" s="257">
        <f t="shared" si="454"/>
        <v>735</v>
      </c>
      <c r="N557" s="53">
        <f t="shared" si="455"/>
        <v>2205</v>
      </c>
      <c r="O557" s="53">
        <f t="shared" si="456"/>
        <v>1323</v>
      </c>
      <c r="P557" s="53">
        <f t="shared" si="457"/>
        <v>1256.8499999999999</v>
      </c>
      <c r="Q557" s="53">
        <f t="shared" si="458"/>
        <v>1068.3225</v>
      </c>
    </row>
    <row r="558" spans="1:17" ht="21" customHeight="1">
      <c r="B558" s="90" t="s">
        <v>5845</v>
      </c>
      <c r="C558" s="90" t="s">
        <v>5846</v>
      </c>
      <c r="D558" s="623">
        <v>21</v>
      </c>
      <c r="E558" s="420">
        <f t="shared" si="459"/>
        <v>1300</v>
      </c>
      <c r="F558" s="420">
        <f t="shared" si="460"/>
        <v>1350</v>
      </c>
      <c r="G558" s="420">
        <f t="shared" si="461"/>
        <v>2250</v>
      </c>
      <c r="H558" s="91" t="s">
        <v>471</v>
      </c>
      <c r="I558" s="632"/>
      <c r="L558" s="696">
        <v>21</v>
      </c>
      <c r="M558" s="257">
        <f t="shared" si="454"/>
        <v>735</v>
      </c>
      <c r="N558" s="53">
        <f t="shared" si="455"/>
        <v>2205</v>
      </c>
      <c r="O558" s="53">
        <f t="shared" si="456"/>
        <v>1323</v>
      </c>
      <c r="P558" s="53">
        <f t="shared" si="457"/>
        <v>1256.8499999999999</v>
      </c>
      <c r="Q558" s="53">
        <f t="shared" si="458"/>
        <v>1068.3225</v>
      </c>
    </row>
    <row r="559" spans="1:17" ht="21" customHeight="1">
      <c r="B559" s="90" t="s">
        <v>5847</v>
      </c>
      <c r="C559" s="90" t="s">
        <v>5848</v>
      </c>
      <c r="D559" s="623">
        <v>21</v>
      </c>
      <c r="E559" s="420">
        <f t="shared" si="459"/>
        <v>1300</v>
      </c>
      <c r="F559" s="420">
        <f t="shared" si="460"/>
        <v>1350</v>
      </c>
      <c r="G559" s="420">
        <f t="shared" si="461"/>
        <v>2250</v>
      </c>
      <c r="H559" s="91" t="s">
        <v>471</v>
      </c>
      <c r="I559" s="632"/>
      <c r="L559" s="696">
        <v>21</v>
      </c>
      <c r="M559" s="257">
        <f t="shared" si="454"/>
        <v>735</v>
      </c>
      <c r="N559" s="53">
        <f t="shared" si="455"/>
        <v>2205</v>
      </c>
      <c r="O559" s="53">
        <f t="shared" si="456"/>
        <v>1323</v>
      </c>
      <c r="P559" s="53">
        <f t="shared" si="457"/>
        <v>1256.8499999999999</v>
      </c>
      <c r="Q559" s="53">
        <f t="shared" si="458"/>
        <v>1068.3225</v>
      </c>
    </row>
    <row r="560" spans="1:17" ht="21" customHeight="1">
      <c r="B560" s="90" t="s">
        <v>5849</v>
      </c>
      <c r="C560" s="90" t="s">
        <v>5850</v>
      </c>
      <c r="D560" s="623">
        <v>21</v>
      </c>
      <c r="E560" s="420">
        <f t="shared" si="459"/>
        <v>1300</v>
      </c>
      <c r="F560" s="420">
        <f t="shared" si="460"/>
        <v>1350</v>
      </c>
      <c r="G560" s="420">
        <f t="shared" si="461"/>
        <v>2250</v>
      </c>
      <c r="H560" s="91" t="s">
        <v>471</v>
      </c>
      <c r="I560" s="632"/>
      <c r="L560" s="696">
        <v>21</v>
      </c>
      <c r="M560" s="257">
        <f t="shared" si="454"/>
        <v>735</v>
      </c>
      <c r="N560" s="53">
        <f t="shared" si="455"/>
        <v>2205</v>
      </c>
      <c r="O560" s="53">
        <f t="shared" si="456"/>
        <v>1323</v>
      </c>
      <c r="P560" s="53">
        <f t="shared" si="457"/>
        <v>1256.8499999999999</v>
      </c>
      <c r="Q560" s="53">
        <f t="shared" si="458"/>
        <v>1068.3225</v>
      </c>
    </row>
    <row r="561" spans="1:17" ht="21" customHeight="1">
      <c r="B561" s="90" t="s">
        <v>5851</v>
      </c>
      <c r="C561" s="90" t="s">
        <v>5852</v>
      </c>
      <c r="D561" s="623">
        <v>21</v>
      </c>
      <c r="E561" s="420">
        <f t="shared" si="459"/>
        <v>1300</v>
      </c>
      <c r="F561" s="420">
        <f t="shared" si="460"/>
        <v>1350</v>
      </c>
      <c r="G561" s="420">
        <f t="shared" si="461"/>
        <v>2250</v>
      </c>
      <c r="H561" s="91" t="s">
        <v>471</v>
      </c>
      <c r="I561" s="632"/>
      <c r="L561" s="696">
        <v>21</v>
      </c>
      <c r="M561" s="257">
        <f t="shared" si="454"/>
        <v>735</v>
      </c>
      <c r="N561" s="53">
        <f t="shared" si="455"/>
        <v>2205</v>
      </c>
      <c r="O561" s="53">
        <f t="shared" si="456"/>
        <v>1323</v>
      </c>
      <c r="P561" s="53">
        <f t="shared" si="457"/>
        <v>1256.8499999999999</v>
      </c>
      <c r="Q561" s="53">
        <f t="shared" si="458"/>
        <v>1068.3225</v>
      </c>
    </row>
    <row r="562" spans="1:17" ht="21" customHeight="1">
      <c r="B562" s="90" t="s">
        <v>5853</v>
      </c>
      <c r="C562" s="90" t="s">
        <v>5854</v>
      </c>
      <c r="D562" s="623">
        <v>89.3</v>
      </c>
      <c r="E562" s="420">
        <f t="shared" si="459"/>
        <v>5350</v>
      </c>
      <c r="F562" s="420">
        <f t="shared" si="460"/>
        <v>5650</v>
      </c>
      <c r="G562" s="420">
        <f t="shared" si="461"/>
        <v>9400</v>
      </c>
      <c r="H562" s="91" t="s">
        <v>471</v>
      </c>
      <c r="I562" s="632"/>
      <c r="L562" s="696">
        <v>89.3</v>
      </c>
      <c r="M562" s="257">
        <f t="shared" si="454"/>
        <v>3125.5</v>
      </c>
      <c r="N562" s="53">
        <f t="shared" si="455"/>
        <v>9376.5</v>
      </c>
      <c r="O562" s="53">
        <f t="shared" si="456"/>
        <v>5625.9</v>
      </c>
      <c r="P562" s="53">
        <f t="shared" si="457"/>
        <v>5344.6049999999996</v>
      </c>
      <c r="Q562" s="53">
        <f t="shared" si="458"/>
        <v>4542.9142499999998</v>
      </c>
    </row>
    <row r="563" spans="1:17" ht="21" customHeight="1">
      <c r="B563" s="90" t="s">
        <v>5855</v>
      </c>
      <c r="C563" s="90" t="s">
        <v>5856</v>
      </c>
      <c r="D563" s="623">
        <v>93.5</v>
      </c>
      <c r="E563" s="420">
        <f t="shared" si="459"/>
        <v>5600</v>
      </c>
      <c r="F563" s="420">
        <f t="shared" si="460"/>
        <v>5900</v>
      </c>
      <c r="G563" s="420">
        <f t="shared" si="461"/>
        <v>9850</v>
      </c>
      <c r="H563" s="91" t="s">
        <v>471</v>
      </c>
      <c r="I563" s="632"/>
      <c r="L563" s="696">
        <v>93.5</v>
      </c>
      <c r="M563" s="257">
        <f t="shared" si="454"/>
        <v>3272.5</v>
      </c>
      <c r="N563" s="53">
        <f t="shared" si="455"/>
        <v>9817.5</v>
      </c>
      <c r="O563" s="53">
        <f t="shared" si="456"/>
        <v>5890.5</v>
      </c>
      <c r="P563" s="53">
        <f t="shared" si="457"/>
        <v>5595.9749999999995</v>
      </c>
      <c r="Q563" s="53">
        <f t="shared" si="458"/>
        <v>4756.5787499999997</v>
      </c>
    </row>
    <row r="564" spans="1:17" ht="21" customHeight="1">
      <c r="B564" s="90" t="s">
        <v>5857</v>
      </c>
      <c r="C564" s="90" t="s">
        <v>5858</v>
      </c>
      <c r="D564" s="623">
        <v>57.8</v>
      </c>
      <c r="E564" s="420">
        <f t="shared" si="459"/>
        <v>3500</v>
      </c>
      <c r="F564" s="420">
        <f t="shared" si="460"/>
        <v>3650</v>
      </c>
      <c r="G564" s="420">
        <f t="shared" si="461"/>
        <v>6100</v>
      </c>
      <c r="H564" s="91" t="s">
        <v>471</v>
      </c>
      <c r="I564" s="632"/>
      <c r="L564" s="696">
        <v>57.8</v>
      </c>
      <c r="M564" s="257">
        <f t="shared" si="454"/>
        <v>2023</v>
      </c>
      <c r="N564" s="53">
        <f t="shared" si="455"/>
        <v>6069</v>
      </c>
      <c r="O564" s="53">
        <f t="shared" si="456"/>
        <v>3641.4</v>
      </c>
      <c r="P564" s="53">
        <f t="shared" si="457"/>
        <v>3459.33</v>
      </c>
      <c r="Q564" s="53">
        <f t="shared" si="458"/>
        <v>2940.4304999999999</v>
      </c>
    </row>
    <row r="565" spans="1:17" ht="21" customHeight="1">
      <c r="B565" s="90" t="s">
        <v>5859</v>
      </c>
      <c r="C565" s="90" t="s">
        <v>5860</v>
      </c>
      <c r="D565" s="623">
        <v>207.9</v>
      </c>
      <c r="E565" s="420">
        <f t="shared" si="459"/>
        <v>12450</v>
      </c>
      <c r="F565" s="420">
        <f t="shared" si="460"/>
        <v>13100</v>
      </c>
      <c r="G565" s="420">
        <f t="shared" si="461"/>
        <v>21850</v>
      </c>
      <c r="H565" s="91" t="s">
        <v>471</v>
      </c>
      <c r="I565" s="632"/>
      <c r="L565" s="696">
        <v>207.9</v>
      </c>
      <c r="M565" s="257">
        <f t="shared" si="454"/>
        <v>7276.5</v>
      </c>
      <c r="N565" s="53">
        <f t="shared" si="455"/>
        <v>21829.5</v>
      </c>
      <c r="O565" s="53">
        <f t="shared" si="456"/>
        <v>13097.699999999999</v>
      </c>
      <c r="P565" s="53">
        <f t="shared" si="457"/>
        <v>12442.814999999999</v>
      </c>
      <c r="Q565" s="53">
        <f t="shared" si="458"/>
        <v>10576.392749999999</v>
      </c>
    </row>
    <row r="566" spans="1:17" ht="21" customHeight="1">
      <c r="B566" s="90" t="s">
        <v>5861</v>
      </c>
      <c r="C566" s="90" t="s">
        <v>5862</v>
      </c>
      <c r="D566" s="623">
        <v>388.5</v>
      </c>
      <c r="E566" s="420">
        <f t="shared" si="459"/>
        <v>23300</v>
      </c>
      <c r="F566" s="420">
        <f t="shared" si="460"/>
        <v>24500</v>
      </c>
      <c r="G566" s="420">
        <f t="shared" si="461"/>
        <v>40800</v>
      </c>
      <c r="H566" s="91" t="s">
        <v>471</v>
      </c>
      <c r="I566" s="632"/>
      <c r="L566" s="696">
        <v>388.5</v>
      </c>
      <c r="M566" s="257">
        <f t="shared" si="454"/>
        <v>13597.5</v>
      </c>
      <c r="N566" s="53">
        <f t="shared" si="455"/>
        <v>40792.5</v>
      </c>
      <c r="O566" s="53">
        <f t="shared" si="456"/>
        <v>24475.5</v>
      </c>
      <c r="P566" s="53">
        <f t="shared" si="457"/>
        <v>23251.724999999999</v>
      </c>
      <c r="Q566" s="53">
        <f t="shared" si="458"/>
        <v>19763.966249999998</v>
      </c>
    </row>
    <row r="567" spans="1:17" ht="21" customHeight="1">
      <c r="B567" s="90" t="s">
        <v>5863</v>
      </c>
      <c r="C567" s="90"/>
      <c r="D567" s="623"/>
      <c r="E567" s="420">
        <f t="shared" si="459"/>
        <v>0</v>
      </c>
      <c r="F567" s="420">
        <f t="shared" si="460"/>
        <v>0</v>
      </c>
      <c r="G567" s="420">
        <f t="shared" si="461"/>
        <v>0</v>
      </c>
      <c r="H567" s="91" t="s">
        <v>471</v>
      </c>
      <c r="I567" s="632"/>
    </row>
    <row r="568" spans="1:17" ht="21" customHeight="1">
      <c r="A568" s="695" t="s">
        <v>5864</v>
      </c>
      <c r="B568" s="90"/>
      <c r="C568" s="90"/>
      <c r="D568" s="623"/>
      <c r="E568" s="420">
        <f t="shared" ref="E568:E631" si="462">CEILING(P568,50)</f>
        <v>0</v>
      </c>
      <c r="F568" s="420">
        <f t="shared" ref="F568:F631" si="463">CEILING(O568,50)</f>
        <v>0</v>
      </c>
      <c r="G568" s="420">
        <f t="shared" si="461"/>
        <v>0</v>
      </c>
      <c r="H568" s="91" t="s">
        <v>471</v>
      </c>
      <c r="I568" s="632"/>
    </row>
    <row r="569" spans="1:17" ht="21" customHeight="1">
      <c r="B569" s="90" t="s">
        <v>5865</v>
      </c>
      <c r="C569" s="90" t="s">
        <v>479</v>
      </c>
      <c r="D569" s="623">
        <v>30.5</v>
      </c>
      <c r="E569" s="420">
        <f t="shared" si="462"/>
        <v>1850</v>
      </c>
      <c r="F569" s="420">
        <f t="shared" si="463"/>
        <v>1950</v>
      </c>
      <c r="G569" s="420">
        <f t="shared" si="461"/>
        <v>3250</v>
      </c>
      <c r="H569" s="91" t="s">
        <v>471</v>
      </c>
      <c r="I569" s="632"/>
      <c r="L569" s="697">
        <v>30.5</v>
      </c>
      <c r="M569" s="257">
        <f t="shared" ref="M569:M577" si="464">L569*35</f>
        <v>1067.5</v>
      </c>
      <c r="N569" s="53">
        <f t="shared" ref="N569:N577" si="465">M569*3</f>
        <v>3202.5</v>
      </c>
      <c r="O569" s="53">
        <f t="shared" ref="O569:O577" si="466">N569*0.6</f>
        <v>1921.5</v>
      </c>
      <c r="P569" s="53">
        <f t="shared" ref="P569:P577" si="467">O569*0.95</f>
        <v>1825.425</v>
      </c>
      <c r="Q569" s="53">
        <f t="shared" ref="Q569:Q577" si="468">P569*0.85</f>
        <v>1551.6112499999999</v>
      </c>
    </row>
    <row r="570" spans="1:17" ht="21" customHeight="1">
      <c r="B570" s="90" t="s">
        <v>5866</v>
      </c>
      <c r="C570" s="90" t="s">
        <v>5867</v>
      </c>
      <c r="D570" s="623">
        <v>26.3</v>
      </c>
      <c r="E570" s="420">
        <f t="shared" si="462"/>
        <v>1600</v>
      </c>
      <c r="F570" s="420">
        <f t="shared" si="463"/>
        <v>1700</v>
      </c>
      <c r="G570" s="420">
        <f t="shared" si="461"/>
        <v>2800</v>
      </c>
      <c r="H570" s="91" t="s">
        <v>471</v>
      </c>
      <c r="I570" s="632"/>
      <c r="L570" s="697">
        <v>26.3</v>
      </c>
      <c r="M570" s="257">
        <f t="shared" si="464"/>
        <v>920.5</v>
      </c>
      <c r="N570" s="53">
        <f t="shared" si="465"/>
        <v>2761.5</v>
      </c>
      <c r="O570" s="53">
        <f t="shared" si="466"/>
        <v>1656.8999999999999</v>
      </c>
      <c r="P570" s="53">
        <f t="shared" si="467"/>
        <v>1574.0549999999998</v>
      </c>
      <c r="Q570" s="53">
        <f t="shared" si="468"/>
        <v>1337.9467499999998</v>
      </c>
    </row>
    <row r="571" spans="1:17" ht="21" customHeight="1">
      <c r="B571" s="90" t="s">
        <v>5868</v>
      </c>
      <c r="C571" s="90" t="s">
        <v>5869</v>
      </c>
      <c r="D571" s="623">
        <v>47.3</v>
      </c>
      <c r="E571" s="420">
        <f t="shared" si="462"/>
        <v>2850</v>
      </c>
      <c r="F571" s="420">
        <f t="shared" si="463"/>
        <v>3000</v>
      </c>
      <c r="G571" s="420">
        <f t="shared" si="461"/>
        <v>5000</v>
      </c>
      <c r="H571" s="91" t="s">
        <v>471</v>
      </c>
      <c r="I571" s="632"/>
      <c r="L571" s="697">
        <v>47.3</v>
      </c>
      <c r="M571" s="257">
        <f t="shared" si="464"/>
        <v>1655.5</v>
      </c>
      <c r="N571" s="53">
        <f t="shared" si="465"/>
        <v>4966.5</v>
      </c>
      <c r="O571" s="53">
        <f t="shared" si="466"/>
        <v>2979.9</v>
      </c>
      <c r="P571" s="53">
        <f t="shared" si="467"/>
        <v>2830.9049999999997</v>
      </c>
      <c r="Q571" s="53">
        <f t="shared" si="468"/>
        <v>2406.2692499999998</v>
      </c>
    </row>
    <row r="572" spans="1:17" ht="21" customHeight="1">
      <c r="B572" s="90" t="s">
        <v>5870</v>
      </c>
      <c r="C572" s="90" t="s">
        <v>5871</v>
      </c>
      <c r="D572" s="623">
        <v>54.6</v>
      </c>
      <c r="E572" s="420">
        <f t="shared" si="462"/>
        <v>3300</v>
      </c>
      <c r="F572" s="420">
        <f t="shared" si="463"/>
        <v>3450</v>
      </c>
      <c r="G572" s="420">
        <f t="shared" si="461"/>
        <v>5750</v>
      </c>
      <c r="H572" s="91" t="s">
        <v>471</v>
      </c>
      <c r="I572" s="632"/>
      <c r="L572" s="697">
        <v>54.6</v>
      </c>
      <c r="M572" s="257">
        <f t="shared" si="464"/>
        <v>1911</v>
      </c>
      <c r="N572" s="53">
        <f t="shared" si="465"/>
        <v>5733</v>
      </c>
      <c r="O572" s="53">
        <f t="shared" si="466"/>
        <v>3439.7999999999997</v>
      </c>
      <c r="P572" s="53">
        <f t="shared" si="467"/>
        <v>3267.8099999999995</v>
      </c>
      <c r="Q572" s="53">
        <f t="shared" si="468"/>
        <v>2777.6384999999996</v>
      </c>
    </row>
    <row r="573" spans="1:17" ht="21" customHeight="1">
      <c r="B573" s="90" t="s">
        <v>5872</v>
      </c>
      <c r="C573" s="90" t="s">
        <v>5873</v>
      </c>
      <c r="D573" s="623">
        <v>57.8</v>
      </c>
      <c r="E573" s="420">
        <f t="shared" si="462"/>
        <v>3500</v>
      </c>
      <c r="F573" s="420">
        <f t="shared" si="463"/>
        <v>3650</v>
      </c>
      <c r="G573" s="420">
        <f t="shared" si="461"/>
        <v>6100</v>
      </c>
      <c r="H573" s="91" t="s">
        <v>471</v>
      </c>
      <c r="I573" s="632"/>
      <c r="L573" s="697">
        <v>57.8</v>
      </c>
      <c r="M573" s="257">
        <f t="shared" si="464"/>
        <v>2023</v>
      </c>
      <c r="N573" s="53">
        <f t="shared" si="465"/>
        <v>6069</v>
      </c>
      <c r="O573" s="53">
        <f t="shared" si="466"/>
        <v>3641.4</v>
      </c>
      <c r="P573" s="53">
        <f t="shared" si="467"/>
        <v>3459.33</v>
      </c>
      <c r="Q573" s="53">
        <f t="shared" si="468"/>
        <v>2940.4304999999999</v>
      </c>
    </row>
    <row r="574" spans="1:17" ht="21" customHeight="1">
      <c r="B574" s="90" t="s">
        <v>5874</v>
      </c>
      <c r="C574" s="90" t="s">
        <v>5875</v>
      </c>
      <c r="D574" s="623">
        <v>70.400000000000006</v>
      </c>
      <c r="E574" s="420">
        <f t="shared" si="462"/>
        <v>4250</v>
      </c>
      <c r="F574" s="420">
        <f t="shared" si="463"/>
        <v>4450</v>
      </c>
      <c r="G574" s="420">
        <f t="shared" si="461"/>
        <v>7400</v>
      </c>
      <c r="H574" s="91" t="s">
        <v>471</v>
      </c>
      <c r="I574" s="632"/>
      <c r="L574" s="697">
        <v>70.400000000000006</v>
      </c>
      <c r="M574" s="257">
        <f t="shared" si="464"/>
        <v>2464</v>
      </c>
      <c r="N574" s="53">
        <f t="shared" si="465"/>
        <v>7392</v>
      </c>
      <c r="O574" s="53">
        <f t="shared" si="466"/>
        <v>4435.2</v>
      </c>
      <c r="P574" s="53">
        <f t="shared" si="467"/>
        <v>4213.4399999999996</v>
      </c>
      <c r="Q574" s="53">
        <f t="shared" si="468"/>
        <v>3581.4239999999995</v>
      </c>
    </row>
    <row r="575" spans="1:17" ht="21" customHeight="1">
      <c r="B575" s="90" t="s">
        <v>5876</v>
      </c>
      <c r="C575" s="90" t="s">
        <v>5877</v>
      </c>
      <c r="D575" s="623">
        <v>29.400000000000002</v>
      </c>
      <c r="E575" s="420">
        <f t="shared" si="462"/>
        <v>1800</v>
      </c>
      <c r="F575" s="420">
        <f t="shared" si="463"/>
        <v>1900</v>
      </c>
      <c r="G575" s="420">
        <f t="shared" si="461"/>
        <v>3100</v>
      </c>
      <c r="H575" s="91" t="s">
        <v>471</v>
      </c>
      <c r="I575" s="632"/>
      <c r="L575" s="697">
        <v>29.400000000000002</v>
      </c>
      <c r="M575" s="257">
        <f t="shared" si="464"/>
        <v>1029</v>
      </c>
      <c r="N575" s="53">
        <f t="shared" si="465"/>
        <v>3087</v>
      </c>
      <c r="O575" s="53">
        <f t="shared" si="466"/>
        <v>1852.1999999999998</v>
      </c>
      <c r="P575" s="53">
        <f t="shared" si="467"/>
        <v>1759.5899999999997</v>
      </c>
      <c r="Q575" s="53">
        <f t="shared" si="468"/>
        <v>1495.6514999999997</v>
      </c>
    </row>
    <row r="576" spans="1:17" ht="21" customHeight="1">
      <c r="B576" s="90" t="s">
        <v>5878</v>
      </c>
      <c r="C576" s="90" t="s">
        <v>5879</v>
      </c>
      <c r="D576" s="623">
        <v>41</v>
      </c>
      <c r="E576" s="420">
        <f t="shared" si="462"/>
        <v>2500</v>
      </c>
      <c r="F576" s="420">
        <f t="shared" si="463"/>
        <v>2600</v>
      </c>
      <c r="G576" s="420">
        <f t="shared" si="461"/>
        <v>4350</v>
      </c>
      <c r="H576" s="91" t="s">
        <v>471</v>
      </c>
      <c r="I576" s="632"/>
      <c r="L576" s="697">
        <v>41</v>
      </c>
      <c r="M576" s="257">
        <f t="shared" si="464"/>
        <v>1435</v>
      </c>
      <c r="N576" s="53">
        <f t="shared" si="465"/>
        <v>4305</v>
      </c>
      <c r="O576" s="53">
        <f t="shared" si="466"/>
        <v>2583</v>
      </c>
      <c r="P576" s="53">
        <f t="shared" si="467"/>
        <v>2453.85</v>
      </c>
      <c r="Q576" s="53">
        <f t="shared" si="468"/>
        <v>2085.7725</v>
      </c>
    </row>
    <row r="577" spans="1:17" ht="21" customHeight="1">
      <c r="B577" s="90" t="s">
        <v>5880</v>
      </c>
      <c r="C577" s="90" t="s">
        <v>5881</v>
      </c>
      <c r="D577" s="623">
        <v>17.899999999999999</v>
      </c>
      <c r="E577" s="420">
        <f t="shared" si="462"/>
        <v>1100</v>
      </c>
      <c r="F577" s="420">
        <f t="shared" si="463"/>
        <v>1150</v>
      </c>
      <c r="G577" s="420">
        <f t="shared" si="461"/>
        <v>1900</v>
      </c>
      <c r="H577" s="91" t="s">
        <v>471</v>
      </c>
      <c r="I577" s="632"/>
      <c r="L577" s="697">
        <v>17.899999999999999</v>
      </c>
      <c r="M577" s="257">
        <f t="shared" si="464"/>
        <v>626.5</v>
      </c>
      <c r="N577" s="53">
        <f t="shared" si="465"/>
        <v>1879.5</v>
      </c>
      <c r="O577" s="53">
        <f t="shared" si="466"/>
        <v>1127.7</v>
      </c>
      <c r="P577" s="53">
        <f t="shared" si="467"/>
        <v>1071.3150000000001</v>
      </c>
      <c r="Q577" s="53">
        <f t="shared" si="468"/>
        <v>910.61775</v>
      </c>
    </row>
    <row r="578" spans="1:17" ht="21" customHeight="1">
      <c r="A578" s="695" t="s">
        <v>5882</v>
      </c>
      <c r="B578" s="90"/>
      <c r="C578" s="90"/>
      <c r="D578" s="623"/>
      <c r="E578" s="420">
        <f t="shared" si="462"/>
        <v>0</v>
      </c>
      <c r="F578" s="420">
        <f t="shared" si="463"/>
        <v>0</v>
      </c>
      <c r="G578" s="420">
        <f t="shared" si="461"/>
        <v>0</v>
      </c>
      <c r="H578" s="91" t="s">
        <v>471</v>
      </c>
      <c r="I578" s="632"/>
    </row>
    <row r="579" spans="1:17" ht="21" customHeight="1">
      <c r="B579" s="90" t="s">
        <v>5883</v>
      </c>
      <c r="C579" s="90" t="s">
        <v>5884</v>
      </c>
      <c r="D579" s="623">
        <v>183.8</v>
      </c>
      <c r="E579" s="420">
        <f t="shared" si="462"/>
        <v>11050</v>
      </c>
      <c r="F579" s="420">
        <f t="shared" si="463"/>
        <v>11600</v>
      </c>
      <c r="G579" s="420">
        <f t="shared" si="461"/>
        <v>19300</v>
      </c>
      <c r="H579" s="91" t="s">
        <v>471</v>
      </c>
      <c r="I579" s="632"/>
      <c r="L579" s="696">
        <v>183.8</v>
      </c>
      <c r="M579" s="257">
        <f t="shared" ref="M579:M583" si="469">L579*35</f>
        <v>6433</v>
      </c>
      <c r="N579" s="53">
        <f t="shared" ref="N579:N583" si="470">M579*3</f>
        <v>19299</v>
      </c>
      <c r="O579" s="53">
        <f t="shared" ref="O579:O583" si="471">N579*0.6</f>
        <v>11579.4</v>
      </c>
      <c r="P579" s="53">
        <f t="shared" ref="P579:P583" si="472">O579*0.95</f>
        <v>11000.429999999998</v>
      </c>
      <c r="Q579" s="53">
        <f t="shared" ref="Q579:Q583" si="473">P579*0.85</f>
        <v>9350.3654999999981</v>
      </c>
    </row>
    <row r="580" spans="1:17" ht="21" customHeight="1">
      <c r="B580" s="90" t="s">
        <v>5885</v>
      </c>
      <c r="C580" s="90" t="s">
        <v>5886</v>
      </c>
      <c r="D580" s="623">
        <v>110.3</v>
      </c>
      <c r="E580" s="420">
        <f t="shared" si="462"/>
        <v>6650</v>
      </c>
      <c r="F580" s="420">
        <f t="shared" si="463"/>
        <v>6950</v>
      </c>
      <c r="G580" s="420">
        <f t="shared" si="461"/>
        <v>11600</v>
      </c>
      <c r="H580" s="91" t="s">
        <v>471</v>
      </c>
      <c r="I580" s="632"/>
      <c r="L580" s="696">
        <v>110.3</v>
      </c>
      <c r="M580" s="257">
        <f t="shared" si="469"/>
        <v>3860.5</v>
      </c>
      <c r="N580" s="53">
        <f t="shared" si="470"/>
        <v>11581.5</v>
      </c>
      <c r="O580" s="53">
        <f t="shared" si="471"/>
        <v>6948.9</v>
      </c>
      <c r="P580" s="53">
        <f t="shared" si="472"/>
        <v>6601.454999999999</v>
      </c>
      <c r="Q580" s="53">
        <f t="shared" si="473"/>
        <v>5611.2367499999991</v>
      </c>
    </row>
    <row r="581" spans="1:17" ht="21" customHeight="1">
      <c r="B581" s="90" t="s">
        <v>5887</v>
      </c>
      <c r="C581" s="90" t="s">
        <v>5888</v>
      </c>
      <c r="D581" s="623">
        <v>173.3</v>
      </c>
      <c r="E581" s="420">
        <f t="shared" si="462"/>
        <v>10400</v>
      </c>
      <c r="F581" s="420">
        <f t="shared" si="463"/>
        <v>10950</v>
      </c>
      <c r="G581" s="420">
        <f t="shared" si="461"/>
        <v>18200</v>
      </c>
      <c r="H581" s="91" t="s">
        <v>471</v>
      </c>
      <c r="I581" s="632"/>
      <c r="L581" s="696">
        <v>173.3</v>
      </c>
      <c r="M581" s="257">
        <f t="shared" si="469"/>
        <v>6065.5</v>
      </c>
      <c r="N581" s="53">
        <f t="shared" si="470"/>
        <v>18196.5</v>
      </c>
      <c r="O581" s="53">
        <f t="shared" si="471"/>
        <v>10917.9</v>
      </c>
      <c r="P581" s="53">
        <f t="shared" si="472"/>
        <v>10372.004999999999</v>
      </c>
      <c r="Q581" s="53">
        <f t="shared" si="473"/>
        <v>8816.2042499999989</v>
      </c>
    </row>
    <row r="582" spans="1:17" ht="21" customHeight="1">
      <c r="B582" s="90" t="s">
        <v>5889</v>
      </c>
      <c r="C582" s="90" t="s">
        <v>5890</v>
      </c>
      <c r="D582" s="623">
        <v>204.8</v>
      </c>
      <c r="E582" s="420">
        <f t="shared" si="462"/>
        <v>12300</v>
      </c>
      <c r="F582" s="420">
        <f t="shared" si="463"/>
        <v>12950</v>
      </c>
      <c r="G582" s="420">
        <f t="shared" si="461"/>
        <v>21550</v>
      </c>
      <c r="H582" s="91" t="s">
        <v>471</v>
      </c>
      <c r="I582" s="632"/>
      <c r="L582" s="696">
        <v>204.8</v>
      </c>
      <c r="M582" s="257">
        <f t="shared" si="469"/>
        <v>7168</v>
      </c>
      <c r="N582" s="53">
        <f t="shared" si="470"/>
        <v>21504</v>
      </c>
      <c r="O582" s="53">
        <f t="shared" si="471"/>
        <v>12902.4</v>
      </c>
      <c r="P582" s="53">
        <f t="shared" si="472"/>
        <v>12257.279999999999</v>
      </c>
      <c r="Q582" s="53">
        <f t="shared" si="473"/>
        <v>10418.687999999998</v>
      </c>
    </row>
    <row r="583" spans="1:17" ht="21" customHeight="1">
      <c r="B583" s="90" t="s">
        <v>5891</v>
      </c>
      <c r="C583" s="90" t="s">
        <v>5892</v>
      </c>
      <c r="D583" s="623">
        <v>200</v>
      </c>
      <c r="E583" s="420">
        <f t="shared" si="462"/>
        <v>12000</v>
      </c>
      <c r="F583" s="420">
        <f t="shared" si="463"/>
        <v>12600</v>
      </c>
      <c r="G583" s="420">
        <f t="shared" si="461"/>
        <v>21000</v>
      </c>
      <c r="H583" s="91" t="s">
        <v>471</v>
      </c>
      <c r="I583" s="632"/>
      <c r="L583" s="696">
        <v>200</v>
      </c>
      <c r="M583" s="257">
        <f t="shared" si="469"/>
        <v>7000</v>
      </c>
      <c r="N583" s="53">
        <f t="shared" si="470"/>
        <v>21000</v>
      </c>
      <c r="O583" s="53">
        <f t="shared" si="471"/>
        <v>12600</v>
      </c>
      <c r="P583" s="53">
        <f t="shared" si="472"/>
        <v>11970</v>
      </c>
      <c r="Q583" s="53">
        <f t="shared" si="473"/>
        <v>10174.5</v>
      </c>
    </row>
    <row r="584" spans="1:17" ht="21" customHeight="1">
      <c r="A584" s="695" t="s">
        <v>5893</v>
      </c>
      <c r="B584" s="90"/>
      <c r="C584" s="90"/>
      <c r="D584" s="623"/>
      <c r="E584" s="420">
        <f t="shared" si="462"/>
        <v>0</v>
      </c>
      <c r="F584" s="420">
        <f t="shared" si="463"/>
        <v>0</v>
      </c>
      <c r="G584" s="420">
        <f t="shared" si="461"/>
        <v>0</v>
      </c>
      <c r="H584" s="91" t="s">
        <v>471</v>
      </c>
      <c r="I584" s="632"/>
    </row>
    <row r="585" spans="1:17" ht="21" customHeight="1">
      <c r="B585" s="90" t="s">
        <v>5894</v>
      </c>
      <c r="C585" s="90" t="s">
        <v>5896</v>
      </c>
      <c r="D585" s="623">
        <v>450</v>
      </c>
      <c r="E585" s="420">
        <f t="shared" si="462"/>
        <v>26950</v>
      </c>
      <c r="F585" s="420">
        <f t="shared" si="463"/>
        <v>28350</v>
      </c>
      <c r="G585" s="420">
        <f t="shared" si="461"/>
        <v>47250</v>
      </c>
      <c r="H585" s="91" t="s">
        <v>471</v>
      </c>
      <c r="I585" s="632"/>
      <c r="L585" s="697">
        <v>450</v>
      </c>
      <c r="M585" s="257">
        <f t="shared" ref="M585:M589" si="474">L585*35</f>
        <v>15750</v>
      </c>
      <c r="N585" s="53">
        <f t="shared" ref="N585:N589" si="475">M585*3</f>
        <v>47250</v>
      </c>
      <c r="O585" s="53">
        <f t="shared" ref="O585:O589" si="476">N585*0.6</f>
        <v>28350</v>
      </c>
      <c r="P585" s="53">
        <f t="shared" ref="P585:P589" si="477">O585*0.95</f>
        <v>26932.5</v>
      </c>
      <c r="Q585" s="53">
        <f t="shared" ref="Q585:Q589" si="478">P585*0.85</f>
        <v>22892.625</v>
      </c>
    </row>
    <row r="586" spans="1:17" ht="21" customHeight="1">
      <c r="B586" s="90" t="s">
        <v>5897</v>
      </c>
      <c r="C586" s="90" t="s">
        <v>5898</v>
      </c>
      <c r="D586" s="623">
        <v>199.5</v>
      </c>
      <c r="E586" s="420">
        <f t="shared" si="462"/>
        <v>11950</v>
      </c>
      <c r="F586" s="420">
        <f t="shared" si="463"/>
        <v>12600</v>
      </c>
      <c r="G586" s="420">
        <f t="shared" si="461"/>
        <v>20950</v>
      </c>
      <c r="H586" s="91" t="s">
        <v>471</v>
      </c>
      <c r="I586" s="632"/>
      <c r="L586" s="697">
        <v>199.5</v>
      </c>
      <c r="M586" s="257">
        <f t="shared" si="474"/>
        <v>6982.5</v>
      </c>
      <c r="N586" s="53">
        <f t="shared" si="475"/>
        <v>20947.5</v>
      </c>
      <c r="O586" s="53">
        <f t="shared" si="476"/>
        <v>12568.5</v>
      </c>
      <c r="P586" s="53">
        <f t="shared" si="477"/>
        <v>11940.074999999999</v>
      </c>
      <c r="Q586" s="53">
        <f t="shared" si="478"/>
        <v>10149.063749999999</v>
      </c>
    </row>
    <row r="587" spans="1:17" ht="21" customHeight="1">
      <c r="B587" s="90" t="s">
        <v>5899</v>
      </c>
      <c r="C587" s="90" t="s">
        <v>5900</v>
      </c>
      <c r="D587" s="623">
        <v>241.5</v>
      </c>
      <c r="E587" s="420">
        <f t="shared" si="462"/>
        <v>14500</v>
      </c>
      <c r="F587" s="420">
        <f t="shared" si="463"/>
        <v>15250</v>
      </c>
      <c r="G587" s="420">
        <f t="shared" si="461"/>
        <v>25400</v>
      </c>
      <c r="H587" s="91" t="s">
        <v>471</v>
      </c>
      <c r="I587" s="632"/>
      <c r="L587" s="697">
        <v>241.5</v>
      </c>
      <c r="M587" s="257">
        <f t="shared" si="474"/>
        <v>8452.5</v>
      </c>
      <c r="N587" s="53">
        <f t="shared" si="475"/>
        <v>25357.5</v>
      </c>
      <c r="O587" s="53">
        <f t="shared" si="476"/>
        <v>15214.5</v>
      </c>
      <c r="P587" s="53">
        <f t="shared" si="477"/>
        <v>14453.775</v>
      </c>
      <c r="Q587" s="53">
        <f t="shared" si="478"/>
        <v>12285.70875</v>
      </c>
    </row>
    <row r="588" spans="1:17" ht="21" customHeight="1">
      <c r="B588" s="90" t="s">
        <v>5901</v>
      </c>
      <c r="C588" s="90" t="s">
        <v>5902</v>
      </c>
      <c r="D588" s="623">
        <v>168</v>
      </c>
      <c r="E588" s="420">
        <f t="shared" si="462"/>
        <v>10100</v>
      </c>
      <c r="F588" s="420">
        <f t="shared" si="463"/>
        <v>10600</v>
      </c>
      <c r="G588" s="420">
        <f t="shared" si="461"/>
        <v>17650</v>
      </c>
      <c r="H588" s="91" t="s">
        <v>471</v>
      </c>
      <c r="I588" s="632"/>
      <c r="L588" s="697">
        <v>168</v>
      </c>
      <c r="M588" s="257">
        <f t="shared" si="474"/>
        <v>5880</v>
      </c>
      <c r="N588" s="53">
        <f t="shared" si="475"/>
        <v>17640</v>
      </c>
      <c r="O588" s="53">
        <f t="shared" si="476"/>
        <v>10584</v>
      </c>
      <c r="P588" s="53">
        <f t="shared" si="477"/>
        <v>10054.799999999999</v>
      </c>
      <c r="Q588" s="53">
        <f t="shared" si="478"/>
        <v>8546.58</v>
      </c>
    </row>
    <row r="589" spans="1:17" ht="21" customHeight="1">
      <c r="B589" s="90" t="s">
        <v>5903</v>
      </c>
      <c r="C589" s="90" t="s">
        <v>5904</v>
      </c>
      <c r="D589" s="623">
        <v>210</v>
      </c>
      <c r="E589" s="420">
        <f t="shared" si="462"/>
        <v>12600</v>
      </c>
      <c r="F589" s="420">
        <f t="shared" si="463"/>
        <v>13250</v>
      </c>
      <c r="G589" s="420">
        <f t="shared" si="461"/>
        <v>22050</v>
      </c>
      <c r="H589" s="91" t="s">
        <v>471</v>
      </c>
      <c r="I589" s="632"/>
      <c r="L589" s="697">
        <v>210</v>
      </c>
      <c r="M589" s="257">
        <f t="shared" si="474"/>
        <v>7350</v>
      </c>
      <c r="N589" s="53">
        <f t="shared" si="475"/>
        <v>22050</v>
      </c>
      <c r="O589" s="53">
        <f t="shared" si="476"/>
        <v>13230</v>
      </c>
      <c r="P589" s="53">
        <f t="shared" si="477"/>
        <v>12568.5</v>
      </c>
      <c r="Q589" s="53">
        <f t="shared" si="478"/>
        <v>10683.225</v>
      </c>
    </row>
    <row r="590" spans="1:17" ht="21" customHeight="1">
      <c r="A590" s="695" t="s">
        <v>5905</v>
      </c>
      <c r="B590" s="90"/>
      <c r="C590" s="90"/>
      <c r="D590" s="623"/>
      <c r="E590" s="420">
        <f t="shared" si="462"/>
        <v>0</v>
      </c>
      <c r="F590" s="420">
        <f t="shared" si="463"/>
        <v>0</v>
      </c>
      <c r="G590" s="420">
        <f t="shared" si="461"/>
        <v>0</v>
      </c>
      <c r="H590" s="91" t="s">
        <v>471</v>
      </c>
      <c r="I590" s="632"/>
      <c r="L590" s="698"/>
    </row>
    <row r="591" spans="1:17" ht="21" customHeight="1">
      <c r="B591" s="90" t="s">
        <v>5906</v>
      </c>
      <c r="C591" s="90" t="s">
        <v>5907</v>
      </c>
      <c r="D591" s="623">
        <v>50.400000000000006</v>
      </c>
      <c r="E591" s="420">
        <f t="shared" si="462"/>
        <v>3050</v>
      </c>
      <c r="F591" s="420">
        <f t="shared" si="463"/>
        <v>3200</v>
      </c>
      <c r="G591" s="420">
        <f t="shared" si="461"/>
        <v>5300</v>
      </c>
      <c r="H591" s="91" t="s">
        <v>471</v>
      </c>
      <c r="I591" s="632"/>
      <c r="L591" s="697">
        <v>50.400000000000006</v>
      </c>
      <c r="M591" s="257">
        <f t="shared" ref="M591:M592" si="479">L591*35</f>
        <v>1764.0000000000002</v>
      </c>
      <c r="N591" s="53">
        <f t="shared" ref="N591:N592" si="480">M591*3</f>
        <v>5292.0000000000009</v>
      </c>
      <c r="O591" s="53">
        <f t="shared" ref="O591:O592" si="481">N591*0.6</f>
        <v>3175.2000000000003</v>
      </c>
      <c r="P591" s="53">
        <f t="shared" ref="P591:P592" si="482">O591*0.95</f>
        <v>3016.44</v>
      </c>
      <c r="Q591" s="53">
        <f t="shared" ref="Q591:Q592" si="483">P591*0.85</f>
        <v>2563.9740000000002</v>
      </c>
    </row>
    <row r="592" spans="1:17" ht="21" customHeight="1">
      <c r="B592" s="90" t="s">
        <v>5908</v>
      </c>
      <c r="C592" s="90" t="s">
        <v>5909</v>
      </c>
      <c r="D592" s="623">
        <v>21</v>
      </c>
      <c r="E592" s="420">
        <f t="shared" si="462"/>
        <v>1300</v>
      </c>
      <c r="F592" s="420">
        <f t="shared" si="463"/>
        <v>1350</v>
      </c>
      <c r="G592" s="420">
        <f t="shared" si="461"/>
        <v>2250</v>
      </c>
      <c r="H592" s="91" t="s">
        <v>471</v>
      </c>
      <c r="I592" s="632"/>
      <c r="L592" s="697">
        <v>21</v>
      </c>
      <c r="M592" s="257">
        <f t="shared" si="479"/>
        <v>735</v>
      </c>
      <c r="N592" s="53">
        <f t="shared" si="480"/>
        <v>2205</v>
      </c>
      <c r="O592" s="53">
        <f t="shared" si="481"/>
        <v>1323</v>
      </c>
      <c r="P592" s="53">
        <f t="shared" si="482"/>
        <v>1256.8499999999999</v>
      </c>
      <c r="Q592" s="53">
        <f t="shared" si="483"/>
        <v>1068.3225</v>
      </c>
    </row>
    <row r="593" spans="1:17" ht="21" customHeight="1">
      <c r="A593" s="695" t="s">
        <v>5910</v>
      </c>
      <c r="B593" s="90"/>
      <c r="C593" s="90"/>
      <c r="D593" s="623"/>
      <c r="E593" s="420">
        <f t="shared" si="462"/>
        <v>0</v>
      </c>
      <c r="F593" s="420">
        <f t="shared" si="463"/>
        <v>0</v>
      </c>
      <c r="G593" s="420">
        <f t="shared" si="461"/>
        <v>0</v>
      </c>
      <c r="H593" s="91" t="s">
        <v>471</v>
      </c>
      <c r="I593" s="632"/>
      <c r="L593" s="698"/>
    </row>
    <row r="594" spans="1:17" ht="21" customHeight="1">
      <c r="A594" s="90"/>
      <c r="B594" s="90" t="s">
        <v>469</v>
      </c>
      <c r="C594" s="90" t="s">
        <v>5911</v>
      </c>
      <c r="D594" s="623">
        <v>225</v>
      </c>
      <c r="E594" s="420">
        <f t="shared" si="462"/>
        <v>13500</v>
      </c>
      <c r="F594" s="420">
        <f t="shared" si="463"/>
        <v>14200</v>
      </c>
      <c r="G594" s="420">
        <f t="shared" si="461"/>
        <v>23650</v>
      </c>
      <c r="H594" s="91" t="s">
        <v>471</v>
      </c>
      <c r="I594" s="632"/>
      <c r="L594" s="697">
        <v>225</v>
      </c>
      <c r="M594" s="257">
        <f t="shared" ref="M594:M599" si="484">L594*35</f>
        <v>7875</v>
      </c>
      <c r="N594" s="53">
        <f t="shared" ref="N594:N599" si="485">M594*3</f>
        <v>23625</v>
      </c>
      <c r="O594" s="53">
        <f t="shared" ref="O594:O599" si="486">N594*0.6</f>
        <v>14175</v>
      </c>
      <c r="P594" s="53">
        <f t="shared" ref="P594:P599" si="487">O594*0.95</f>
        <v>13466.25</v>
      </c>
      <c r="Q594" s="53">
        <f t="shared" ref="Q594:Q599" si="488">P594*0.85</f>
        <v>11446.3125</v>
      </c>
    </row>
    <row r="595" spans="1:17" ht="21" customHeight="1">
      <c r="A595" s="90"/>
      <c r="B595" s="90" t="s">
        <v>5912</v>
      </c>
      <c r="C595" s="90" t="s">
        <v>5913</v>
      </c>
      <c r="D595" s="623">
        <v>157.5</v>
      </c>
      <c r="E595" s="420">
        <f t="shared" si="462"/>
        <v>9450</v>
      </c>
      <c r="F595" s="420">
        <f t="shared" si="463"/>
        <v>9950</v>
      </c>
      <c r="G595" s="420">
        <f t="shared" si="461"/>
        <v>16550</v>
      </c>
      <c r="H595" s="91" t="s">
        <v>471</v>
      </c>
      <c r="I595" s="632"/>
      <c r="L595" s="697">
        <v>157.5</v>
      </c>
      <c r="M595" s="257">
        <f t="shared" si="484"/>
        <v>5512.5</v>
      </c>
      <c r="N595" s="53">
        <f t="shared" si="485"/>
        <v>16537.5</v>
      </c>
      <c r="O595" s="53">
        <f t="shared" si="486"/>
        <v>9922.5</v>
      </c>
      <c r="P595" s="53">
        <f t="shared" si="487"/>
        <v>9426.375</v>
      </c>
      <c r="Q595" s="53">
        <f t="shared" si="488"/>
        <v>8012.4187499999998</v>
      </c>
    </row>
    <row r="596" spans="1:17" ht="21" customHeight="1">
      <c r="A596" s="90"/>
      <c r="B596" s="90" t="s">
        <v>5914</v>
      </c>
      <c r="C596" s="90" t="s">
        <v>5915</v>
      </c>
      <c r="D596" s="623">
        <v>73.5</v>
      </c>
      <c r="E596" s="420">
        <f t="shared" si="462"/>
        <v>4400</v>
      </c>
      <c r="F596" s="420">
        <f t="shared" si="463"/>
        <v>4650</v>
      </c>
      <c r="G596" s="420">
        <f t="shared" si="461"/>
        <v>7750</v>
      </c>
      <c r="H596" s="91" t="s">
        <v>471</v>
      </c>
      <c r="I596" s="632"/>
      <c r="L596" s="697">
        <v>73.5</v>
      </c>
      <c r="M596" s="257">
        <f t="shared" si="484"/>
        <v>2572.5</v>
      </c>
      <c r="N596" s="53">
        <f t="shared" si="485"/>
        <v>7717.5</v>
      </c>
      <c r="O596" s="53">
        <f t="shared" si="486"/>
        <v>4630.5</v>
      </c>
      <c r="P596" s="53">
        <f t="shared" si="487"/>
        <v>4398.9749999999995</v>
      </c>
      <c r="Q596" s="53">
        <f t="shared" si="488"/>
        <v>3739.1287499999994</v>
      </c>
    </row>
    <row r="597" spans="1:17" ht="21" customHeight="1">
      <c r="A597" s="90"/>
      <c r="B597" s="90" t="s">
        <v>5916</v>
      </c>
      <c r="C597" s="90" t="s">
        <v>5917</v>
      </c>
      <c r="D597" s="623">
        <v>84</v>
      </c>
      <c r="E597" s="420">
        <f t="shared" si="462"/>
        <v>5050</v>
      </c>
      <c r="F597" s="420">
        <f t="shared" si="463"/>
        <v>5300</v>
      </c>
      <c r="G597" s="420">
        <f t="shared" si="461"/>
        <v>8850</v>
      </c>
      <c r="H597" s="91" t="s">
        <v>471</v>
      </c>
      <c r="I597" s="632"/>
      <c r="L597" s="697">
        <v>84</v>
      </c>
      <c r="M597" s="257">
        <f t="shared" si="484"/>
        <v>2940</v>
      </c>
      <c r="N597" s="53">
        <f t="shared" si="485"/>
        <v>8820</v>
      </c>
      <c r="O597" s="53">
        <f t="shared" si="486"/>
        <v>5292</v>
      </c>
      <c r="P597" s="53">
        <f t="shared" si="487"/>
        <v>5027.3999999999996</v>
      </c>
      <c r="Q597" s="53">
        <f t="shared" si="488"/>
        <v>4273.29</v>
      </c>
    </row>
    <row r="598" spans="1:17" ht="21" customHeight="1">
      <c r="A598" s="90"/>
      <c r="B598" s="90" t="s">
        <v>5918</v>
      </c>
      <c r="C598" s="90" t="s">
        <v>5919</v>
      </c>
      <c r="D598" s="623">
        <v>31.5</v>
      </c>
      <c r="E598" s="420">
        <f t="shared" si="462"/>
        <v>1900</v>
      </c>
      <c r="F598" s="420">
        <f t="shared" si="463"/>
        <v>2000</v>
      </c>
      <c r="G598" s="420">
        <f t="shared" si="461"/>
        <v>3350</v>
      </c>
      <c r="H598" s="91" t="s">
        <v>471</v>
      </c>
      <c r="I598" s="632"/>
      <c r="L598" s="697">
        <v>31.5</v>
      </c>
      <c r="M598" s="257">
        <f t="shared" si="484"/>
        <v>1102.5</v>
      </c>
      <c r="N598" s="53">
        <f t="shared" si="485"/>
        <v>3307.5</v>
      </c>
      <c r="O598" s="53">
        <f t="shared" si="486"/>
        <v>1984.5</v>
      </c>
      <c r="P598" s="53">
        <f t="shared" si="487"/>
        <v>1885.2749999999999</v>
      </c>
      <c r="Q598" s="53">
        <f t="shared" si="488"/>
        <v>1602.4837499999999</v>
      </c>
    </row>
    <row r="599" spans="1:17" ht="21" customHeight="1">
      <c r="A599" s="90"/>
      <c r="B599" s="90" t="s">
        <v>5883</v>
      </c>
      <c r="C599" s="90" t="s">
        <v>5884</v>
      </c>
      <c r="D599" s="623">
        <v>183.8</v>
      </c>
      <c r="E599" s="420">
        <f t="shared" si="462"/>
        <v>11050</v>
      </c>
      <c r="F599" s="420">
        <f t="shared" si="463"/>
        <v>11600</v>
      </c>
      <c r="G599" s="420">
        <f t="shared" si="461"/>
        <v>19300</v>
      </c>
      <c r="H599" s="91" t="s">
        <v>471</v>
      </c>
      <c r="I599" s="632"/>
      <c r="L599" s="697">
        <v>183.8</v>
      </c>
      <c r="M599" s="257">
        <f t="shared" si="484"/>
        <v>6433</v>
      </c>
      <c r="N599" s="53">
        <f t="shared" si="485"/>
        <v>19299</v>
      </c>
      <c r="O599" s="53">
        <f t="shared" si="486"/>
        <v>11579.4</v>
      </c>
      <c r="P599" s="53">
        <f t="shared" si="487"/>
        <v>11000.429999999998</v>
      </c>
      <c r="Q599" s="53">
        <f t="shared" si="488"/>
        <v>9350.3654999999981</v>
      </c>
    </row>
    <row r="600" spans="1:17" ht="21" customHeight="1">
      <c r="A600" s="695" t="s">
        <v>5920</v>
      </c>
      <c r="B600" s="90"/>
      <c r="C600" s="90"/>
      <c r="D600" s="623"/>
      <c r="E600" s="420">
        <f t="shared" si="462"/>
        <v>0</v>
      </c>
      <c r="F600" s="420">
        <f t="shared" si="463"/>
        <v>0</v>
      </c>
      <c r="G600" s="420">
        <f t="shared" si="461"/>
        <v>0</v>
      </c>
      <c r="H600" s="91" t="s">
        <v>471</v>
      </c>
      <c r="I600" s="632"/>
      <c r="L600" s="698"/>
    </row>
    <row r="601" spans="1:17" ht="21" customHeight="1">
      <c r="B601" s="90" t="s">
        <v>5921</v>
      </c>
      <c r="C601" s="90" t="s">
        <v>5922</v>
      </c>
      <c r="D601" s="623">
        <v>115.5</v>
      </c>
      <c r="E601" s="420">
        <f t="shared" si="462"/>
        <v>6950</v>
      </c>
      <c r="F601" s="420">
        <f t="shared" si="463"/>
        <v>7300</v>
      </c>
      <c r="G601" s="420">
        <f t="shared" si="461"/>
        <v>12150</v>
      </c>
      <c r="H601" s="91" t="s">
        <v>471</v>
      </c>
      <c r="I601" s="632"/>
      <c r="L601" s="697">
        <v>115.5</v>
      </c>
      <c r="M601" s="257">
        <f t="shared" ref="M601:M610" si="489">L601*35</f>
        <v>4042.5</v>
      </c>
      <c r="N601" s="53">
        <f t="shared" ref="N601:N610" si="490">M601*3</f>
        <v>12127.5</v>
      </c>
      <c r="O601" s="53">
        <f t="shared" ref="O601:O610" si="491">N601*0.6</f>
        <v>7276.5</v>
      </c>
      <c r="P601" s="53">
        <f t="shared" ref="P601:P610" si="492">O601*0.95</f>
        <v>6912.6749999999993</v>
      </c>
      <c r="Q601" s="53">
        <f t="shared" ref="Q601:Q610" si="493">P601*0.85</f>
        <v>5875.7737499999994</v>
      </c>
    </row>
    <row r="602" spans="1:17" ht="21" customHeight="1">
      <c r="B602" s="90" t="s">
        <v>5923</v>
      </c>
      <c r="C602" s="90" t="s">
        <v>5924</v>
      </c>
      <c r="D602" s="623">
        <v>68.3</v>
      </c>
      <c r="E602" s="420">
        <f t="shared" si="462"/>
        <v>4100</v>
      </c>
      <c r="F602" s="420">
        <f t="shared" si="463"/>
        <v>4350</v>
      </c>
      <c r="G602" s="420">
        <f t="shared" si="461"/>
        <v>7200</v>
      </c>
      <c r="H602" s="91" t="s">
        <v>471</v>
      </c>
      <c r="I602" s="632"/>
      <c r="L602" s="697">
        <v>68.3</v>
      </c>
      <c r="M602" s="257">
        <f t="shared" si="489"/>
        <v>2390.5</v>
      </c>
      <c r="N602" s="53">
        <f t="shared" si="490"/>
        <v>7171.5</v>
      </c>
      <c r="O602" s="53">
        <f t="shared" si="491"/>
        <v>4302.8999999999996</v>
      </c>
      <c r="P602" s="53">
        <f t="shared" si="492"/>
        <v>4087.7549999999997</v>
      </c>
      <c r="Q602" s="53">
        <f t="shared" si="493"/>
        <v>3474.5917499999996</v>
      </c>
    </row>
    <row r="603" spans="1:17" ht="21" customHeight="1">
      <c r="B603" s="90" t="s">
        <v>5925</v>
      </c>
      <c r="C603" s="90" t="s">
        <v>5926</v>
      </c>
      <c r="D603" s="623">
        <v>47.3</v>
      </c>
      <c r="E603" s="420">
        <f t="shared" si="462"/>
        <v>2850</v>
      </c>
      <c r="F603" s="420">
        <f t="shared" si="463"/>
        <v>3000</v>
      </c>
      <c r="G603" s="420">
        <f t="shared" si="461"/>
        <v>5000</v>
      </c>
      <c r="H603" s="91" t="s">
        <v>471</v>
      </c>
      <c r="I603" s="632"/>
      <c r="L603" s="697">
        <v>47.3</v>
      </c>
      <c r="M603" s="257">
        <f t="shared" si="489"/>
        <v>1655.5</v>
      </c>
      <c r="N603" s="53">
        <f t="shared" si="490"/>
        <v>4966.5</v>
      </c>
      <c r="O603" s="53">
        <f t="shared" si="491"/>
        <v>2979.9</v>
      </c>
      <c r="P603" s="53">
        <f t="shared" si="492"/>
        <v>2830.9049999999997</v>
      </c>
      <c r="Q603" s="53">
        <f t="shared" si="493"/>
        <v>2406.2692499999998</v>
      </c>
    </row>
    <row r="604" spans="1:17" ht="21" customHeight="1">
      <c r="B604" s="90" t="s">
        <v>5927</v>
      </c>
      <c r="C604" s="90" t="s">
        <v>5928</v>
      </c>
      <c r="D604" s="623">
        <v>147</v>
      </c>
      <c r="E604" s="420">
        <f t="shared" si="462"/>
        <v>8800</v>
      </c>
      <c r="F604" s="420">
        <f t="shared" si="463"/>
        <v>9300</v>
      </c>
      <c r="G604" s="420">
        <f t="shared" si="461"/>
        <v>15450</v>
      </c>
      <c r="H604" s="91" t="s">
        <v>471</v>
      </c>
      <c r="I604" s="632"/>
      <c r="L604" s="697">
        <v>147</v>
      </c>
      <c r="M604" s="257">
        <f t="shared" si="489"/>
        <v>5145</v>
      </c>
      <c r="N604" s="53">
        <f t="shared" si="490"/>
        <v>15435</v>
      </c>
      <c r="O604" s="53">
        <f t="shared" si="491"/>
        <v>9261</v>
      </c>
      <c r="P604" s="53">
        <f t="shared" si="492"/>
        <v>8797.9499999999989</v>
      </c>
      <c r="Q604" s="53">
        <f t="shared" si="493"/>
        <v>7478.2574999999988</v>
      </c>
    </row>
    <row r="605" spans="1:17" ht="21" customHeight="1">
      <c r="B605" s="90" t="s">
        <v>5929</v>
      </c>
      <c r="C605" s="90" t="s">
        <v>5930</v>
      </c>
      <c r="D605" s="623">
        <v>73.5</v>
      </c>
      <c r="E605" s="420">
        <f t="shared" si="462"/>
        <v>4400</v>
      </c>
      <c r="F605" s="420">
        <f t="shared" si="463"/>
        <v>4650</v>
      </c>
      <c r="G605" s="420">
        <f t="shared" si="461"/>
        <v>7750</v>
      </c>
      <c r="H605" s="91" t="s">
        <v>471</v>
      </c>
      <c r="I605" s="632"/>
      <c r="L605" s="697">
        <v>73.5</v>
      </c>
      <c r="M605" s="257">
        <f t="shared" si="489"/>
        <v>2572.5</v>
      </c>
      <c r="N605" s="53">
        <f t="shared" si="490"/>
        <v>7717.5</v>
      </c>
      <c r="O605" s="53">
        <f t="shared" si="491"/>
        <v>4630.5</v>
      </c>
      <c r="P605" s="53">
        <f t="shared" si="492"/>
        <v>4398.9749999999995</v>
      </c>
      <c r="Q605" s="53">
        <f t="shared" si="493"/>
        <v>3739.1287499999994</v>
      </c>
    </row>
    <row r="606" spans="1:17" ht="21" customHeight="1">
      <c r="B606" s="90" t="s">
        <v>5914</v>
      </c>
      <c r="C606" s="90" t="s">
        <v>5915</v>
      </c>
      <c r="D606" s="623">
        <v>73.5</v>
      </c>
      <c r="E606" s="420">
        <f t="shared" si="462"/>
        <v>4400</v>
      </c>
      <c r="F606" s="420">
        <f t="shared" si="463"/>
        <v>4650</v>
      </c>
      <c r="G606" s="420">
        <f t="shared" si="461"/>
        <v>7750</v>
      </c>
      <c r="H606" s="91" t="s">
        <v>471</v>
      </c>
      <c r="I606" s="632"/>
      <c r="L606" s="697">
        <v>73.5</v>
      </c>
      <c r="M606" s="257">
        <f t="shared" si="489"/>
        <v>2572.5</v>
      </c>
      <c r="N606" s="53">
        <f t="shared" si="490"/>
        <v>7717.5</v>
      </c>
      <c r="O606" s="53">
        <f t="shared" si="491"/>
        <v>4630.5</v>
      </c>
      <c r="P606" s="53">
        <f t="shared" si="492"/>
        <v>4398.9749999999995</v>
      </c>
      <c r="Q606" s="53">
        <f t="shared" si="493"/>
        <v>3739.1287499999994</v>
      </c>
    </row>
    <row r="607" spans="1:17" ht="21" customHeight="1">
      <c r="B607" s="90" t="s">
        <v>5916</v>
      </c>
      <c r="C607" s="90" t="s">
        <v>5917</v>
      </c>
      <c r="D607" s="623">
        <v>84</v>
      </c>
      <c r="E607" s="420">
        <f t="shared" si="462"/>
        <v>5050</v>
      </c>
      <c r="F607" s="420">
        <f t="shared" si="463"/>
        <v>5300</v>
      </c>
      <c r="G607" s="420">
        <f t="shared" si="461"/>
        <v>8850</v>
      </c>
      <c r="H607" s="91" t="s">
        <v>471</v>
      </c>
      <c r="I607" s="632"/>
      <c r="L607" s="697">
        <v>84</v>
      </c>
      <c r="M607" s="257">
        <f t="shared" si="489"/>
        <v>2940</v>
      </c>
      <c r="N607" s="53">
        <f t="shared" si="490"/>
        <v>8820</v>
      </c>
      <c r="O607" s="53">
        <f t="shared" si="491"/>
        <v>5292</v>
      </c>
      <c r="P607" s="53">
        <f t="shared" si="492"/>
        <v>5027.3999999999996</v>
      </c>
      <c r="Q607" s="53">
        <f t="shared" si="493"/>
        <v>4273.29</v>
      </c>
    </row>
    <row r="608" spans="1:17" ht="21" customHeight="1">
      <c r="B608" s="90" t="s">
        <v>5931</v>
      </c>
      <c r="C608" s="90" t="s">
        <v>5932</v>
      </c>
      <c r="D608" s="623">
        <v>141.80000000000001</v>
      </c>
      <c r="E608" s="420">
        <f t="shared" si="462"/>
        <v>8500</v>
      </c>
      <c r="F608" s="420">
        <f t="shared" si="463"/>
        <v>8950</v>
      </c>
      <c r="G608" s="420">
        <f t="shared" si="461"/>
        <v>14900</v>
      </c>
      <c r="H608" s="91" t="s">
        <v>471</v>
      </c>
      <c r="I608" s="632"/>
      <c r="L608" s="697">
        <v>141.80000000000001</v>
      </c>
      <c r="M608" s="257">
        <f t="shared" si="489"/>
        <v>4963</v>
      </c>
      <c r="N608" s="53">
        <f t="shared" si="490"/>
        <v>14889</v>
      </c>
      <c r="O608" s="53">
        <f t="shared" si="491"/>
        <v>8933.4</v>
      </c>
      <c r="P608" s="53">
        <f t="shared" si="492"/>
        <v>8486.73</v>
      </c>
      <c r="Q608" s="53">
        <f t="shared" si="493"/>
        <v>7213.7204999999994</v>
      </c>
    </row>
    <row r="609" spans="1:17" ht="21" customHeight="1">
      <c r="B609" s="90" t="s">
        <v>5933</v>
      </c>
      <c r="C609" s="90" t="s">
        <v>5934</v>
      </c>
      <c r="D609" s="623">
        <v>210</v>
      </c>
      <c r="E609" s="420">
        <f t="shared" si="462"/>
        <v>12600</v>
      </c>
      <c r="F609" s="420">
        <f t="shared" si="463"/>
        <v>13250</v>
      </c>
      <c r="G609" s="420">
        <f t="shared" si="461"/>
        <v>22050</v>
      </c>
      <c r="H609" s="91" t="s">
        <v>471</v>
      </c>
      <c r="I609" s="632"/>
      <c r="L609" s="697">
        <v>210</v>
      </c>
      <c r="M609" s="257">
        <f t="shared" si="489"/>
        <v>7350</v>
      </c>
      <c r="N609" s="53">
        <f t="shared" si="490"/>
        <v>22050</v>
      </c>
      <c r="O609" s="53">
        <f t="shared" si="491"/>
        <v>13230</v>
      </c>
      <c r="P609" s="53">
        <f t="shared" si="492"/>
        <v>12568.5</v>
      </c>
      <c r="Q609" s="53">
        <f t="shared" si="493"/>
        <v>10683.225</v>
      </c>
    </row>
    <row r="610" spans="1:17" ht="21" customHeight="1">
      <c r="B610" s="90" t="s">
        <v>5935</v>
      </c>
      <c r="C610" s="90" t="s">
        <v>5936</v>
      </c>
      <c r="D610" s="623">
        <v>30.5</v>
      </c>
      <c r="E610" s="420">
        <f t="shared" si="462"/>
        <v>1850</v>
      </c>
      <c r="F610" s="420">
        <f t="shared" si="463"/>
        <v>1950</v>
      </c>
      <c r="G610" s="420">
        <f t="shared" si="461"/>
        <v>3250</v>
      </c>
      <c r="H610" s="91" t="s">
        <v>471</v>
      </c>
      <c r="I610" s="632"/>
      <c r="L610" s="697">
        <v>30.5</v>
      </c>
      <c r="M610" s="257">
        <f t="shared" si="489"/>
        <v>1067.5</v>
      </c>
      <c r="N610" s="53">
        <f t="shared" si="490"/>
        <v>3202.5</v>
      </c>
      <c r="O610" s="53">
        <f t="shared" si="491"/>
        <v>1921.5</v>
      </c>
      <c r="P610" s="53">
        <f t="shared" si="492"/>
        <v>1825.425</v>
      </c>
      <c r="Q610" s="53">
        <f t="shared" si="493"/>
        <v>1551.6112499999999</v>
      </c>
    </row>
    <row r="611" spans="1:17" ht="21" customHeight="1">
      <c r="A611" s="695" t="s">
        <v>5937</v>
      </c>
      <c r="B611" s="90"/>
      <c r="C611" s="90"/>
      <c r="D611" s="623"/>
      <c r="E611" s="420">
        <f t="shared" si="462"/>
        <v>0</v>
      </c>
      <c r="F611" s="420">
        <f t="shared" si="463"/>
        <v>0</v>
      </c>
      <c r="G611" s="420">
        <f t="shared" si="461"/>
        <v>0</v>
      </c>
      <c r="H611" s="91"/>
      <c r="I611" s="632"/>
      <c r="L611" s="698"/>
    </row>
    <row r="612" spans="1:17" ht="21" customHeight="1">
      <c r="B612" s="90" t="s">
        <v>5938</v>
      </c>
      <c r="C612" s="90" t="s">
        <v>5939</v>
      </c>
      <c r="D612" s="623">
        <v>215</v>
      </c>
      <c r="E612" s="420">
        <f t="shared" si="462"/>
        <v>12900</v>
      </c>
      <c r="F612" s="420">
        <f t="shared" si="463"/>
        <v>13550</v>
      </c>
      <c r="G612" s="420">
        <f t="shared" si="461"/>
        <v>22600</v>
      </c>
      <c r="H612" s="91" t="s">
        <v>471</v>
      </c>
      <c r="I612" s="632"/>
      <c r="L612" s="697">
        <v>215</v>
      </c>
      <c r="M612" s="257">
        <f t="shared" ref="M612:M617" si="494">L612*35</f>
        <v>7525</v>
      </c>
      <c r="N612" s="53">
        <f t="shared" ref="N612:N617" si="495">M612*3</f>
        <v>22575</v>
      </c>
      <c r="O612" s="53">
        <f t="shared" ref="O612:O617" si="496">N612*0.6</f>
        <v>13545</v>
      </c>
      <c r="P612" s="53">
        <f t="shared" ref="P612:P617" si="497">O612*0.95</f>
        <v>12867.75</v>
      </c>
      <c r="Q612" s="53">
        <f t="shared" ref="Q612:Q617" si="498">P612*0.85</f>
        <v>10937.5875</v>
      </c>
    </row>
    <row r="613" spans="1:17" ht="21" customHeight="1">
      <c r="B613" s="90" t="s">
        <v>5940</v>
      </c>
      <c r="C613" s="90" t="s">
        <v>5941</v>
      </c>
      <c r="D613" s="623">
        <v>241.5</v>
      </c>
      <c r="E613" s="420">
        <f t="shared" si="462"/>
        <v>14500</v>
      </c>
      <c r="F613" s="420">
        <f t="shared" si="463"/>
        <v>15250</v>
      </c>
      <c r="G613" s="420">
        <f t="shared" si="461"/>
        <v>25400</v>
      </c>
      <c r="H613" s="91" t="s">
        <v>471</v>
      </c>
      <c r="I613" s="632"/>
      <c r="L613" s="697">
        <v>241.5</v>
      </c>
      <c r="M613" s="257">
        <f t="shared" si="494"/>
        <v>8452.5</v>
      </c>
      <c r="N613" s="53">
        <f t="shared" si="495"/>
        <v>25357.5</v>
      </c>
      <c r="O613" s="53">
        <f t="shared" si="496"/>
        <v>15214.5</v>
      </c>
      <c r="P613" s="53">
        <f t="shared" si="497"/>
        <v>14453.775</v>
      </c>
      <c r="Q613" s="53">
        <f t="shared" si="498"/>
        <v>12285.70875</v>
      </c>
    </row>
    <row r="614" spans="1:17" ht="21" customHeight="1">
      <c r="B614" s="90" t="s">
        <v>5942</v>
      </c>
      <c r="C614" s="90" t="s">
        <v>5943</v>
      </c>
      <c r="D614" s="623">
        <v>241.5</v>
      </c>
      <c r="E614" s="420">
        <f t="shared" si="462"/>
        <v>14500</v>
      </c>
      <c r="F614" s="420">
        <f t="shared" si="463"/>
        <v>15250</v>
      </c>
      <c r="G614" s="420">
        <f t="shared" ref="G614:G677" si="499">CEILING(N614,50)</f>
        <v>25400</v>
      </c>
      <c r="H614" s="91" t="s">
        <v>471</v>
      </c>
      <c r="I614" s="632"/>
      <c r="L614" s="697">
        <v>241.5</v>
      </c>
      <c r="M614" s="257">
        <f t="shared" si="494"/>
        <v>8452.5</v>
      </c>
      <c r="N614" s="53">
        <f t="shared" si="495"/>
        <v>25357.5</v>
      </c>
      <c r="O614" s="53">
        <f t="shared" si="496"/>
        <v>15214.5</v>
      </c>
      <c r="P614" s="53">
        <f t="shared" si="497"/>
        <v>14453.775</v>
      </c>
      <c r="Q614" s="53">
        <f t="shared" si="498"/>
        <v>12285.70875</v>
      </c>
    </row>
    <row r="615" spans="1:17" ht="21" customHeight="1">
      <c r="B615" s="90" t="s">
        <v>5944</v>
      </c>
      <c r="C615" s="90" t="s">
        <v>5945</v>
      </c>
      <c r="D615" s="623">
        <v>336</v>
      </c>
      <c r="E615" s="420">
        <f t="shared" si="462"/>
        <v>20150</v>
      </c>
      <c r="F615" s="420">
        <f t="shared" si="463"/>
        <v>21200</v>
      </c>
      <c r="G615" s="420">
        <f t="shared" si="499"/>
        <v>35300</v>
      </c>
      <c r="H615" s="91" t="s">
        <v>471</v>
      </c>
      <c r="I615" s="632"/>
      <c r="L615" s="697">
        <v>336</v>
      </c>
      <c r="M615" s="257">
        <f t="shared" si="494"/>
        <v>11760</v>
      </c>
      <c r="N615" s="53">
        <f t="shared" si="495"/>
        <v>35280</v>
      </c>
      <c r="O615" s="53">
        <f t="shared" si="496"/>
        <v>21168</v>
      </c>
      <c r="P615" s="53">
        <f t="shared" si="497"/>
        <v>20109.599999999999</v>
      </c>
      <c r="Q615" s="53">
        <f t="shared" si="498"/>
        <v>17093.16</v>
      </c>
    </row>
    <row r="616" spans="1:17" ht="21" customHeight="1">
      <c r="B616" s="90" t="s">
        <v>5946</v>
      </c>
      <c r="C616" s="90" t="s">
        <v>5947</v>
      </c>
      <c r="D616" s="623">
        <v>315</v>
      </c>
      <c r="E616" s="420">
        <f t="shared" si="462"/>
        <v>18900</v>
      </c>
      <c r="F616" s="420">
        <f t="shared" si="463"/>
        <v>19850</v>
      </c>
      <c r="G616" s="420">
        <f t="shared" si="499"/>
        <v>33100</v>
      </c>
      <c r="H616" s="91" t="s">
        <v>471</v>
      </c>
      <c r="I616" s="632"/>
      <c r="L616" s="697">
        <v>315</v>
      </c>
      <c r="M616" s="257">
        <f t="shared" si="494"/>
        <v>11025</v>
      </c>
      <c r="N616" s="53">
        <f t="shared" si="495"/>
        <v>33075</v>
      </c>
      <c r="O616" s="53">
        <f t="shared" si="496"/>
        <v>19845</v>
      </c>
      <c r="P616" s="53">
        <f t="shared" si="497"/>
        <v>18852.75</v>
      </c>
      <c r="Q616" s="53">
        <f t="shared" si="498"/>
        <v>16024.8375</v>
      </c>
    </row>
    <row r="617" spans="1:17" ht="21" customHeight="1">
      <c r="B617" s="90" t="s">
        <v>5948</v>
      </c>
      <c r="C617" s="90" t="s">
        <v>5949</v>
      </c>
      <c r="D617" s="623">
        <v>262.5</v>
      </c>
      <c r="E617" s="420">
        <f t="shared" si="462"/>
        <v>15750</v>
      </c>
      <c r="F617" s="420">
        <f t="shared" si="463"/>
        <v>16550</v>
      </c>
      <c r="G617" s="420">
        <f t="shared" si="499"/>
        <v>27600</v>
      </c>
      <c r="H617" s="91" t="s">
        <v>471</v>
      </c>
      <c r="I617" s="632"/>
      <c r="L617" s="697">
        <v>262.5</v>
      </c>
      <c r="M617" s="257">
        <f t="shared" si="494"/>
        <v>9187.5</v>
      </c>
      <c r="N617" s="53">
        <f t="shared" si="495"/>
        <v>27562.5</v>
      </c>
      <c r="O617" s="53">
        <f t="shared" si="496"/>
        <v>16537.5</v>
      </c>
      <c r="P617" s="53">
        <f t="shared" si="497"/>
        <v>15710.625</v>
      </c>
      <c r="Q617" s="53">
        <f t="shared" si="498"/>
        <v>13354.03125</v>
      </c>
    </row>
    <row r="618" spans="1:17" ht="21" customHeight="1">
      <c r="A618" s="695" t="s">
        <v>5950</v>
      </c>
      <c r="B618" s="90"/>
      <c r="C618" s="90"/>
      <c r="D618" s="623"/>
      <c r="E618" s="420">
        <f t="shared" si="462"/>
        <v>0</v>
      </c>
      <c r="F618" s="420">
        <f t="shared" si="463"/>
        <v>0</v>
      </c>
      <c r="G618" s="420">
        <f t="shared" si="499"/>
        <v>0</v>
      </c>
      <c r="H618" s="91"/>
      <c r="I618" s="632"/>
      <c r="L618" s="698"/>
    </row>
    <row r="619" spans="1:17" ht="21" customHeight="1">
      <c r="B619" s="90" t="s">
        <v>5951</v>
      </c>
      <c r="C619" s="90" t="s">
        <v>5952</v>
      </c>
      <c r="D619" s="623">
        <v>126</v>
      </c>
      <c r="E619" s="420">
        <f t="shared" si="462"/>
        <v>7550</v>
      </c>
      <c r="F619" s="420">
        <f t="shared" si="463"/>
        <v>7950</v>
      </c>
      <c r="G619" s="420">
        <f t="shared" si="499"/>
        <v>13250</v>
      </c>
      <c r="H619" s="91" t="s">
        <v>471</v>
      </c>
      <c r="I619" s="632"/>
      <c r="L619" s="697">
        <v>126</v>
      </c>
      <c r="M619" s="257">
        <f t="shared" ref="M619:M639" si="500">L619*35</f>
        <v>4410</v>
      </c>
      <c r="N619" s="53">
        <f t="shared" ref="N619:N639" si="501">M619*3</f>
        <v>13230</v>
      </c>
      <c r="O619" s="53">
        <f t="shared" ref="O619:O639" si="502">N619*0.6</f>
        <v>7938</v>
      </c>
      <c r="P619" s="53">
        <f t="shared" ref="P619:P639" si="503">O619*0.95</f>
        <v>7541.0999999999995</v>
      </c>
      <c r="Q619" s="53">
        <f t="shared" ref="Q619:Q639" si="504">P619*0.85</f>
        <v>6409.9349999999995</v>
      </c>
    </row>
    <row r="620" spans="1:17" ht="21" customHeight="1">
      <c r="B620" s="90" t="s">
        <v>5953</v>
      </c>
      <c r="C620" s="90" t="s">
        <v>5954</v>
      </c>
      <c r="D620" s="623">
        <v>60</v>
      </c>
      <c r="E620" s="420">
        <f t="shared" si="462"/>
        <v>3600</v>
      </c>
      <c r="F620" s="420">
        <f t="shared" si="463"/>
        <v>3800</v>
      </c>
      <c r="G620" s="420">
        <f t="shared" si="499"/>
        <v>6300</v>
      </c>
      <c r="H620" s="91" t="s">
        <v>471</v>
      </c>
      <c r="I620" s="632"/>
      <c r="L620" s="697">
        <v>60</v>
      </c>
      <c r="M620" s="257">
        <f t="shared" si="500"/>
        <v>2100</v>
      </c>
      <c r="N620" s="53">
        <f t="shared" si="501"/>
        <v>6300</v>
      </c>
      <c r="O620" s="53">
        <f t="shared" si="502"/>
        <v>3780</v>
      </c>
      <c r="P620" s="53">
        <f t="shared" si="503"/>
        <v>3591</v>
      </c>
      <c r="Q620" s="53">
        <f t="shared" si="504"/>
        <v>3052.35</v>
      </c>
    </row>
    <row r="621" spans="1:17" ht="21" customHeight="1">
      <c r="B621" s="90" t="s">
        <v>5955</v>
      </c>
      <c r="C621" s="90" t="s">
        <v>5956</v>
      </c>
      <c r="D621" s="623">
        <v>66</v>
      </c>
      <c r="E621" s="420">
        <f t="shared" si="462"/>
        <v>4000</v>
      </c>
      <c r="F621" s="420">
        <f t="shared" si="463"/>
        <v>4200</v>
      </c>
      <c r="G621" s="420">
        <f t="shared" si="499"/>
        <v>6950</v>
      </c>
      <c r="H621" s="91" t="s">
        <v>471</v>
      </c>
      <c r="I621" s="632"/>
      <c r="L621" s="697">
        <v>66</v>
      </c>
      <c r="M621" s="257">
        <f t="shared" si="500"/>
        <v>2310</v>
      </c>
      <c r="N621" s="53">
        <f t="shared" si="501"/>
        <v>6930</v>
      </c>
      <c r="O621" s="53">
        <f t="shared" si="502"/>
        <v>4158</v>
      </c>
      <c r="P621" s="53">
        <f t="shared" si="503"/>
        <v>3950.1</v>
      </c>
      <c r="Q621" s="53">
        <f t="shared" si="504"/>
        <v>3357.585</v>
      </c>
    </row>
    <row r="622" spans="1:17" ht="21" customHeight="1">
      <c r="A622" s="695" t="s">
        <v>5957</v>
      </c>
      <c r="B622" s="90"/>
      <c r="C622" s="90"/>
      <c r="D622" s="623"/>
      <c r="E622" s="420">
        <f t="shared" si="462"/>
        <v>0</v>
      </c>
      <c r="F622" s="420">
        <f t="shared" si="463"/>
        <v>0</v>
      </c>
      <c r="G622" s="420">
        <f t="shared" si="499"/>
        <v>0</v>
      </c>
      <c r="H622" s="91"/>
      <c r="I622" s="632"/>
      <c r="L622" s="698"/>
    </row>
    <row r="623" spans="1:17" ht="21" customHeight="1">
      <c r="B623" s="90" t="s">
        <v>5883</v>
      </c>
      <c r="C623" s="90" t="s">
        <v>5958</v>
      </c>
      <c r="D623" s="623">
        <v>178.5</v>
      </c>
      <c r="E623" s="420">
        <f t="shared" si="462"/>
        <v>10700</v>
      </c>
      <c r="F623" s="420">
        <f t="shared" si="463"/>
        <v>11250</v>
      </c>
      <c r="G623" s="420">
        <f t="shared" si="499"/>
        <v>18750</v>
      </c>
      <c r="H623" s="91" t="s">
        <v>471</v>
      </c>
      <c r="I623" s="632"/>
      <c r="L623" s="697">
        <v>178.5</v>
      </c>
      <c r="M623" s="257">
        <f t="shared" si="500"/>
        <v>6247.5</v>
      </c>
      <c r="N623" s="53">
        <f t="shared" si="501"/>
        <v>18742.5</v>
      </c>
      <c r="O623" s="53">
        <f t="shared" si="502"/>
        <v>11245.5</v>
      </c>
      <c r="P623" s="53">
        <f t="shared" si="503"/>
        <v>10683.225</v>
      </c>
      <c r="Q623" s="53">
        <f t="shared" si="504"/>
        <v>9080.7412500000009</v>
      </c>
    </row>
    <row r="624" spans="1:17" ht="21" customHeight="1">
      <c r="B624" s="90" t="s">
        <v>5959</v>
      </c>
      <c r="C624" s="90" t="s">
        <v>5960</v>
      </c>
      <c r="D624" s="623">
        <v>60</v>
      </c>
      <c r="E624" s="420">
        <f t="shared" si="462"/>
        <v>3600</v>
      </c>
      <c r="F624" s="420">
        <f t="shared" si="463"/>
        <v>3800</v>
      </c>
      <c r="G624" s="420">
        <f t="shared" si="499"/>
        <v>6300</v>
      </c>
      <c r="H624" s="91" t="s">
        <v>471</v>
      </c>
      <c r="I624" s="632"/>
      <c r="L624" s="697">
        <v>60</v>
      </c>
      <c r="M624" s="257">
        <f t="shared" si="500"/>
        <v>2100</v>
      </c>
      <c r="N624" s="53">
        <f t="shared" si="501"/>
        <v>6300</v>
      </c>
      <c r="O624" s="53">
        <f t="shared" si="502"/>
        <v>3780</v>
      </c>
      <c r="P624" s="53">
        <f t="shared" si="503"/>
        <v>3591</v>
      </c>
      <c r="Q624" s="53">
        <f t="shared" si="504"/>
        <v>3052.35</v>
      </c>
    </row>
    <row r="625" spans="1:17" ht="21" customHeight="1">
      <c r="B625" s="90" t="s">
        <v>5961</v>
      </c>
      <c r="C625" s="90" t="s">
        <v>5960</v>
      </c>
      <c r="D625" s="623">
        <v>58.800000000000004</v>
      </c>
      <c r="E625" s="420">
        <f t="shared" si="462"/>
        <v>3550</v>
      </c>
      <c r="F625" s="420">
        <f t="shared" si="463"/>
        <v>3750</v>
      </c>
      <c r="G625" s="420">
        <f t="shared" si="499"/>
        <v>6200</v>
      </c>
      <c r="H625" s="91" t="s">
        <v>471</v>
      </c>
      <c r="I625" s="632"/>
      <c r="L625" s="697">
        <v>58.800000000000004</v>
      </c>
      <c r="M625" s="257">
        <f t="shared" si="500"/>
        <v>2058</v>
      </c>
      <c r="N625" s="53">
        <f t="shared" si="501"/>
        <v>6174</v>
      </c>
      <c r="O625" s="53">
        <f t="shared" si="502"/>
        <v>3704.3999999999996</v>
      </c>
      <c r="P625" s="53">
        <f t="shared" si="503"/>
        <v>3519.1799999999994</v>
      </c>
      <c r="Q625" s="53">
        <f t="shared" si="504"/>
        <v>2991.3029999999994</v>
      </c>
    </row>
    <row r="626" spans="1:17" ht="21" customHeight="1">
      <c r="A626" s="695" t="s">
        <v>5962</v>
      </c>
      <c r="B626" s="90"/>
      <c r="C626" s="90"/>
      <c r="D626" s="623"/>
      <c r="E626" s="420">
        <f t="shared" si="462"/>
        <v>0</v>
      </c>
      <c r="F626" s="420">
        <f t="shared" si="463"/>
        <v>0</v>
      </c>
      <c r="G626" s="420">
        <f t="shared" si="499"/>
        <v>0</v>
      </c>
      <c r="H626" s="91"/>
      <c r="I626" s="632"/>
      <c r="L626" s="698"/>
    </row>
    <row r="627" spans="1:17" ht="21" customHeight="1">
      <c r="B627" s="90" t="s">
        <v>5963</v>
      </c>
      <c r="C627" s="90" t="s">
        <v>5964</v>
      </c>
      <c r="D627" s="623">
        <v>44.1</v>
      </c>
      <c r="E627" s="420">
        <f t="shared" si="462"/>
        <v>2650</v>
      </c>
      <c r="F627" s="420">
        <f t="shared" si="463"/>
        <v>2800</v>
      </c>
      <c r="G627" s="420">
        <f t="shared" si="499"/>
        <v>4650</v>
      </c>
      <c r="H627" s="91" t="s">
        <v>471</v>
      </c>
      <c r="I627" s="632"/>
      <c r="L627" s="699">
        <v>44.1</v>
      </c>
      <c r="M627" s="257">
        <f t="shared" si="500"/>
        <v>1543.5</v>
      </c>
      <c r="N627" s="53">
        <f t="shared" si="501"/>
        <v>4630.5</v>
      </c>
      <c r="O627" s="53">
        <f t="shared" si="502"/>
        <v>2778.2999999999997</v>
      </c>
      <c r="P627" s="53">
        <f t="shared" si="503"/>
        <v>2639.3849999999998</v>
      </c>
      <c r="Q627" s="53">
        <f t="shared" si="504"/>
        <v>2243.4772499999999</v>
      </c>
    </row>
    <row r="628" spans="1:17" ht="21" customHeight="1">
      <c r="B628" s="90" t="s">
        <v>5965</v>
      </c>
      <c r="C628" s="90" t="s">
        <v>5966</v>
      </c>
      <c r="D628" s="623">
        <v>65.100000000000009</v>
      </c>
      <c r="E628" s="420">
        <f t="shared" si="462"/>
        <v>3900</v>
      </c>
      <c r="F628" s="420">
        <f t="shared" si="463"/>
        <v>4150</v>
      </c>
      <c r="G628" s="420">
        <f t="shared" si="499"/>
        <v>6850</v>
      </c>
      <c r="H628" s="91" t="s">
        <v>471</v>
      </c>
      <c r="I628" s="632"/>
      <c r="L628" s="697">
        <v>65.100000000000009</v>
      </c>
      <c r="M628" s="257">
        <f t="shared" si="500"/>
        <v>2278.5000000000005</v>
      </c>
      <c r="N628" s="53">
        <f t="shared" si="501"/>
        <v>6835.5000000000018</v>
      </c>
      <c r="O628" s="53">
        <f t="shared" si="502"/>
        <v>4101.3000000000011</v>
      </c>
      <c r="P628" s="53">
        <f t="shared" si="503"/>
        <v>3896.235000000001</v>
      </c>
      <c r="Q628" s="53">
        <f t="shared" si="504"/>
        <v>3311.7997500000006</v>
      </c>
    </row>
    <row r="629" spans="1:17" ht="21" customHeight="1">
      <c r="B629" s="90" t="s">
        <v>5967</v>
      </c>
      <c r="C629" s="90" t="s">
        <v>5968</v>
      </c>
      <c r="D629" s="623">
        <v>54.6</v>
      </c>
      <c r="E629" s="420">
        <f t="shared" si="462"/>
        <v>3300</v>
      </c>
      <c r="F629" s="420">
        <f t="shared" si="463"/>
        <v>3450</v>
      </c>
      <c r="G629" s="420">
        <f t="shared" si="499"/>
        <v>5750</v>
      </c>
      <c r="H629" s="91" t="s">
        <v>471</v>
      </c>
      <c r="I629" s="632"/>
      <c r="L629" s="697">
        <v>54.6</v>
      </c>
      <c r="M629" s="257">
        <f t="shared" si="500"/>
        <v>1911</v>
      </c>
      <c r="N629" s="53">
        <f t="shared" si="501"/>
        <v>5733</v>
      </c>
      <c r="O629" s="53">
        <f t="shared" si="502"/>
        <v>3439.7999999999997</v>
      </c>
      <c r="P629" s="53">
        <f t="shared" si="503"/>
        <v>3267.8099999999995</v>
      </c>
      <c r="Q629" s="53">
        <f t="shared" si="504"/>
        <v>2777.6384999999996</v>
      </c>
    </row>
    <row r="630" spans="1:17" ht="21" customHeight="1">
      <c r="B630" s="90" t="s">
        <v>5969</v>
      </c>
      <c r="C630" s="90" t="s">
        <v>5970</v>
      </c>
      <c r="D630" s="623">
        <v>148</v>
      </c>
      <c r="E630" s="420">
        <f t="shared" si="462"/>
        <v>8900</v>
      </c>
      <c r="F630" s="420">
        <f t="shared" si="463"/>
        <v>9350</v>
      </c>
      <c r="G630" s="420">
        <f t="shared" si="499"/>
        <v>15550</v>
      </c>
      <c r="H630" s="91" t="s">
        <v>471</v>
      </c>
      <c r="I630" s="632"/>
      <c r="L630" s="700">
        <v>148</v>
      </c>
      <c r="M630" s="257">
        <f t="shared" si="500"/>
        <v>5180</v>
      </c>
      <c r="N630" s="53">
        <f t="shared" si="501"/>
        <v>15540</v>
      </c>
      <c r="O630" s="53">
        <f t="shared" si="502"/>
        <v>9324</v>
      </c>
      <c r="P630" s="53">
        <f t="shared" si="503"/>
        <v>8857.7999999999993</v>
      </c>
      <c r="Q630" s="53">
        <f t="shared" si="504"/>
        <v>7529.1299999999992</v>
      </c>
    </row>
    <row r="631" spans="1:17" ht="21" customHeight="1">
      <c r="A631" s="695" t="s">
        <v>5962</v>
      </c>
      <c r="B631" s="90"/>
      <c r="C631" s="90"/>
      <c r="D631" s="623"/>
      <c r="E631" s="420">
        <f t="shared" si="462"/>
        <v>0</v>
      </c>
      <c r="F631" s="420">
        <f t="shared" si="463"/>
        <v>0</v>
      </c>
      <c r="G631" s="420">
        <f t="shared" si="499"/>
        <v>0</v>
      </c>
      <c r="H631" s="91"/>
      <c r="I631" s="632"/>
      <c r="L631" s="698"/>
    </row>
    <row r="632" spans="1:17" ht="21" customHeight="1">
      <c r="B632" s="90" t="s">
        <v>5971</v>
      </c>
      <c r="C632" s="90" t="s">
        <v>5972</v>
      </c>
      <c r="D632" s="623">
        <v>155.4</v>
      </c>
      <c r="E632" s="420">
        <f t="shared" ref="E632:E695" si="505">CEILING(P632,50)</f>
        <v>9350</v>
      </c>
      <c r="F632" s="420">
        <f t="shared" ref="F632:F695" si="506">CEILING(O632,50)</f>
        <v>9800</v>
      </c>
      <c r="G632" s="420">
        <f t="shared" si="499"/>
        <v>16350</v>
      </c>
      <c r="H632" s="91" t="s">
        <v>471</v>
      </c>
      <c r="I632" s="632"/>
      <c r="L632" s="697">
        <v>155.4</v>
      </c>
      <c r="M632" s="257">
        <f t="shared" si="500"/>
        <v>5439</v>
      </c>
      <c r="N632" s="53">
        <f t="shared" si="501"/>
        <v>16317</v>
      </c>
      <c r="O632" s="53">
        <f t="shared" si="502"/>
        <v>9790.1999999999989</v>
      </c>
      <c r="P632" s="53">
        <f t="shared" si="503"/>
        <v>9300.6899999999987</v>
      </c>
      <c r="Q632" s="53">
        <f t="shared" si="504"/>
        <v>7905.5864999999985</v>
      </c>
    </row>
    <row r="633" spans="1:17" ht="21" customHeight="1">
      <c r="B633" s="90" t="s">
        <v>5973</v>
      </c>
      <c r="C633" s="90" t="s">
        <v>5974</v>
      </c>
      <c r="D633" s="623">
        <v>84</v>
      </c>
      <c r="E633" s="420">
        <f t="shared" si="505"/>
        <v>5050</v>
      </c>
      <c r="F633" s="420">
        <f t="shared" si="506"/>
        <v>5300</v>
      </c>
      <c r="G633" s="420">
        <f t="shared" si="499"/>
        <v>8850</v>
      </c>
      <c r="H633" s="91" t="s">
        <v>471</v>
      </c>
      <c r="I633" s="632"/>
      <c r="L633" s="697">
        <v>84</v>
      </c>
      <c r="M633" s="257">
        <f t="shared" si="500"/>
        <v>2940</v>
      </c>
      <c r="N633" s="53">
        <f t="shared" si="501"/>
        <v>8820</v>
      </c>
      <c r="O633" s="53">
        <f t="shared" si="502"/>
        <v>5292</v>
      </c>
      <c r="P633" s="53">
        <f t="shared" si="503"/>
        <v>5027.3999999999996</v>
      </c>
      <c r="Q633" s="53">
        <f t="shared" si="504"/>
        <v>4273.29</v>
      </c>
    </row>
    <row r="634" spans="1:17" ht="21" customHeight="1">
      <c r="B634" s="90" t="s">
        <v>5880</v>
      </c>
      <c r="C634" s="90" t="s">
        <v>5975</v>
      </c>
      <c r="D634" s="623">
        <v>17.899999999999999</v>
      </c>
      <c r="E634" s="420">
        <f t="shared" si="505"/>
        <v>1100</v>
      </c>
      <c r="F634" s="420">
        <f t="shared" si="506"/>
        <v>1150</v>
      </c>
      <c r="G634" s="420">
        <f t="shared" si="499"/>
        <v>1900</v>
      </c>
      <c r="H634" s="91" t="s">
        <v>471</v>
      </c>
      <c r="I634" s="632"/>
      <c r="L634" s="697">
        <v>17.899999999999999</v>
      </c>
      <c r="M634" s="257">
        <f t="shared" si="500"/>
        <v>626.5</v>
      </c>
      <c r="N634" s="53">
        <f t="shared" si="501"/>
        <v>1879.5</v>
      </c>
      <c r="O634" s="53">
        <f t="shared" si="502"/>
        <v>1127.7</v>
      </c>
      <c r="P634" s="53">
        <f t="shared" si="503"/>
        <v>1071.3150000000001</v>
      </c>
      <c r="Q634" s="53">
        <f t="shared" si="504"/>
        <v>910.61775</v>
      </c>
    </row>
    <row r="635" spans="1:17" ht="21" customHeight="1">
      <c r="B635" s="90" t="s">
        <v>5878</v>
      </c>
      <c r="C635" s="90" t="s">
        <v>5976</v>
      </c>
      <c r="D635" s="623">
        <v>41</v>
      </c>
      <c r="E635" s="420">
        <f t="shared" si="505"/>
        <v>2500</v>
      </c>
      <c r="F635" s="420">
        <f t="shared" si="506"/>
        <v>2600</v>
      </c>
      <c r="G635" s="420">
        <f t="shared" si="499"/>
        <v>4350</v>
      </c>
      <c r="H635" s="91" t="s">
        <v>471</v>
      </c>
      <c r="I635" s="632"/>
      <c r="L635" s="697">
        <v>41</v>
      </c>
      <c r="M635" s="257">
        <f t="shared" si="500"/>
        <v>1435</v>
      </c>
      <c r="N635" s="53">
        <f t="shared" si="501"/>
        <v>4305</v>
      </c>
      <c r="O635" s="53">
        <f t="shared" si="502"/>
        <v>2583</v>
      </c>
      <c r="P635" s="53">
        <f t="shared" si="503"/>
        <v>2453.85</v>
      </c>
      <c r="Q635" s="53">
        <f t="shared" si="504"/>
        <v>2085.7725</v>
      </c>
    </row>
    <row r="636" spans="1:17" ht="21" customHeight="1">
      <c r="B636" s="90" t="s">
        <v>472</v>
      </c>
      <c r="C636" s="90"/>
      <c r="D636" s="623"/>
      <c r="E636" s="420">
        <f t="shared" si="505"/>
        <v>0</v>
      </c>
      <c r="F636" s="420">
        <f t="shared" si="506"/>
        <v>0</v>
      </c>
      <c r="G636" s="420">
        <f t="shared" si="499"/>
        <v>0</v>
      </c>
      <c r="H636" s="91" t="s">
        <v>471</v>
      </c>
      <c r="I636" s="632"/>
      <c r="L636" s="698"/>
    </row>
    <row r="637" spans="1:17" ht="21" customHeight="1">
      <c r="B637" s="90" t="s">
        <v>5977</v>
      </c>
      <c r="C637" s="90" t="s">
        <v>5978</v>
      </c>
      <c r="D637" s="623">
        <v>78.8</v>
      </c>
      <c r="E637" s="420">
        <f t="shared" si="505"/>
        <v>4750</v>
      </c>
      <c r="F637" s="420">
        <f t="shared" si="506"/>
        <v>5000</v>
      </c>
      <c r="G637" s="420">
        <f t="shared" si="499"/>
        <v>8300</v>
      </c>
      <c r="H637" s="91" t="s">
        <v>471</v>
      </c>
      <c r="I637" s="632"/>
      <c r="L637" s="697">
        <v>78.8</v>
      </c>
      <c r="M637" s="257">
        <f t="shared" si="500"/>
        <v>2758</v>
      </c>
      <c r="N637" s="53">
        <f t="shared" si="501"/>
        <v>8274</v>
      </c>
      <c r="O637" s="53">
        <f t="shared" si="502"/>
        <v>4964.3999999999996</v>
      </c>
      <c r="P637" s="53">
        <f t="shared" si="503"/>
        <v>4716.1799999999994</v>
      </c>
      <c r="Q637" s="53">
        <f t="shared" si="504"/>
        <v>4008.7529999999992</v>
      </c>
    </row>
    <row r="638" spans="1:17" ht="21" customHeight="1">
      <c r="B638" s="90" t="s">
        <v>5979</v>
      </c>
      <c r="C638" s="90" t="s">
        <v>5980</v>
      </c>
      <c r="D638" s="623">
        <v>157.5</v>
      </c>
      <c r="E638" s="420">
        <f t="shared" si="505"/>
        <v>9450</v>
      </c>
      <c r="F638" s="420">
        <f t="shared" si="506"/>
        <v>9950</v>
      </c>
      <c r="G638" s="420">
        <f t="shared" si="499"/>
        <v>16550</v>
      </c>
      <c r="H638" s="91" t="s">
        <v>471</v>
      </c>
      <c r="I638" s="632"/>
      <c r="L638" s="697">
        <v>157.5</v>
      </c>
      <c r="M638" s="257">
        <f t="shared" si="500"/>
        <v>5512.5</v>
      </c>
      <c r="N638" s="53">
        <f t="shared" si="501"/>
        <v>16537.5</v>
      </c>
      <c r="O638" s="53">
        <f t="shared" si="502"/>
        <v>9922.5</v>
      </c>
      <c r="P638" s="53">
        <f t="shared" si="503"/>
        <v>9426.375</v>
      </c>
      <c r="Q638" s="53">
        <f t="shared" si="504"/>
        <v>8012.4187499999998</v>
      </c>
    </row>
    <row r="639" spans="1:17" ht="21" customHeight="1">
      <c r="B639" s="90" t="s">
        <v>5981</v>
      </c>
      <c r="C639" s="90" t="s">
        <v>5982</v>
      </c>
      <c r="D639" s="623">
        <v>200</v>
      </c>
      <c r="E639" s="420">
        <f t="shared" si="505"/>
        <v>12000</v>
      </c>
      <c r="F639" s="420">
        <f t="shared" si="506"/>
        <v>12600</v>
      </c>
      <c r="G639" s="420">
        <f t="shared" si="499"/>
        <v>21000</v>
      </c>
      <c r="H639" s="91" t="s">
        <v>471</v>
      </c>
      <c r="I639" s="632"/>
      <c r="L639" s="697">
        <v>200</v>
      </c>
      <c r="M639" s="257">
        <f t="shared" si="500"/>
        <v>7000</v>
      </c>
      <c r="N639" s="53">
        <f t="shared" si="501"/>
        <v>21000</v>
      </c>
      <c r="O639" s="53">
        <f t="shared" si="502"/>
        <v>12600</v>
      </c>
      <c r="P639" s="53">
        <f t="shared" si="503"/>
        <v>11970</v>
      </c>
      <c r="Q639" s="53">
        <f t="shared" si="504"/>
        <v>10174.5</v>
      </c>
    </row>
    <row r="640" spans="1:17" ht="21" customHeight="1">
      <c r="A640" s="695" t="s">
        <v>5983</v>
      </c>
      <c r="B640" s="90"/>
      <c r="C640" s="90"/>
      <c r="D640" s="623"/>
      <c r="E640" s="420">
        <f t="shared" si="505"/>
        <v>0</v>
      </c>
      <c r="F640" s="420">
        <f t="shared" si="506"/>
        <v>0</v>
      </c>
      <c r="G640" s="420">
        <f t="shared" si="499"/>
        <v>0</v>
      </c>
      <c r="H640" s="91"/>
      <c r="I640" s="632"/>
    </row>
    <row r="641" spans="1:17" ht="21" customHeight="1">
      <c r="B641" s="90" t="s">
        <v>5984</v>
      </c>
      <c r="C641" s="90" t="s">
        <v>5985</v>
      </c>
      <c r="D641" s="623">
        <v>147</v>
      </c>
      <c r="E641" s="420">
        <f t="shared" si="505"/>
        <v>8800</v>
      </c>
      <c r="F641" s="420">
        <f t="shared" si="506"/>
        <v>9300</v>
      </c>
      <c r="G641" s="420">
        <f t="shared" si="499"/>
        <v>15450</v>
      </c>
      <c r="H641" s="91" t="s">
        <v>471</v>
      </c>
      <c r="I641" s="632"/>
      <c r="L641" s="697">
        <v>147</v>
      </c>
      <c r="M641" s="257">
        <f t="shared" ref="M641:M647" si="507">L641*35</f>
        <v>5145</v>
      </c>
      <c r="N641" s="53">
        <f t="shared" ref="N641:N647" si="508">M641*3</f>
        <v>15435</v>
      </c>
      <c r="O641" s="53">
        <f t="shared" ref="O641:O647" si="509">N641*0.6</f>
        <v>9261</v>
      </c>
      <c r="P641" s="53">
        <f t="shared" ref="P641:P647" si="510">O641*0.95</f>
        <v>8797.9499999999989</v>
      </c>
      <c r="Q641" s="53">
        <f t="shared" ref="Q641:Q647" si="511">P641*0.85</f>
        <v>7478.2574999999988</v>
      </c>
    </row>
    <row r="642" spans="1:17" ht="21" customHeight="1">
      <c r="B642" s="90" t="s">
        <v>5986</v>
      </c>
      <c r="C642" s="90" t="s">
        <v>5987</v>
      </c>
      <c r="D642" s="623">
        <v>252</v>
      </c>
      <c r="E642" s="420">
        <f t="shared" si="505"/>
        <v>15100</v>
      </c>
      <c r="F642" s="420">
        <f t="shared" si="506"/>
        <v>15900</v>
      </c>
      <c r="G642" s="420">
        <f t="shared" si="499"/>
        <v>26500</v>
      </c>
      <c r="H642" s="91" t="s">
        <v>471</v>
      </c>
      <c r="I642" s="632"/>
      <c r="L642" s="697">
        <v>252</v>
      </c>
      <c r="M642" s="257">
        <f t="shared" si="507"/>
        <v>8820</v>
      </c>
      <c r="N642" s="53">
        <f t="shared" si="508"/>
        <v>26460</v>
      </c>
      <c r="O642" s="53">
        <f t="shared" si="509"/>
        <v>15876</v>
      </c>
      <c r="P642" s="53">
        <f t="shared" si="510"/>
        <v>15082.199999999999</v>
      </c>
      <c r="Q642" s="53">
        <f t="shared" si="511"/>
        <v>12819.869999999999</v>
      </c>
    </row>
    <row r="643" spans="1:17" ht="21" customHeight="1">
      <c r="B643" s="90" t="s">
        <v>5988</v>
      </c>
      <c r="C643" s="90" t="s">
        <v>5989</v>
      </c>
      <c r="D643" s="623">
        <v>47.3</v>
      </c>
      <c r="E643" s="420">
        <f t="shared" si="505"/>
        <v>2850</v>
      </c>
      <c r="F643" s="420">
        <f t="shared" si="506"/>
        <v>3000</v>
      </c>
      <c r="G643" s="420">
        <f t="shared" si="499"/>
        <v>5000</v>
      </c>
      <c r="H643" s="91" t="s">
        <v>471</v>
      </c>
      <c r="I643" s="632"/>
      <c r="L643" s="697">
        <v>47.3</v>
      </c>
      <c r="M643" s="257">
        <f t="shared" si="507"/>
        <v>1655.5</v>
      </c>
      <c r="N643" s="53">
        <f t="shared" si="508"/>
        <v>4966.5</v>
      </c>
      <c r="O643" s="53">
        <f t="shared" si="509"/>
        <v>2979.9</v>
      </c>
      <c r="P643" s="53">
        <f t="shared" si="510"/>
        <v>2830.9049999999997</v>
      </c>
      <c r="Q643" s="53">
        <f t="shared" si="511"/>
        <v>2406.2692499999998</v>
      </c>
    </row>
    <row r="644" spans="1:17" ht="21" customHeight="1">
      <c r="B644" s="90" t="s">
        <v>5990</v>
      </c>
      <c r="C644" s="90" t="s">
        <v>493</v>
      </c>
      <c r="D644" s="623">
        <v>682.5</v>
      </c>
      <c r="E644" s="420">
        <f t="shared" si="505"/>
        <v>40850</v>
      </c>
      <c r="F644" s="420">
        <f t="shared" si="506"/>
        <v>43000</v>
      </c>
      <c r="G644" s="420">
        <f t="shared" si="499"/>
        <v>71700</v>
      </c>
      <c r="H644" s="91" t="s">
        <v>471</v>
      </c>
      <c r="I644" s="632"/>
      <c r="L644" s="697">
        <v>682.5</v>
      </c>
      <c r="M644" s="257">
        <f t="shared" si="507"/>
        <v>23887.5</v>
      </c>
      <c r="N644" s="53">
        <f t="shared" si="508"/>
        <v>71662.5</v>
      </c>
      <c r="O644" s="53">
        <f t="shared" si="509"/>
        <v>42997.5</v>
      </c>
      <c r="P644" s="53">
        <f t="shared" si="510"/>
        <v>40847.625</v>
      </c>
      <c r="Q644" s="53">
        <f t="shared" si="511"/>
        <v>34720.481249999997</v>
      </c>
    </row>
    <row r="645" spans="1:17" ht="21" customHeight="1">
      <c r="B645" s="90" t="s">
        <v>5991</v>
      </c>
      <c r="C645" s="90" t="s">
        <v>5992</v>
      </c>
      <c r="D645" s="623">
        <v>410</v>
      </c>
      <c r="E645" s="420">
        <f t="shared" si="505"/>
        <v>24550</v>
      </c>
      <c r="F645" s="420">
        <f t="shared" si="506"/>
        <v>25850</v>
      </c>
      <c r="G645" s="420">
        <f t="shared" si="499"/>
        <v>43050</v>
      </c>
      <c r="H645" s="91" t="s">
        <v>471</v>
      </c>
      <c r="I645" s="632"/>
      <c r="L645" s="700">
        <v>410</v>
      </c>
      <c r="M645" s="257">
        <f t="shared" si="507"/>
        <v>14350</v>
      </c>
      <c r="N645" s="53">
        <f t="shared" si="508"/>
        <v>43050</v>
      </c>
      <c r="O645" s="53">
        <f t="shared" si="509"/>
        <v>25830</v>
      </c>
      <c r="P645" s="53">
        <f t="shared" si="510"/>
        <v>24538.5</v>
      </c>
      <c r="Q645" s="53">
        <f t="shared" si="511"/>
        <v>20857.724999999999</v>
      </c>
    </row>
    <row r="646" spans="1:17" ht="21" customHeight="1">
      <c r="B646" s="90" t="s">
        <v>5993</v>
      </c>
      <c r="C646" s="90" t="s">
        <v>5994</v>
      </c>
      <c r="D646" s="623">
        <v>800</v>
      </c>
      <c r="E646" s="420">
        <f t="shared" si="505"/>
        <v>47900</v>
      </c>
      <c r="F646" s="420">
        <f t="shared" si="506"/>
        <v>50400</v>
      </c>
      <c r="G646" s="420">
        <f t="shared" si="499"/>
        <v>84000</v>
      </c>
      <c r="H646" s="91" t="s">
        <v>471</v>
      </c>
      <c r="I646" s="632"/>
      <c r="L646" s="697">
        <v>800</v>
      </c>
      <c r="M646" s="257">
        <f t="shared" si="507"/>
        <v>28000</v>
      </c>
      <c r="N646" s="53">
        <f t="shared" si="508"/>
        <v>84000</v>
      </c>
      <c r="O646" s="53">
        <f t="shared" si="509"/>
        <v>50400</v>
      </c>
      <c r="P646" s="53">
        <f t="shared" si="510"/>
        <v>47880</v>
      </c>
      <c r="Q646" s="53">
        <f t="shared" si="511"/>
        <v>40698</v>
      </c>
    </row>
    <row r="647" spans="1:17" ht="21" customHeight="1">
      <c r="B647" s="90" t="s">
        <v>5995</v>
      </c>
      <c r="C647" s="90" t="s">
        <v>5996</v>
      </c>
      <c r="D647" s="623">
        <v>945</v>
      </c>
      <c r="E647" s="420">
        <f t="shared" si="505"/>
        <v>56600</v>
      </c>
      <c r="F647" s="420">
        <f t="shared" si="506"/>
        <v>59550</v>
      </c>
      <c r="G647" s="420">
        <f t="shared" si="499"/>
        <v>99250</v>
      </c>
      <c r="H647" s="91" t="s">
        <v>471</v>
      </c>
      <c r="I647" s="632"/>
      <c r="L647" s="697">
        <v>945</v>
      </c>
      <c r="M647" s="257">
        <f t="shared" si="507"/>
        <v>33075</v>
      </c>
      <c r="N647" s="53">
        <f t="shared" si="508"/>
        <v>99225</v>
      </c>
      <c r="O647" s="53">
        <f t="shared" si="509"/>
        <v>59535</v>
      </c>
      <c r="P647" s="53">
        <f t="shared" si="510"/>
        <v>56558.25</v>
      </c>
      <c r="Q647" s="53">
        <f t="shared" si="511"/>
        <v>48074.512499999997</v>
      </c>
    </row>
    <row r="648" spans="1:17" ht="21" customHeight="1">
      <c r="A648" s="695" t="s">
        <v>5997</v>
      </c>
      <c r="B648" s="90"/>
      <c r="C648" s="90"/>
      <c r="D648" s="623"/>
      <c r="E648" s="420">
        <f t="shared" si="505"/>
        <v>0</v>
      </c>
      <c r="F648" s="420">
        <f t="shared" si="506"/>
        <v>0</v>
      </c>
      <c r="G648" s="420">
        <f t="shared" si="499"/>
        <v>0</v>
      </c>
      <c r="H648" s="91" t="s">
        <v>471</v>
      </c>
      <c r="I648" s="632"/>
      <c r="L648" s="698"/>
    </row>
    <row r="649" spans="1:17" ht="21" customHeight="1">
      <c r="B649" s="90" t="s">
        <v>5998</v>
      </c>
      <c r="C649" s="90" t="s">
        <v>5999</v>
      </c>
      <c r="D649" s="623">
        <v>819</v>
      </c>
      <c r="E649" s="420">
        <f t="shared" si="505"/>
        <v>49050</v>
      </c>
      <c r="F649" s="420">
        <f t="shared" si="506"/>
        <v>51600</v>
      </c>
      <c r="G649" s="420">
        <f t="shared" si="499"/>
        <v>86000</v>
      </c>
      <c r="H649" s="91" t="s">
        <v>471</v>
      </c>
      <c r="I649" s="632"/>
      <c r="L649" s="697">
        <v>819</v>
      </c>
      <c r="M649" s="257">
        <f t="shared" ref="M649:M656" si="512">L649*35</f>
        <v>28665</v>
      </c>
      <c r="N649" s="53">
        <f t="shared" ref="N649:N656" si="513">M649*3</f>
        <v>85995</v>
      </c>
      <c r="O649" s="53">
        <f t="shared" ref="O649:O656" si="514">N649*0.6</f>
        <v>51597</v>
      </c>
      <c r="P649" s="53">
        <f t="shared" ref="P649:P656" si="515">O649*0.95</f>
        <v>49017.149999999994</v>
      </c>
      <c r="Q649" s="53">
        <f t="shared" ref="Q649:Q656" si="516">P649*0.85</f>
        <v>41664.577499999992</v>
      </c>
    </row>
    <row r="650" spans="1:17" ht="21" customHeight="1">
      <c r="B650" s="90" t="s">
        <v>6000</v>
      </c>
      <c r="C650" s="90" t="s">
        <v>6001</v>
      </c>
      <c r="D650" s="623">
        <v>945</v>
      </c>
      <c r="E650" s="420">
        <f t="shared" si="505"/>
        <v>56600</v>
      </c>
      <c r="F650" s="420">
        <f t="shared" si="506"/>
        <v>59550</v>
      </c>
      <c r="G650" s="420">
        <f t="shared" si="499"/>
        <v>99250</v>
      </c>
      <c r="H650" s="91" t="s">
        <v>471</v>
      </c>
      <c r="I650" s="632"/>
      <c r="L650" s="697">
        <v>945</v>
      </c>
      <c r="M650" s="257">
        <f t="shared" si="512"/>
        <v>33075</v>
      </c>
      <c r="N650" s="53">
        <f t="shared" si="513"/>
        <v>99225</v>
      </c>
      <c r="O650" s="53">
        <f t="shared" si="514"/>
        <v>59535</v>
      </c>
      <c r="P650" s="53">
        <f t="shared" si="515"/>
        <v>56558.25</v>
      </c>
      <c r="Q650" s="53">
        <f t="shared" si="516"/>
        <v>48074.512499999997</v>
      </c>
    </row>
    <row r="651" spans="1:17" ht="21" customHeight="1">
      <c r="B651" s="90" t="s">
        <v>6002</v>
      </c>
      <c r="C651" s="90" t="s">
        <v>6003</v>
      </c>
      <c r="D651" s="623">
        <v>1050</v>
      </c>
      <c r="E651" s="420">
        <f t="shared" si="505"/>
        <v>62850</v>
      </c>
      <c r="F651" s="420">
        <f t="shared" si="506"/>
        <v>66150</v>
      </c>
      <c r="G651" s="420">
        <f t="shared" si="499"/>
        <v>110250</v>
      </c>
      <c r="H651" s="91" t="s">
        <v>471</v>
      </c>
      <c r="I651" s="632"/>
      <c r="L651" s="697">
        <v>1050</v>
      </c>
      <c r="M651" s="257">
        <f t="shared" si="512"/>
        <v>36750</v>
      </c>
      <c r="N651" s="53">
        <f t="shared" si="513"/>
        <v>110250</v>
      </c>
      <c r="O651" s="53">
        <f t="shared" si="514"/>
        <v>66150</v>
      </c>
      <c r="P651" s="53">
        <f t="shared" si="515"/>
        <v>62842.5</v>
      </c>
      <c r="Q651" s="53">
        <f t="shared" si="516"/>
        <v>53416.125</v>
      </c>
    </row>
    <row r="652" spans="1:17" ht="21" customHeight="1">
      <c r="B652" s="90" t="s">
        <v>6004</v>
      </c>
      <c r="C652" s="90" t="s">
        <v>6005</v>
      </c>
      <c r="D652" s="623">
        <v>1942.5</v>
      </c>
      <c r="E652" s="420">
        <f t="shared" si="505"/>
        <v>116300</v>
      </c>
      <c r="F652" s="420">
        <f t="shared" si="506"/>
        <v>122400</v>
      </c>
      <c r="G652" s="420">
        <f t="shared" si="499"/>
        <v>204000</v>
      </c>
      <c r="H652" s="91" t="s">
        <v>471</v>
      </c>
      <c r="I652" s="632"/>
      <c r="L652" s="697">
        <v>1942.5</v>
      </c>
      <c r="M652" s="257">
        <f t="shared" si="512"/>
        <v>67987.5</v>
      </c>
      <c r="N652" s="53">
        <f t="shared" si="513"/>
        <v>203962.5</v>
      </c>
      <c r="O652" s="53">
        <f t="shared" si="514"/>
        <v>122377.5</v>
      </c>
      <c r="P652" s="53">
        <f t="shared" si="515"/>
        <v>116258.625</v>
      </c>
      <c r="Q652" s="53">
        <f t="shared" si="516"/>
        <v>98819.831250000003</v>
      </c>
    </row>
    <row r="653" spans="1:17" ht="21" customHeight="1">
      <c r="B653" s="90" t="s">
        <v>6006</v>
      </c>
      <c r="C653" s="90" t="s">
        <v>6007</v>
      </c>
      <c r="D653" s="623">
        <v>63</v>
      </c>
      <c r="E653" s="420">
        <f t="shared" si="505"/>
        <v>3800</v>
      </c>
      <c r="F653" s="420">
        <f t="shared" si="506"/>
        <v>4000</v>
      </c>
      <c r="G653" s="420">
        <f t="shared" si="499"/>
        <v>6650</v>
      </c>
      <c r="H653" s="91" t="s">
        <v>471</v>
      </c>
      <c r="I653" s="632"/>
      <c r="L653" s="697">
        <v>63</v>
      </c>
      <c r="M653" s="257">
        <f t="shared" si="512"/>
        <v>2205</v>
      </c>
      <c r="N653" s="53">
        <f t="shared" si="513"/>
        <v>6615</v>
      </c>
      <c r="O653" s="53">
        <f t="shared" si="514"/>
        <v>3969</v>
      </c>
      <c r="P653" s="53">
        <f t="shared" si="515"/>
        <v>3770.5499999999997</v>
      </c>
      <c r="Q653" s="53">
        <f t="shared" si="516"/>
        <v>3204.9674999999997</v>
      </c>
    </row>
    <row r="654" spans="1:17" ht="21" customHeight="1">
      <c r="B654" s="90" t="s">
        <v>6008</v>
      </c>
      <c r="C654" s="90" t="s">
        <v>6009</v>
      </c>
      <c r="D654" s="623">
        <v>94.5</v>
      </c>
      <c r="E654" s="420">
        <f t="shared" si="505"/>
        <v>5700</v>
      </c>
      <c r="F654" s="420">
        <f t="shared" si="506"/>
        <v>6000</v>
      </c>
      <c r="G654" s="420">
        <f t="shared" si="499"/>
        <v>9950</v>
      </c>
      <c r="H654" s="91" t="s">
        <v>471</v>
      </c>
      <c r="I654" s="632"/>
      <c r="L654" s="697">
        <v>94.5</v>
      </c>
      <c r="M654" s="257">
        <f t="shared" si="512"/>
        <v>3307.5</v>
      </c>
      <c r="N654" s="53">
        <f t="shared" si="513"/>
        <v>9922.5</v>
      </c>
      <c r="O654" s="53">
        <f t="shared" si="514"/>
        <v>5953.5</v>
      </c>
      <c r="P654" s="53">
        <f t="shared" si="515"/>
        <v>5655.8249999999998</v>
      </c>
      <c r="Q654" s="53">
        <f t="shared" si="516"/>
        <v>4807.4512500000001</v>
      </c>
    </row>
    <row r="655" spans="1:17" ht="21" customHeight="1">
      <c r="B655" s="90" t="s">
        <v>6010</v>
      </c>
      <c r="C655" s="90" t="s">
        <v>6011</v>
      </c>
      <c r="D655" s="623">
        <v>50.400000000000006</v>
      </c>
      <c r="E655" s="420">
        <f t="shared" si="505"/>
        <v>3050</v>
      </c>
      <c r="F655" s="420">
        <f t="shared" si="506"/>
        <v>3200</v>
      </c>
      <c r="G655" s="420">
        <f t="shared" si="499"/>
        <v>5300</v>
      </c>
      <c r="H655" s="91" t="s">
        <v>471</v>
      </c>
      <c r="I655" s="632"/>
      <c r="L655" s="697">
        <v>50.400000000000006</v>
      </c>
      <c r="M655" s="257">
        <f t="shared" si="512"/>
        <v>1764.0000000000002</v>
      </c>
      <c r="N655" s="53">
        <f t="shared" si="513"/>
        <v>5292.0000000000009</v>
      </c>
      <c r="O655" s="53">
        <f t="shared" si="514"/>
        <v>3175.2000000000003</v>
      </c>
      <c r="P655" s="53">
        <f t="shared" si="515"/>
        <v>3016.44</v>
      </c>
      <c r="Q655" s="53">
        <f t="shared" si="516"/>
        <v>2563.9740000000002</v>
      </c>
    </row>
    <row r="656" spans="1:17" ht="21" customHeight="1">
      <c r="B656" s="90" t="s">
        <v>6012</v>
      </c>
      <c r="C656" s="90" t="s">
        <v>6013</v>
      </c>
      <c r="D656" s="623">
        <v>78.8</v>
      </c>
      <c r="E656" s="420">
        <f t="shared" si="505"/>
        <v>4750</v>
      </c>
      <c r="F656" s="420">
        <f t="shared" si="506"/>
        <v>5000</v>
      </c>
      <c r="G656" s="420">
        <f t="shared" si="499"/>
        <v>8300</v>
      </c>
      <c r="H656" s="91" t="s">
        <v>471</v>
      </c>
      <c r="I656" s="632"/>
      <c r="L656" s="697">
        <v>78.8</v>
      </c>
      <c r="M656" s="257">
        <f t="shared" si="512"/>
        <v>2758</v>
      </c>
      <c r="N656" s="53">
        <f t="shared" si="513"/>
        <v>8274</v>
      </c>
      <c r="O656" s="53">
        <f t="shared" si="514"/>
        <v>4964.3999999999996</v>
      </c>
      <c r="P656" s="53">
        <f t="shared" si="515"/>
        <v>4716.1799999999994</v>
      </c>
      <c r="Q656" s="53">
        <f t="shared" si="516"/>
        <v>4008.7529999999992</v>
      </c>
    </row>
    <row r="657" spans="1:17" ht="21" customHeight="1">
      <c r="A657" s="695" t="s">
        <v>6014</v>
      </c>
      <c r="B657" s="90"/>
      <c r="C657" s="90"/>
      <c r="D657" s="623"/>
      <c r="E657" s="420">
        <f t="shared" si="505"/>
        <v>0</v>
      </c>
      <c r="F657" s="420">
        <f t="shared" si="506"/>
        <v>0</v>
      </c>
      <c r="G657" s="420">
        <f t="shared" si="499"/>
        <v>0</v>
      </c>
      <c r="H657" s="91" t="s">
        <v>471</v>
      </c>
      <c r="I657" s="632"/>
      <c r="L657" s="698"/>
    </row>
    <row r="658" spans="1:17" ht="21" customHeight="1">
      <c r="B658" s="90" t="s">
        <v>5965</v>
      </c>
      <c r="C658" s="90" t="s">
        <v>6015</v>
      </c>
      <c r="D658" s="623">
        <v>65.100000000000009</v>
      </c>
      <c r="E658" s="420">
        <f t="shared" si="505"/>
        <v>3900</v>
      </c>
      <c r="F658" s="420">
        <f t="shared" si="506"/>
        <v>4150</v>
      </c>
      <c r="G658" s="420">
        <f t="shared" si="499"/>
        <v>6850</v>
      </c>
      <c r="H658" s="91" t="s">
        <v>471</v>
      </c>
      <c r="I658" s="632"/>
      <c r="L658" s="697">
        <v>65.100000000000009</v>
      </c>
      <c r="M658" s="257">
        <f t="shared" ref="M658:M663" si="517">L658*35</f>
        <v>2278.5000000000005</v>
      </c>
      <c r="N658" s="53">
        <f t="shared" ref="N658:N663" si="518">M658*3</f>
        <v>6835.5000000000018</v>
      </c>
      <c r="O658" s="53">
        <f t="shared" ref="O658:O663" si="519">N658*0.6</f>
        <v>4101.3000000000011</v>
      </c>
      <c r="P658" s="53">
        <f t="shared" ref="P658:P663" si="520">O658*0.95</f>
        <v>3896.235000000001</v>
      </c>
      <c r="Q658" s="53">
        <f t="shared" ref="Q658:Q663" si="521">P658*0.85</f>
        <v>3311.7997500000006</v>
      </c>
    </row>
    <row r="659" spans="1:17" ht="21" customHeight="1">
      <c r="B659" s="90" t="s">
        <v>6016</v>
      </c>
      <c r="C659" s="90" t="s">
        <v>6017</v>
      </c>
      <c r="D659" s="623">
        <v>60.900000000000006</v>
      </c>
      <c r="E659" s="420">
        <f t="shared" si="505"/>
        <v>3650</v>
      </c>
      <c r="F659" s="420">
        <f t="shared" si="506"/>
        <v>3850</v>
      </c>
      <c r="G659" s="420">
        <f t="shared" si="499"/>
        <v>6400</v>
      </c>
      <c r="H659" s="91" t="s">
        <v>471</v>
      </c>
      <c r="I659" s="632"/>
      <c r="L659" s="697">
        <v>60.900000000000006</v>
      </c>
      <c r="M659" s="257">
        <f t="shared" si="517"/>
        <v>2131.5</v>
      </c>
      <c r="N659" s="53">
        <f t="shared" si="518"/>
        <v>6394.5</v>
      </c>
      <c r="O659" s="53">
        <f t="shared" si="519"/>
        <v>3836.7</v>
      </c>
      <c r="P659" s="53">
        <f t="shared" si="520"/>
        <v>3644.8649999999998</v>
      </c>
      <c r="Q659" s="53">
        <f t="shared" si="521"/>
        <v>3098.1352499999998</v>
      </c>
    </row>
    <row r="660" spans="1:17" ht="21" customHeight="1">
      <c r="B660" s="90" t="s">
        <v>6018</v>
      </c>
      <c r="C660" s="90" t="s">
        <v>6019</v>
      </c>
      <c r="D660" s="623">
        <v>23</v>
      </c>
      <c r="E660" s="420">
        <f t="shared" si="505"/>
        <v>1400</v>
      </c>
      <c r="F660" s="420">
        <f t="shared" si="506"/>
        <v>1450</v>
      </c>
      <c r="G660" s="420">
        <f t="shared" si="499"/>
        <v>2450</v>
      </c>
      <c r="H660" s="91" t="s">
        <v>471</v>
      </c>
      <c r="I660" s="632"/>
      <c r="L660" s="697">
        <v>23</v>
      </c>
      <c r="M660" s="257">
        <f t="shared" si="517"/>
        <v>805</v>
      </c>
      <c r="N660" s="53">
        <f t="shared" si="518"/>
        <v>2415</v>
      </c>
      <c r="O660" s="53">
        <f t="shared" si="519"/>
        <v>1449</v>
      </c>
      <c r="P660" s="53">
        <f t="shared" si="520"/>
        <v>1376.55</v>
      </c>
      <c r="Q660" s="53">
        <f t="shared" si="521"/>
        <v>1170.0674999999999</v>
      </c>
    </row>
    <row r="661" spans="1:17" ht="21" customHeight="1">
      <c r="B661" s="90" t="s">
        <v>6020</v>
      </c>
      <c r="C661" s="90" t="s">
        <v>6021</v>
      </c>
      <c r="D661" s="623">
        <v>23</v>
      </c>
      <c r="E661" s="420">
        <f t="shared" si="505"/>
        <v>1400</v>
      </c>
      <c r="F661" s="420">
        <f t="shared" si="506"/>
        <v>1450</v>
      </c>
      <c r="G661" s="420">
        <f t="shared" si="499"/>
        <v>2450</v>
      </c>
      <c r="H661" s="91" t="s">
        <v>471</v>
      </c>
      <c r="I661" s="632"/>
      <c r="L661" s="697">
        <v>23</v>
      </c>
      <c r="M661" s="257">
        <f t="shared" si="517"/>
        <v>805</v>
      </c>
      <c r="N661" s="53">
        <f t="shared" si="518"/>
        <v>2415</v>
      </c>
      <c r="O661" s="53">
        <f t="shared" si="519"/>
        <v>1449</v>
      </c>
      <c r="P661" s="53">
        <f t="shared" si="520"/>
        <v>1376.55</v>
      </c>
      <c r="Q661" s="53">
        <f t="shared" si="521"/>
        <v>1170.0674999999999</v>
      </c>
    </row>
    <row r="662" spans="1:17" ht="21" customHeight="1">
      <c r="B662" s="90" t="s">
        <v>6022</v>
      </c>
      <c r="C662" s="90" t="s">
        <v>6023</v>
      </c>
      <c r="D662" s="623">
        <v>36.799999999999997</v>
      </c>
      <c r="E662" s="420">
        <f t="shared" si="505"/>
        <v>2250</v>
      </c>
      <c r="F662" s="420">
        <f t="shared" si="506"/>
        <v>2350</v>
      </c>
      <c r="G662" s="420">
        <f t="shared" si="499"/>
        <v>3900</v>
      </c>
      <c r="H662" s="91" t="s">
        <v>471</v>
      </c>
      <c r="I662" s="632"/>
      <c r="L662" s="697">
        <v>36.799999999999997</v>
      </c>
      <c r="M662" s="257">
        <f t="shared" si="517"/>
        <v>1288</v>
      </c>
      <c r="N662" s="53">
        <f t="shared" si="518"/>
        <v>3864</v>
      </c>
      <c r="O662" s="53">
        <f t="shared" si="519"/>
        <v>2318.4</v>
      </c>
      <c r="P662" s="53">
        <f t="shared" si="520"/>
        <v>2202.48</v>
      </c>
      <c r="Q662" s="53">
        <f t="shared" si="521"/>
        <v>1872.1079999999999</v>
      </c>
    </row>
    <row r="663" spans="1:17" ht="21" customHeight="1">
      <c r="B663" s="90" t="s">
        <v>490</v>
      </c>
      <c r="C663" s="90" t="s">
        <v>6024</v>
      </c>
      <c r="D663" s="623">
        <v>15.8</v>
      </c>
      <c r="E663" s="420">
        <f t="shared" si="505"/>
        <v>950</v>
      </c>
      <c r="F663" s="420">
        <f t="shared" si="506"/>
        <v>1000</v>
      </c>
      <c r="G663" s="420">
        <f t="shared" si="499"/>
        <v>1700</v>
      </c>
      <c r="H663" s="91" t="s">
        <v>471</v>
      </c>
      <c r="I663" s="632"/>
      <c r="L663" s="697">
        <v>15.8</v>
      </c>
      <c r="M663" s="257">
        <f t="shared" si="517"/>
        <v>553</v>
      </c>
      <c r="N663" s="53">
        <f t="shared" si="518"/>
        <v>1659</v>
      </c>
      <c r="O663" s="53">
        <f t="shared" si="519"/>
        <v>995.4</v>
      </c>
      <c r="P663" s="53">
        <f t="shared" si="520"/>
        <v>945.62999999999988</v>
      </c>
      <c r="Q663" s="53">
        <f t="shared" si="521"/>
        <v>803.78549999999984</v>
      </c>
    </row>
    <row r="664" spans="1:17" ht="21" customHeight="1">
      <c r="A664" s="701" t="s">
        <v>6025</v>
      </c>
      <c r="B664" s="90"/>
      <c r="C664" s="90"/>
      <c r="D664" s="623"/>
      <c r="E664" s="420">
        <f t="shared" si="505"/>
        <v>0</v>
      </c>
      <c r="F664" s="420">
        <f t="shared" si="506"/>
        <v>0</v>
      </c>
      <c r="G664" s="420">
        <f t="shared" si="499"/>
        <v>0</v>
      </c>
      <c r="H664" s="91"/>
      <c r="I664" s="632"/>
      <c r="L664" s="698"/>
    </row>
    <row r="665" spans="1:17" ht="21" customHeight="1">
      <c r="A665" s="695" t="s">
        <v>6026</v>
      </c>
      <c r="B665" s="90"/>
      <c r="C665" s="90"/>
      <c r="D665" s="623"/>
      <c r="E665" s="420">
        <f t="shared" si="505"/>
        <v>0</v>
      </c>
      <c r="F665" s="420">
        <f t="shared" si="506"/>
        <v>0</v>
      </c>
      <c r="G665" s="420">
        <f t="shared" si="499"/>
        <v>0</v>
      </c>
      <c r="H665" s="91"/>
      <c r="I665" s="632"/>
      <c r="L665" s="698"/>
    </row>
    <row r="666" spans="1:17" ht="21" customHeight="1">
      <c r="B666" s="90" t="s">
        <v>6027</v>
      </c>
      <c r="C666" s="90" t="s">
        <v>6028</v>
      </c>
      <c r="D666" s="623">
        <v>131.30000000000001</v>
      </c>
      <c r="E666" s="420">
        <f t="shared" si="505"/>
        <v>7900</v>
      </c>
      <c r="F666" s="420">
        <f t="shared" si="506"/>
        <v>8300</v>
      </c>
      <c r="G666" s="420">
        <f t="shared" si="499"/>
        <v>13800</v>
      </c>
      <c r="H666" s="91" t="s">
        <v>471</v>
      </c>
      <c r="I666" s="632"/>
      <c r="L666" s="697">
        <v>131.30000000000001</v>
      </c>
      <c r="M666" s="257">
        <f t="shared" ref="M666:M667" si="522">L666*35</f>
        <v>4595.5</v>
      </c>
      <c r="N666" s="53">
        <f t="shared" ref="N666:N667" si="523">M666*3</f>
        <v>13786.5</v>
      </c>
      <c r="O666" s="53">
        <f t="shared" ref="O666:O667" si="524">N666*0.6</f>
        <v>8271.9</v>
      </c>
      <c r="P666" s="53">
        <f t="shared" ref="P666:P667" si="525">O666*0.95</f>
        <v>7858.3049999999994</v>
      </c>
      <c r="Q666" s="53">
        <f t="shared" ref="Q666:Q667" si="526">P666*0.85</f>
        <v>6679.5592499999993</v>
      </c>
    </row>
    <row r="667" spans="1:17" ht="21" customHeight="1">
      <c r="B667" s="90" t="s">
        <v>6029</v>
      </c>
      <c r="C667" s="90" t="s">
        <v>6030</v>
      </c>
      <c r="D667" s="623">
        <v>299.3</v>
      </c>
      <c r="E667" s="420">
        <f t="shared" si="505"/>
        <v>17950</v>
      </c>
      <c r="F667" s="420">
        <f t="shared" si="506"/>
        <v>18900</v>
      </c>
      <c r="G667" s="420">
        <f t="shared" si="499"/>
        <v>31450</v>
      </c>
      <c r="H667" s="91" t="s">
        <v>471</v>
      </c>
      <c r="I667" s="632"/>
      <c r="L667" s="697">
        <v>299.3</v>
      </c>
      <c r="M667" s="257">
        <f t="shared" si="522"/>
        <v>10475.5</v>
      </c>
      <c r="N667" s="53">
        <f t="shared" si="523"/>
        <v>31426.5</v>
      </c>
      <c r="O667" s="53">
        <f t="shared" si="524"/>
        <v>18855.899999999998</v>
      </c>
      <c r="P667" s="53">
        <f t="shared" si="525"/>
        <v>17913.104999999996</v>
      </c>
      <c r="Q667" s="53">
        <f t="shared" si="526"/>
        <v>15226.139249999997</v>
      </c>
    </row>
    <row r="668" spans="1:17" ht="21" customHeight="1">
      <c r="B668" s="90" t="s">
        <v>6031</v>
      </c>
      <c r="C668" s="90" t="s">
        <v>6032</v>
      </c>
      <c r="D668" s="623">
        <v>399</v>
      </c>
      <c r="E668" s="420">
        <f t="shared" si="505"/>
        <v>0</v>
      </c>
      <c r="F668" s="420">
        <f t="shared" si="506"/>
        <v>0</v>
      </c>
      <c r="G668" s="420">
        <f t="shared" si="499"/>
        <v>0</v>
      </c>
      <c r="H668" s="91" t="s">
        <v>471</v>
      </c>
      <c r="L668" s="698">
        <v>399</v>
      </c>
    </row>
    <row r="669" spans="1:17" ht="21" customHeight="1">
      <c r="A669" s="695" t="s">
        <v>6033</v>
      </c>
      <c r="B669" s="90"/>
      <c r="C669" s="90"/>
      <c r="D669" s="623"/>
      <c r="E669" s="420">
        <f t="shared" si="505"/>
        <v>0</v>
      </c>
      <c r="F669" s="420">
        <f t="shared" si="506"/>
        <v>0</v>
      </c>
      <c r="G669" s="420">
        <f t="shared" si="499"/>
        <v>0</v>
      </c>
      <c r="H669" s="91" t="s">
        <v>471</v>
      </c>
      <c r="L669" s="698"/>
    </row>
    <row r="670" spans="1:17" ht="21" customHeight="1">
      <c r="B670" s="90" t="s">
        <v>6034</v>
      </c>
      <c r="C670" s="90" t="s">
        <v>6035</v>
      </c>
      <c r="D670" s="623">
        <v>30.5</v>
      </c>
      <c r="E670" s="420">
        <f t="shared" si="505"/>
        <v>1850</v>
      </c>
      <c r="F670" s="420">
        <f t="shared" si="506"/>
        <v>1950</v>
      </c>
      <c r="G670" s="420">
        <f t="shared" si="499"/>
        <v>3250</v>
      </c>
      <c r="H670" s="91" t="s">
        <v>471</v>
      </c>
      <c r="L670" s="697">
        <v>30.5</v>
      </c>
      <c r="M670" s="257">
        <f t="shared" ref="M670:M672" si="527">L670*35</f>
        <v>1067.5</v>
      </c>
      <c r="N670" s="53">
        <f t="shared" ref="N670:N672" si="528">M670*3</f>
        <v>3202.5</v>
      </c>
      <c r="O670" s="53">
        <f t="shared" ref="O670:O672" si="529">N670*0.6</f>
        <v>1921.5</v>
      </c>
      <c r="P670" s="53">
        <f t="shared" ref="P670:P672" si="530">O670*0.95</f>
        <v>1825.425</v>
      </c>
      <c r="Q670" s="53">
        <f t="shared" ref="Q670:Q672" si="531">P670*0.85</f>
        <v>1551.6112499999999</v>
      </c>
    </row>
    <row r="671" spans="1:17" ht="21" customHeight="1">
      <c r="B671" s="90" t="s">
        <v>6036</v>
      </c>
      <c r="C671" s="90" t="s">
        <v>6037</v>
      </c>
      <c r="D671" s="623">
        <v>173.3</v>
      </c>
      <c r="E671" s="420">
        <f t="shared" si="505"/>
        <v>10400</v>
      </c>
      <c r="F671" s="420">
        <f t="shared" si="506"/>
        <v>10950</v>
      </c>
      <c r="G671" s="420">
        <f t="shared" si="499"/>
        <v>18200</v>
      </c>
      <c r="H671" s="91" t="s">
        <v>471</v>
      </c>
      <c r="L671" s="697">
        <v>173.3</v>
      </c>
      <c r="M671" s="257">
        <f t="shared" si="527"/>
        <v>6065.5</v>
      </c>
      <c r="N671" s="53">
        <f t="shared" si="528"/>
        <v>18196.5</v>
      </c>
      <c r="O671" s="53">
        <f t="shared" si="529"/>
        <v>10917.9</v>
      </c>
      <c r="P671" s="53">
        <f t="shared" si="530"/>
        <v>10372.004999999999</v>
      </c>
      <c r="Q671" s="53">
        <f t="shared" si="531"/>
        <v>8816.2042499999989</v>
      </c>
    </row>
    <row r="672" spans="1:17" ht="21" customHeight="1">
      <c r="B672" s="90" t="s">
        <v>6038</v>
      </c>
      <c r="C672" s="90" t="s">
        <v>6039</v>
      </c>
      <c r="D672" s="623">
        <v>204.8</v>
      </c>
      <c r="E672" s="420">
        <f t="shared" si="505"/>
        <v>12300</v>
      </c>
      <c r="F672" s="420">
        <f t="shared" si="506"/>
        <v>12950</v>
      </c>
      <c r="G672" s="420">
        <f t="shared" si="499"/>
        <v>21550</v>
      </c>
      <c r="H672" s="91" t="s">
        <v>471</v>
      </c>
      <c r="L672" s="697">
        <v>204.8</v>
      </c>
      <c r="M672" s="257">
        <f t="shared" si="527"/>
        <v>7168</v>
      </c>
      <c r="N672" s="53">
        <f t="shared" si="528"/>
        <v>21504</v>
      </c>
      <c r="O672" s="53">
        <f t="shared" si="529"/>
        <v>12902.4</v>
      </c>
      <c r="P672" s="53">
        <f t="shared" si="530"/>
        <v>12257.279999999999</v>
      </c>
      <c r="Q672" s="53">
        <f t="shared" si="531"/>
        <v>10418.687999999998</v>
      </c>
    </row>
    <row r="673" spans="1:17" ht="21" customHeight="1">
      <c r="A673" s="695" t="s">
        <v>6040</v>
      </c>
      <c r="B673" s="90"/>
      <c r="C673" s="90"/>
      <c r="D673" s="623"/>
      <c r="E673" s="420">
        <f t="shared" si="505"/>
        <v>0</v>
      </c>
      <c r="F673" s="420">
        <f t="shared" si="506"/>
        <v>0</v>
      </c>
      <c r="G673" s="420">
        <f t="shared" si="499"/>
        <v>0</v>
      </c>
      <c r="H673" s="91" t="s">
        <v>471</v>
      </c>
      <c r="L673" s="698"/>
    </row>
    <row r="674" spans="1:17" ht="21" customHeight="1">
      <c r="B674" s="90" t="s">
        <v>6041</v>
      </c>
      <c r="C674" s="90" t="s">
        <v>6042</v>
      </c>
      <c r="D674" s="623">
        <v>73.5</v>
      </c>
      <c r="E674" s="420">
        <f t="shared" si="505"/>
        <v>4400</v>
      </c>
      <c r="F674" s="420">
        <f t="shared" si="506"/>
        <v>4650</v>
      </c>
      <c r="G674" s="420">
        <f t="shared" si="499"/>
        <v>7750</v>
      </c>
      <c r="H674" s="91" t="s">
        <v>471</v>
      </c>
      <c r="L674" s="697">
        <v>73.5</v>
      </c>
      <c r="M674" s="257">
        <f t="shared" ref="M674:M675" si="532">L674*35</f>
        <v>2572.5</v>
      </c>
      <c r="N674" s="53">
        <f t="shared" ref="N674:N675" si="533">M674*3</f>
        <v>7717.5</v>
      </c>
      <c r="O674" s="53">
        <f t="shared" ref="O674:O675" si="534">N674*0.6</f>
        <v>4630.5</v>
      </c>
      <c r="P674" s="53">
        <f t="shared" ref="P674:P675" si="535">O674*0.95</f>
        <v>4398.9749999999995</v>
      </c>
      <c r="Q674" s="53">
        <f t="shared" ref="Q674:Q675" si="536">P674*0.85</f>
        <v>3739.1287499999994</v>
      </c>
    </row>
    <row r="675" spans="1:17" ht="21" customHeight="1">
      <c r="B675" s="90" t="s">
        <v>6043</v>
      </c>
      <c r="C675" s="90" t="s">
        <v>6044</v>
      </c>
      <c r="D675" s="623">
        <v>44.1</v>
      </c>
      <c r="E675" s="420">
        <f t="shared" si="505"/>
        <v>2650</v>
      </c>
      <c r="F675" s="420">
        <f t="shared" si="506"/>
        <v>2800</v>
      </c>
      <c r="G675" s="420">
        <f t="shared" si="499"/>
        <v>4650</v>
      </c>
      <c r="H675" s="91" t="s">
        <v>471</v>
      </c>
      <c r="L675" s="697">
        <v>44.1</v>
      </c>
      <c r="M675" s="257">
        <f t="shared" si="532"/>
        <v>1543.5</v>
      </c>
      <c r="N675" s="53">
        <f t="shared" si="533"/>
        <v>4630.5</v>
      </c>
      <c r="O675" s="53">
        <f t="shared" si="534"/>
        <v>2778.2999999999997</v>
      </c>
      <c r="P675" s="53">
        <f t="shared" si="535"/>
        <v>2639.3849999999998</v>
      </c>
      <c r="Q675" s="53">
        <f t="shared" si="536"/>
        <v>2243.4772499999999</v>
      </c>
    </row>
    <row r="676" spans="1:17" ht="21" customHeight="1">
      <c r="A676" s="695" t="s">
        <v>6045</v>
      </c>
      <c r="B676" s="90"/>
      <c r="C676" s="90"/>
      <c r="D676" s="623"/>
      <c r="E676" s="420">
        <f t="shared" si="505"/>
        <v>0</v>
      </c>
      <c r="F676" s="420">
        <f t="shared" si="506"/>
        <v>0</v>
      </c>
      <c r="G676" s="420">
        <f t="shared" si="499"/>
        <v>0</v>
      </c>
      <c r="H676" s="91" t="s">
        <v>471</v>
      </c>
      <c r="L676" s="698"/>
    </row>
    <row r="677" spans="1:17" ht="21" customHeight="1">
      <c r="B677" s="90" t="s">
        <v>6046</v>
      </c>
      <c r="C677" s="90" t="s">
        <v>6047</v>
      </c>
      <c r="D677" s="623">
        <v>25</v>
      </c>
      <c r="E677" s="420">
        <f t="shared" si="505"/>
        <v>1500</v>
      </c>
      <c r="F677" s="420">
        <f t="shared" si="506"/>
        <v>1600</v>
      </c>
      <c r="G677" s="420">
        <f t="shared" si="499"/>
        <v>2650</v>
      </c>
      <c r="H677" s="91" t="s">
        <v>471</v>
      </c>
      <c r="L677" s="697">
        <v>25</v>
      </c>
      <c r="M677" s="257">
        <f t="shared" ref="M677:M678" si="537">L677*35</f>
        <v>875</v>
      </c>
      <c r="N677" s="53">
        <f t="shared" ref="N677:N678" si="538">M677*3</f>
        <v>2625</v>
      </c>
      <c r="O677" s="53">
        <f t="shared" ref="O677:O678" si="539">N677*0.6</f>
        <v>1575</v>
      </c>
      <c r="P677" s="53">
        <f t="shared" ref="P677:P678" si="540">O677*0.95</f>
        <v>1496.25</v>
      </c>
      <c r="Q677" s="53">
        <f t="shared" ref="Q677:Q678" si="541">P677*0.85</f>
        <v>1271.8125</v>
      </c>
    </row>
    <row r="678" spans="1:17" ht="21" customHeight="1">
      <c r="B678" s="90" t="s">
        <v>6048</v>
      </c>
      <c r="C678" s="90" t="s">
        <v>6049</v>
      </c>
      <c r="D678" s="623">
        <v>36.799999999999997</v>
      </c>
      <c r="E678" s="420">
        <f t="shared" si="505"/>
        <v>2250</v>
      </c>
      <c r="F678" s="420">
        <f t="shared" si="506"/>
        <v>2350</v>
      </c>
      <c r="G678" s="420">
        <f t="shared" ref="G678:G741" si="542">CEILING(N678,50)</f>
        <v>3900</v>
      </c>
      <c r="H678" s="91" t="s">
        <v>471</v>
      </c>
      <c r="L678" s="697">
        <v>36.799999999999997</v>
      </c>
      <c r="M678" s="257">
        <f t="shared" si="537"/>
        <v>1288</v>
      </c>
      <c r="N678" s="53">
        <f t="shared" si="538"/>
        <v>3864</v>
      </c>
      <c r="O678" s="53">
        <f t="shared" si="539"/>
        <v>2318.4</v>
      </c>
      <c r="P678" s="53">
        <f t="shared" si="540"/>
        <v>2202.48</v>
      </c>
      <c r="Q678" s="53">
        <f t="shared" si="541"/>
        <v>1872.1079999999999</v>
      </c>
    </row>
    <row r="679" spans="1:17" ht="21" customHeight="1">
      <c r="A679" s="701" t="s">
        <v>6050</v>
      </c>
      <c r="B679" s="90"/>
      <c r="C679" s="90"/>
      <c r="D679" s="623"/>
      <c r="E679" s="420">
        <f t="shared" si="505"/>
        <v>0</v>
      </c>
      <c r="F679" s="420">
        <f t="shared" si="506"/>
        <v>0</v>
      </c>
      <c r="G679" s="420">
        <f t="shared" si="542"/>
        <v>0</v>
      </c>
      <c r="H679" s="91" t="s">
        <v>471</v>
      </c>
      <c r="L679" s="698"/>
    </row>
    <row r="680" spans="1:17" ht="21" customHeight="1">
      <c r="A680" s="695" t="s">
        <v>6051</v>
      </c>
      <c r="B680" s="90"/>
      <c r="C680" s="90"/>
      <c r="D680" s="623"/>
      <c r="E680" s="420">
        <f t="shared" si="505"/>
        <v>0</v>
      </c>
      <c r="F680" s="420">
        <f t="shared" si="506"/>
        <v>0</v>
      </c>
      <c r="G680" s="420">
        <f t="shared" si="542"/>
        <v>0</v>
      </c>
      <c r="H680" s="91" t="s">
        <v>471</v>
      </c>
      <c r="L680" s="698"/>
    </row>
    <row r="681" spans="1:17" ht="21" customHeight="1">
      <c r="B681" s="90" t="s">
        <v>6052</v>
      </c>
      <c r="C681" s="90" t="s">
        <v>6053</v>
      </c>
      <c r="D681" s="623">
        <v>30.5</v>
      </c>
      <c r="E681" s="420">
        <f t="shared" si="505"/>
        <v>1850</v>
      </c>
      <c r="F681" s="420">
        <f t="shared" si="506"/>
        <v>1950</v>
      </c>
      <c r="G681" s="420">
        <f t="shared" si="542"/>
        <v>3250</v>
      </c>
      <c r="H681" s="91" t="s">
        <v>471</v>
      </c>
      <c r="L681" s="697">
        <v>30.5</v>
      </c>
      <c r="M681" s="257">
        <f t="shared" ref="M681:M686" si="543">L681*35</f>
        <v>1067.5</v>
      </c>
      <c r="N681" s="53">
        <f t="shared" ref="N681:N686" si="544">M681*3</f>
        <v>3202.5</v>
      </c>
      <c r="O681" s="53">
        <f t="shared" ref="O681:O686" si="545">N681*0.6</f>
        <v>1921.5</v>
      </c>
      <c r="P681" s="53">
        <f t="shared" ref="P681:P686" si="546">O681*0.95</f>
        <v>1825.425</v>
      </c>
      <c r="Q681" s="53">
        <f t="shared" ref="Q681:Q686" si="547">P681*0.85</f>
        <v>1551.6112499999999</v>
      </c>
    </row>
    <row r="682" spans="1:17" ht="21" customHeight="1">
      <c r="B682" s="90" t="s">
        <v>6054</v>
      </c>
      <c r="C682" s="90" t="s">
        <v>6055</v>
      </c>
      <c r="D682" s="623">
        <v>88</v>
      </c>
      <c r="E682" s="420">
        <f t="shared" si="505"/>
        <v>5300</v>
      </c>
      <c r="F682" s="420">
        <f t="shared" si="506"/>
        <v>5550</v>
      </c>
      <c r="G682" s="420">
        <f t="shared" si="542"/>
        <v>9250</v>
      </c>
      <c r="H682" s="91" t="s">
        <v>471</v>
      </c>
      <c r="L682" s="697">
        <v>88</v>
      </c>
      <c r="M682" s="257">
        <f t="shared" si="543"/>
        <v>3080</v>
      </c>
      <c r="N682" s="53">
        <f t="shared" si="544"/>
        <v>9240</v>
      </c>
      <c r="O682" s="53">
        <f t="shared" si="545"/>
        <v>5544</v>
      </c>
      <c r="P682" s="53">
        <f t="shared" si="546"/>
        <v>5266.8</v>
      </c>
      <c r="Q682" s="53">
        <f t="shared" si="547"/>
        <v>4476.78</v>
      </c>
    </row>
    <row r="683" spans="1:17" ht="21" customHeight="1">
      <c r="B683" s="90" t="s">
        <v>6056</v>
      </c>
      <c r="C683" s="90" t="s">
        <v>6057</v>
      </c>
      <c r="D683" s="623">
        <v>44.1</v>
      </c>
      <c r="E683" s="420">
        <f t="shared" si="505"/>
        <v>2650</v>
      </c>
      <c r="F683" s="420">
        <f t="shared" si="506"/>
        <v>2800</v>
      </c>
      <c r="G683" s="420">
        <f t="shared" si="542"/>
        <v>4650</v>
      </c>
      <c r="H683" s="91" t="s">
        <v>471</v>
      </c>
      <c r="L683" s="697">
        <v>44.1</v>
      </c>
      <c r="M683" s="257">
        <f t="shared" si="543"/>
        <v>1543.5</v>
      </c>
      <c r="N683" s="53">
        <f t="shared" si="544"/>
        <v>4630.5</v>
      </c>
      <c r="O683" s="53">
        <f t="shared" si="545"/>
        <v>2778.2999999999997</v>
      </c>
      <c r="P683" s="53">
        <f t="shared" si="546"/>
        <v>2639.3849999999998</v>
      </c>
      <c r="Q683" s="53">
        <f t="shared" si="547"/>
        <v>2243.4772499999999</v>
      </c>
    </row>
    <row r="684" spans="1:17" ht="21" customHeight="1">
      <c r="B684" s="90" t="s">
        <v>6058</v>
      </c>
      <c r="C684" s="90" t="s">
        <v>6059</v>
      </c>
      <c r="D684" s="623">
        <v>63</v>
      </c>
      <c r="E684" s="420">
        <f t="shared" si="505"/>
        <v>3800</v>
      </c>
      <c r="F684" s="420">
        <f t="shared" si="506"/>
        <v>4000</v>
      </c>
      <c r="G684" s="420">
        <f t="shared" si="542"/>
        <v>6650</v>
      </c>
      <c r="H684" s="91" t="s">
        <v>471</v>
      </c>
      <c r="L684" s="697">
        <v>63</v>
      </c>
      <c r="M684" s="257">
        <f t="shared" si="543"/>
        <v>2205</v>
      </c>
      <c r="N684" s="53">
        <f t="shared" si="544"/>
        <v>6615</v>
      </c>
      <c r="O684" s="53">
        <f t="shared" si="545"/>
        <v>3969</v>
      </c>
      <c r="P684" s="53">
        <f t="shared" si="546"/>
        <v>3770.5499999999997</v>
      </c>
      <c r="Q684" s="53">
        <f t="shared" si="547"/>
        <v>3204.9674999999997</v>
      </c>
    </row>
    <row r="685" spans="1:17" ht="21" customHeight="1">
      <c r="B685" s="90" t="s">
        <v>6060</v>
      </c>
      <c r="C685" s="90" t="s">
        <v>6061</v>
      </c>
      <c r="D685" s="623">
        <v>30.5</v>
      </c>
      <c r="E685" s="420">
        <f t="shared" si="505"/>
        <v>1850</v>
      </c>
      <c r="F685" s="420">
        <f t="shared" si="506"/>
        <v>1950</v>
      </c>
      <c r="G685" s="420">
        <f t="shared" si="542"/>
        <v>3250</v>
      </c>
      <c r="H685" s="91" t="s">
        <v>471</v>
      </c>
      <c r="L685" s="697">
        <v>30.5</v>
      </c>
      <c r="M685" s="257">
        <f t="shared" si="543"/>
        <v>1067.5</v>
      </c>
      <c r="N685" s="53">
        <f t="shared" si="544"/>
        <v>3202.5</v>
      </c>
      <c r="O685" s="53">
        <f t="shared" si="545"/>
        <v>1921.5</v>
      </c>
      <c r="P685" s="53">
        <f t="shared" si="546"/>
        <v>1825.425</v>
      </c>
      <c r="Q685" s="53">
        <f t="shared" si="547"/>
        <v>1551.6112499999999</v>
      </c>
    </row>
    <row r="686" spans="1:17" ht="21" customHeight="1">
      <c r="B686" s="90" t="s">
        <v>6062</v>
      </c>
      <c r="C686" s="90" t="s">
        <v>6063</v>
      </c>
      <c r="D686" s="623">
        <v>36.799999999999997</v>
      </c>
      <c r="E686" s="420">
        <f t="shared" si="505"/>
        <v>2250</v>
      </c>
      <c r="F686" s="420">
        <f t="shared" si="506"/>
        <v>2350</v>
      </c>
      <c r="G686" s="420">
        <f t="shared" si="542"/>
        <v>3900</v>
      </c>
      <c r="H686" s="91" t="s">
        <v>471</v>
      </c>
      <c r="L686" s="697">
        <v>36.799999999999997</v>
      </c>
      <c r="M686" s="257">
        <f t="shared" si="543"/>
        <v>1288</v>
      </c>
      <c r="N686" s="53">
        <f t="shared" si="544"/>
        <v>3864</v>
      </c>
      <c r="O686" s="53">
        <f t="shared" si="545"/>
        <v>2318.4</v>
      </c>
      <c r="P686" s="53">
        <f t="shared" si="546"/>
        <v>2202.48</v>
      </c>
      <c r="Q686" s="53">
        <f t="shared" si="547"/>
        <v>1872.1079999999999</v>
      </c>
    </row>
    <row r="687" spans="1:17" ht="21" customHeight="1">
      <c r="A687" s="695" t="s">
        <v>6064</v>
      </c>
      <c r="B687" s="90"/>
      <c r="C687" s="90"/>
      <c r="D687" s="623"/>
      <c r="E687" s="420">
        <f t="shared" si="505"/>
        <v>0</v>
      </c>
      <c r="F687" s="420">
        <f t="shared" si="506"/>
        <v>0</v>
      </c>
      <c r="G687" s="420">
        <f t="shared" si="542"/>
        <v>0</v>
      </c>
      <c r="H687" s="91" t="s">
        <v>471</v>
      </c>
      <c r="L687" s="698"/>
    </row>
    <row r="688" spans="1:17" ht="21" customHeight="1">
      <c r="B688" s="90" t="s">
        <v>6065</v>
      </c>
      <c r="C688" s="90" t="s">
        <v>6066</v>
      </c>
      <c r="D688" s="623">
        <v>52.5</v>
      </c>
      <c r="E688" s="420">
        <f t="shared" si="505"/>
        <v>3150</v>
      </c>
      <c r="F688" s="420">
        <f t="shared" si="506"/>
        <v>3350</v>
      </c>
      <c r="G688" s="420">
        <f t="shared" si="542"/>
        <v>5550</v>
      </c>
      <c r="H688" s="91" t="s">
        <v>471</v>
      </c>
      <c r="L688" s="697">
        <v>52.5</v>
      </c>
      <c r="M688" s="257">
        <f t="shared" ref="M688:M690" si="548">L688*35</f>
        <v>1837.5</v>
      </c>
      <c r="N688" s="53">
        <f t="shared" ref="N688:N690" si="549">M688*3</f>
        <v>5512.5</v>
      </c>
      <c r="O688" s="53">
        <f t="shared" ref="O688:O690" si="550">N688*0.6</f>
        <v>3307.5</v>
      </c>
      <c r="P688" s="53">
        <f t="shared" ref="P688:P690" si="551">O688*0.95</f>
        <v>3142.125</v>
      </c>
      <c r="Q688" s="53">
        <f t="shared" ref="Q688:Q690" si="552">P688*0.85</f>
        <v>2670.8062500000001</v>
      </c>
    </row>
    <row r="689" spans="1:17" ht="21" customHeight="1">
      <c r="B689" s="90" t="s">
        <v>6067</v>
      </c>
      <c r="C689" s="90" t="s">
        <v>6068</v>
      </c>
      <c r="D689" s="623">
        <v>178.5</v>
      </c>
      <c r="E689" s="420">
        <f t="shared" si="505"/>
        <v>10700</v>
      </c>
      <c r="F689" s="420">
        <f t="shared" si="506"/>
        <v>11250</v>
      </c>
      <c r="G689" s="420">
        <f t="shared" si="542"/>
        <v>18750</v>
      </c>
      <c r="H689" s="91" t="s">
        <v>471</v>
      </c>
      <c r="L689" s="697">
        <v>178.5</v>
      </c>
      <c r="M689" s="257">
        <f t="shared" si="548"/>
        <v>6247.5</v>
      </c>
      <c r="N689" s="53">
        <f t="shared" si="549"/>
        <v>18742.5</v>
      </c>
      <c r="O689" s="53">
        <f t="shared" si="550"/>
        <v>11245.5</v>
      </c>
      <c r="P689" s="53">
        <f t="shared" si="551"/>
        <v>10683.225</v>
      </c>
      <c r="Q689" s="53">
        <f t="shared" si="552"/>
        <v>9080.7412500000009</v>
      </c>
    </row>
    <row r="690" spans="1:17" ht="21" customHeight="1">
      <c r="B690" s="90" t="s">
        <v>5935</v>
      </c>
      <c r="C690" s="90" t="s">
        <v>5936</v>
      </c>
      <c r="D690" s="623">
        <v>30.5</v>
      </c>
      <c r="E690" s="420">
        <f t="shared" si="505"/>
        <v>1850</v>
      </c>
      <c r="F690" s="420">
        <f t="shared" si="506"/>
        <v>1950</v>
      </c>
      <c r="G690" s="420">
        <f t="shared" si="542"/>
        <v>3250</v>
      </c>
      <c r="H690" s="91" t="s">
        <v>471</v>
      </c>
      <c r="L690" s="697">
        <v>30.5</v>
      </c>
      <c r="M690" s="257">
        <f t="shared" si="548"/>
        <v>1067.5</v>
      </c>
      <c r="N690" s="53">
        <f t="shared" si="549"/>
        <v>3202.5</v>
      </c>
      <c r="O690" s="53">
        <f t="shared" si="550"/>
        <v>1921.5</v>
      </c>
      <c r="P690" s="53">
        <f t="shared" si="551"/>
        <v>1825.425</v>
      </c>
      <c r="Q690" s="53">
        <f t="shared" si="552"/>
        <v>1551.6112499999999</v>
      </c>
    </row>
    <row r="691" spans="1:17" ht="21" customHeight="1">
      <c r="A691" s="695" t="s">
        <v>6069</v>
      </c>
      <c r="B691" s="90"/>
      <c r="C691" s="90"/>
      <c r="D691" s="623"/>
      <c r="E691" s="420">
        <f t="shared" si="505"/>
        <v>0</v>
      </c>
      <c r="F691" s="420">
        <f t="shared" si="506"/>
        <v>0</v>
      </c>
      <c r="G691" s="420">
        <f t="shared" si="542"/>
        <v>0</v>
      </c>
      <c r="H691" s="91" t="s">
        <v>471</v>
      </c>
      <c r="L691" s="698"/>
    </row>
    <row r="692" spans="1:17" ht="21" customHeight="1">
      <c r="B692" s="90" t="s">
        <v>6070</v>
      </c>
      <c r="C692" s="90" t="s">
        <v>6071</v>
      </c>
      <c r="D692" s="623">
        <v>93</v>
      </c>
      <c r="E692" s="420">
        <f t="shared" si="505"/>
        <v>5600</v>
      </c>
      <c r="F692" s="420">
        <f t="shared" si="506"/>
        <v>5900</v>
      </c>
      <c r="G692" s="420">
        <f t="shared" si="542"/>
        <v>9800</v>
      </c>
      <c r="H692" s="91" t="s">
        <v>471</v>
      </c>
      <c r="L692" s="697">
        <v>93</v>
      </c>
      <c r="M692" s="257">
        <f t="shared" ref="M692:M701" si="553">L692*35</f>
        <v>3255</v>
      </c>
      <c r="N692" s="53">
        <f t="shared" ref="N692:N701" si="554">M692*3</f>
        <v>9765</v>
      </c>
      <c r="O692" s="53">
        <f t="shared" ref="O692:O701" si="555">N692*0.6</f>
        <v>5859</v>
      </c>
      <c r="P692" s="53">
        <f t="shared" ref="P692:P701" si="556">O692*0.95</f>
        <v>5566.05</v>
      </c>
      <c r="Q692" s="53">
        <f t="shared" ref="Q692:Q701" si="557">P692*0.85</f>
        <v>4731.1424999999999</v>
      </c>
    </row>
    <row r="693" spans="1:17" ht="21" customHeight="1">
      <c r="B693" s="90" t="s">
        <v>6072</v>
      </c>
      <c r="C693" s="90" t="s">
        <v>6073</v>
      </c>
      <c r="D693" s="623">
        <v>52.5</v>
      </c>
      <c r="E693" s="420">
        <f t="shared" si="505"/>
        <v>3150</v>
      </c>
      <c r="F693" s="420">
        <f t="shared" si="506"/>
        <v>3350</v>
      </c>
      <c r="G693" s="420">
        <f t="shared" si="542"/>
        <v>5550</v>
      </c>
      <c r="H693" s="91" t="s">
        <v>471</v>
      </c>
      <c r="L693" s="697">
        <v>52.5</v>
      </c>
      <c r="M693" s="257">
        <f t="shared" si="553"/>
        <v>1837.5</v>
      </c>
      <c r="N693" s="53">
        <f t="shared" si="554"/>
        <v>5512.5</v>
      </c>
      <c r="O693" s="53">
        <f t="shared" si="555"/>
        <v>3307.5</v>
      </c>
      <c r="P693" s="53">
        <f t="shared" si="556"/>
        <v>3142.125</v>
      </c>
      <c r="Q693" s="53">
        <f t="shared" si="557"/>
        <v>2670.8062500000001</v>
      </c>
    </row>
    <row r="694" spans="1:17" ht="21" customHeight="1">
      <c r="B694" s="90" t="s">
        <v>6074</v>
      </c>
      <c r="C694" s="90" t="s">
        <v>6075</v>
      </c>
      <c r="D694" s="623">
        <v>56</v>
      </c>
      <c r="E694" s="420">
        <f t="shared" si="505"/>
        <v>3400</v>
      </c>
      <c r="F694" s="420">
        <f t="shared" si="506"/>
        <v>3550</v>
      </c>
      <c r="G694" s="420">
        <f t="shared" si="542"/>
        <v>5900</v>
      </c>
      <c r="H694" s="91" t="s">
        <v>471</v>
      </c>
      <c r="L694" s="697">
        <v>56</v>
      </c>
      <c r="M694" s="257">
        <f t="shared" si="553"/>
        <v>1960</v>
      </c>
      <c r="N694" s="53">
        <f t="shared" si="554"/>
        <v>5880</v>
      </c>
      <c r="O694" s="53">
        <f t="shared" si="555"/>
        <v>3528</v>
      </c>
      <c r="P694" s="53">
        <f t="shared" si="556"/>
        <v>3351.6</v>
      </c>
      <c r="Q694" s="53">
        <f t="shared" si="557"/>
        <v>2848.8599999999997</v>
      </c>
    </row>
    <row r="695" spans="1:17" ht="21" customHeight="1">
      <c r="B695" s="90" t="s">
        <v>6076</v>
      </c>
      <c r="C695" s="90" t="s">
        <v>6077</v>
      </c>
      <c r="D695" s="623">
        <v>98.5</v>
      </c>
      <c r="E695" s="420">
        <f t="shared" si="505"/>
        <v>5900</v>
      </c>
      <c r="F695" s="420">
        <f t="shared" si="506"/>
        <v>6250</v>
      </c>
      <c r="G695" s="420">
        <f t="shared" si="542"/>
        <v>10350</v>
      </c>
      <c r="H695" s="91" t="s">
        <v>471</v>
      </c>
      <c r="L695" s="697">
        <v>98.5</v>
      </c>
      <c r="M695" s="257">
        <f t="shared" si="553"/>
        <v>3447.5</v>
      </c>
      <c r="N695" s="53">
        <f t="shared" si="554"/>
        <v>10342.5</v>
      </c>
      <c r="O695" s="53">
        <f t="shared" si="555"/>
        <v>6205.5</v>
      </c>
      <c r="P695" s="53">
        <f t="shared" si="556"/>
        <v>5895.2249999999995</v>
      </c>
      <c r="Q695" s="53">
        <f t="shared" si="557"/>
        <v>5010.9412499999999</v>
      </c>
    </row>
    <row r="696" spans="1:17" ht="21" customHeight="1">
      <c r="B696" s="90" t="s">
        <v>6078</v>
      </c>
      <c r="C696" s="90" t="s">
        <v>6079</v>
      </c>
      <c r="D696" s="623">
        <v>108.5</v>
      </c>
      <c r="E696" s="420">
        <f t="shared" ref="E696:E759" si="558">CEILING(P696,50)</f>
        <v>6500</v>
      </c>
      <c r="F696" s="420">
        <f t="shared" ref="F696:F759" si="559">CEILING(O696,50)</f>
        <v>6850</v>
      </c>
      <c r="G696" s="420">
        <f t="shared" si="542"/>
        <v>11400</v>
      </c>
      <c r="H696" s="91" t="s">
        <v>471</v>
      </c>
      <c r="L696" s="702">
        <v>108.5</v>
      </c>
      <c r="M696" s="257">
        <f t="shared" si="553"/>
        <v>3797.5</v>
      </c>
      <c r="N696" s="53">
        <f t="shared" si="554"/>
        <v>11392.5</v>
      </c>
      <c r="O696" s="53">
        <f t="shared" si="555"/>
        <v>6835.5</v>
      </c>
      <c r="P696" s="53">
        <f t="shared" si="556"/>
        <v>6493.7249999999995</v>
      </c>
      <c r="Q696" s="53">
        <f t="shared" si="557"/>
        <v>5519.6662499999993</v>
      </c>
    </row>
    <row r="697" spans="1:17" ht="21" customHeight="1">
      <c r="B697" s="90" t="s">
        <v>6080</v>
      </c>
      <c r="C697" s="90" t="s">
        <v>6081</v>
      </c>
      <c r="D697" s="623">
        <v>42.5</v>
      </c>
      <c r="E697" s="420">
        <f t="shared" si="558"/>
        <v>2550</v>
      </c>
      <c r="F697" s="420">
        <f t="shared" si="559"/>
        <v>2700</v>
      </c>
      <c r="G697" s="420">
        <f t="shared" si="542"/>
        <v>4500</v>
      </c>
      <c r="H697" s="91" t="s">
        <v>471</v>
      </c>
      <c r="L697" s="697">
        <v>42.5</v>
      </c>
      <c r="M697" s="257">
        <f t="shared" si="553"/>
        <v>1487.5</v>
      </c>
      <c r="N697" s="53">
        <f t="shared" si="554"/>
        <v>4462.5</v>
      </c>
      <c r="O697" s="53">
        <f t="shared" si="555"/>
        <v>2677.5</v>
      </c>
      <c r="P697" s="53">
        <f t="shared" si="556"/>
        <v>2543.625</v>
      </c>
      <c r="Q697" s="53">
        <f t="shared" si="557"/>
        <v>2162.0812499999997</v>
      </c>
    </row>
    <row r="698" spans="1:17" ht="21" customHeight="1">
      <c r="B698" s="90" t="s">
        <v>6082</v>
      </c>
      <c r="C698" s="90" t="s">
        <v>6083</v>
      </c>
      <c r="D698" s="623">
        <v>60.900000000000006</v>
      </c>
      <c r="E698" s="420">
        <f t="shared" si="558"/>
        <v>3650</v>
      </c>
      <c r="F698" s="420">
        <f t="shared" si="559"/>
        <v>3850</v>
      </c>
      <c r="G698" s="420">
        <f t="shared" si="542"/>
        <v>6400</v>
      </c>
      <c r="H698" s="91" t="s">
        <v>471</v>
      </c>
      <c r="L698" s="697">
        <v>60.900000000000006</v>
      </c>
      <c r="M698" s="257">
        <f t="shared" si="553"/>
        <v>2131.5</v>
      </c>
      <c r="N698" s="53">
        <f t="shared" si="554"/>
        <v>6394.5</v>
      </c>
      <c r="O698" s="53">
        <f t="shared" si="555"/>
        <v>3836.7</v>
      </c>
      <c r="P698" s="53">
        <f t="shared" si="556"/>
        <v>3644.8649999999998</v>
      </c>
      <c r="Q698" s="53">
        <f t="shared" si="557"/>
        <v>3098.1352499999998</v>
      </c>
    </row>
    <row r="699" spans="1:17" ht="21" customHeight="1">
      <c r="B699" s="90" t="s">
        <v>6084</v>
      </c>
      <c r="C699" s="90" t="s">
        <v>6085</v>
      </c>
      <c r="D699" s="623">
        <v>110.3</v>
      </c>
      <c r="E699" s="420">
        <f t="shared" si="558"/>
        <v>6650</v>
      </c>
      <c r="F699" s="420">
        <f t="shared" si="559"/>
        <v>6950</v>
      </c>
      <c r="G699" s="420">
        <f t="shared" si="542"/>
        <v>11600</v>
      </c>
      <c r="H699" s="91" t="s">
        <v>471</v>
      </c>
      <c r="L699" s="697">
        <v>110.3</v>
      </c>
      <c r="M699" s="257">
        <f t="shared" si="553"/>
        <v>3860.5</v>
      </c>
      <c r="N699" s="53">
        <f t="shared" si="554"/>
        <v>11581.5</v>
      </c>
      <c r="O699" s="53">
        <f t="shared" si="555"/>
        <v>6948.9</v>
      </c>
      <c r="P699" s="53">
        <f t="shared" si="556"/>
        <v>6601.454999999999</v>
      </c>
      <c r="Q699" s="53">
        <f t="shared" si="557"/>
        <v>5611.2367499999991</v>
      </c>
    </row>
    <row r="700" spans="1:17" ht="21" customHeight="1">
      <c r="B700" s="90" t="s">
        <v>6086</v>
      </c>
      <c r="C700" s="90" t="s">
        <v>6087</v>
      </c>
      <c r="D700" s="623">
        <v>56</v>
      </c>
      <c r="E700" s="420">
        <f t="shared" si="558"/>
        <v>3400</v>
      </c>
      <c r="F700" s="420">
        <f t="shared" si="559"/>
        <v>3550</v>
      </c>
      <c r="G700" s="420">
        <f t="shared" si="542"/>
        <v>5900</v>
      </c>
      <c r="H700" s="91" t="s">
        <v>471</v>
      </c>
      <c r="L700" s="697">
        <v>56</v>
      </c>
      <c r="M700" s="257">
        <f t="shared" si="553"/>
        <v>1960</v>
      </c>
      <c r="N700" s="53">
        <f t="shared" si="554"/>
        <v>5880</v>
      </c>
      <c r="O700" s="53">
        <f t="shared" si="555"/>
        <v>3528</v>
      </c>
      <c r="P700" s="53">
        <f t="shared" si="556"/>
        <v>3351.6</v>
      </c>
      <c r="Q700" s="53">
        <f t="shared" si="557"/>
        <v>2848.8599999999997</v>
      </c>
    </row>
    <row r="701" spans="1:17" ht="21" customHeight="1">
      <c r="B701" s="90" t="s">
        <v>6088</v>
      </c>
      <c r="C701" s="90" t="s">
        <v>6089</v>
      </c>
      <c r="D701" s="623">
        <v>66</v>
      </c>
      <c r="E701" s="420">
        <f t="shared" si="558"/>
        <v>4000</v>
      </c>
      <c r="F701" s="420">
        <f t="shared" si="559"/>
        <v>4200</v>
      </c>
      <c r="G701" s="420">
        <f t="shared" si="542"/>
        <v>6950</v>
      </c>
      <c r="H701" s="91" t="s">
        <v>471</v>
      </c>
      <c r="L701" s="702">
        <v>66</v>
      </c>
      <c r="M701" s="257">
        <f t="shared" si="553"/>
        <v>2310</v>
      </c>
      <c r="N701" s="53">
        <f t="shared" si="554"/>
        <v>6930</v>
      </c>
      <c r="O701" s="53">
        <f t="shared" si="555"/>
        <v>4158</v>
      </c>
      <c r="P701" s="53">
        <f t="shared" si="556"/>
        <v>3950.1</v>
      </c>
      <c r="Q701" s="53">
        <f t="shared" si="557"/>
        <v>3357.585</v>
      </c>
    </row>
    <row r="702" spans="1:17" ht="21" customHeight="1">
      <c r="A702" s="695" t="s">
        <v>6090</v>
      </c>
      <c r="B702" s="90"/>
      <c r="C702" s="90"/>
      <c r="D702" s="623"/>
      <c r="E702" s="420"/>
      <c r="F702" s="420"/>
      <c r="G702" s="420">
        <f t="shared" si="542"/>
        <v>0</v>
      </c>
      <c r="H702" s="91" t="s">
        <v>471</v>
      </c>
      <c r="L702" s="698"/>
    </row>
    <row r="703" spans="1:17" ht="21" customHeight="1">
      <c r="B703" s="90" t="s">
        <v>6091</v>
      </c>
      <c r="C703" s="90" t="s">
        <v>6092</v>
      </c>
      <c r="D703" s="623">
        <v>31.5</v>
      </c>
      <c r="E703" s="420">
        <f t="shared" si="558"/>
        <v>1900</v>
      </c>
      <c r="F703" s="420">
        <f t="shared" si="559"/>
        <v>2000</v>
      </c>
      <c r="G703" s="420">
        <f t="shared" si="542"/>
        <v>3350</v>
      </c>
      <c r="H703" s="91" t="s">
        <v>471</v>
      </c>
      <c r="L703" s="703">
        <v>31.5</v>
      </c>
      <c r="M703" s="257">
        <f t="shared" ref="M703:M766" si="560">L703*35</f>
        <v>1102.5</v>
      </c>
      <c r="N703" s="53">
        <f t="shared" ref="N703:N766" si="561">M703*3</f>
        <v>3307.5</v>
      </c>
      <c r="O703" s="53">
        <f t="shared" ref="O703:O766" si="562">N703*0.6</f>
        <v>1984.5</v>
      </c>
      <c r="P703" s="53">
        <f t="shared" ref="P703:P766" si="563">O703*0.95</f>
        <v>1885.2749999999999</v>
      </c>
      <c r="Q703" s="53">
        <f t="shared" ref="Q703:Q766" si="564">P703*0.85</f>
        <v>1602.4837499999999</v>
      </c>
    </row>
    <row r="704" spans="1:17" ht="21" customHeight="1">
      <c r="B704" s="90" t="s">
        <v>6093</v>
      </c>
      <c r="C704" s="90" t="s">
        <v>6094</v>
      </c>
      <c r="D704" s="623">
        <v>36.799999999999997</v>
      </c>
      <c r="E704" s="420">
        <f t="shared" si="558"/>
        <v>2250</v>
      </c>
      <c r="F704" s="420">
        <f t="shared" si="559"/>
        <v>2350</v>
      </c>
      <c r="G704" s="420">
        <f t="shared" si="542"/>
        <v>3900</v>
      </c>
      <c r="H704" s="91" t="s">
        <v>471</v>
      </c>
      <c r="L704" s="697">
        <v>36.799999999999997</v>
      </c>
      <c r="M704" s="257">
        <f t="shared" si="560"/>
        <v>1288</v>
      </c>
      <c r="N704" s="53">
        <f t="shared" si="561"/>
        <v>3864</v>
      </c>
      <c r="O704" s="53">
        <f t="shared" si="562"/>
        <v>2318.4</v>
      </c>
      <c r="P704" s="53">
        <f t="shared" si="563"/>
        <v>2202.48</v>
      </c>
      <c r="Q704" s="53">
        <f t="shared" si="564"/>
        <v>1872.1079999999999</v>
      </c>
    </row>
    <row r="705" spans="1:17" ht="21" customHeight="1">
      <c r="B705" s="90" t="s">
        <v>6095</v>
      </c>
      <c r="C705" s="90" t="s">
        <v>6096</v>
      </c>
      <c r="D705" s="623">
        <v>65.100000000000009</v>
      </c>
      <c r="E705" s="420">
        <f t="shared" si="558"/>
        <v>3900</v>
      </c>
      <c r="F705" s="420">
        <f t="shared" si="559"/>
        <v>4150</v>
      </c>
      <c r="G705" s="420">
        <f t="shared" si="542"/>
        <v>6850</v>
      </c>
      <c r="H705" s="91" t="s">
        <v>471</v>
      </c>
      <c r="L705" s="697">
        <v>65.100000000000009</v>
      </c>
      <c r="M705" s="257">
        <f t="shared" si="560"/>
        <v>2278.5000000000005</v>
      </c>
      <c r="N705" s="53">
        <f t="shared" si="561"/>
        <v>6835.5000000000018</v>
      </c>
      <c r="O705" s="53">
        <f t="shared" si="562"/>
        <v>4101.3000000000011</v>
      </c>
      <c r="P705" s="53">
        <f t="shared" si="563"/>
        <v>3896.235000000001</v>
      </c>
      <c r="Q705" s="53">
        <f t="shared" si="564"/>
        <v>3311.7997500000006</v>
      </c>
    </row>
    <row r="706" spans="1:17" ht="21" customHeight="1">
      <c r="A706" s="695" t="s">
        <v>6097</v>
      </c>
      <c r="B706" s="90"/>
      <c r="C706" s="90"/>
      <c r="D706" s="623"/>
      <c r="E706" s="420"/>
      <c r="F706" s="420"/>
      <c r="G706" s="420">
        <f t="shared" si="542"/>
        <v>0</v>
      </c>
      <c r="H706" s="91" t="s">
        <v>471</v>
      </c>
      <c r="L706" s="704"/>
      <c r="M706" s="257">
        <f t="shared" si="560"/>
        <v>0</v>
      </c>
      <c r="N706" s="53">
        <f t="shared" si="561"/>
        <v>0</v>
      </c>
      <c r="O706" s="53">
        <f t="shared" si="562"/>
        <v>0</v>
      </c>
      <c r="P706" s="53">
        <f t="shared" si="563"/>
        <v>0</v>
      </c>
      <c r="Q706" s="53">
        <f t="shared" si="564"/>
        <v>0</v>
      </c>
    </row>
    <row r="707" spans="1:17" ht="21" customHeight="1">
      <c r="B707" s="90" t="s">
        <v>6098</v>
      </c>
      <c r="C707" s="90" t="s">
        <v>6099</v>
      </c>
      <c r="D707" s="623">
        <v>14.700000000000001</v>
      </c>
      <c r="E707" s="420">
        <f t="shared" si="558"/>
        <v>900</v>
      </c>
      <c r="F707" s="420">
        <f t="shared" si="559"/>
        <v>950</v>
      </c>
      <c r="G707" s="420">
        <f t="shared" si="542"/>
        <v>1550</v>
      </c>
      <c r="H707" s="91" t="s">
        <v>471</v>
      </c>
      <c r="L707" s="697">
        <v>14.700000000000001</v>
      </c>
      <c r="M707" s="257">
        <f t="shared" si="560"/>
        <v>514.5</v>
      </c>
      <c r="N707" s="53">
        <f t="shared" si="561"/>
        <v>1543.5</v>
      </c>
      <c r="O707" s="53">
        <f t="shared" si="562"/>
        <v>926.09999999999991</v>
      </c>
      <c r="P707" s="53">
        <f t="shared" si="563"/>
        <v>879.79499999999985</v>
      </c>
      <c r="Q707" s="53">
        <f t="shared" si="564"/>
        <v>747.82574999999986</v>
      </c>
    </row>
    <row r="708" spans="1:17" ht="21" customHeight="1">
      <c r="B708" s="90" t="s">
        <v>6100</v>
      </c>
      <c r="C708" s="90" t="s">
        <v>6101</v>
      </c>
      <c r="D708" s="623">
        <v>21</v>
      </c>
      <c r="E708" s="420">
        <f t="shared" si="558"/>
        <v>1300</v>
      </c>
      <c r="F708" s="420">
        <f t="shared" si="559"/>
        <v>1350</v>
      </c>
      <c r="G708" s="420">
        <f t="shared" si="542"/>
        <v>2250</v>
      </c>
      <c r="H708" s="91" t="s">
        <v>471</v>
      </c>
      <c r="L708" s="697">
        <v>21</v>
      </c>
      <c r="M708" s="257">
        <f t="shared" si="560"/>
        <v>735</v>
      </c>
      <c r="N708" s="53">
        <f t="shared" si="561"/>
        <v>2205</v>
      </c>
      <c r="O708" s="53">
        <f t="shared" si="562"/>
        <v>1323</v>
      </c>
      <c r="P708" s="53">
        <f t="shared" si="563"/>
        <v>1256.8499999999999</v>
      </c>
      <c r="Q708" s="53">
        <f t="shared" si="564"/>
        <v>1068.3225</v>
      </c>
    </row>
    <row r="709" spans="1:17" ht="21" customHeight="1">
      <c r="A709" s="695" t="s">
        <v>6102</v>
      </c>
      <c r="B709" s="90"/>
      <c r="C709" s="90"/>
      <c r="D709" s="623"/>
      <c r="E709" s="420"/>
      <c r="F709" s="420"/>
      <c r="G709" s="420">
        <f t="shared" si="542"/>
        <v>0</v>
      </c>
      <c r="H709" s="91" t="s">
        <v>471</v>
      </c>
      <c r="L709" s="705"/>
      <c r="M709" s="257">
        <f t="shared" si="560"/>
        <v>0</v>
      </c>
      <c r="N709" s="53">
        <f t="shared" si="561"/>
        <v>0</v>
      </c>
      <c r="O709" s="53">
        <f t="shared" si="562"/>
        <v>0</v>
      </c>
      <c r="P709" s="53">
        <f t="shared" si="563"/>
        <v>0</v>
      </c>
      <c r="Q709" s="53">
        <f t="shared" si="564"/>
        <v>0</v>
      </c>
    </row>
    <row r="710" spans="1:17" ht="21" customHeight="1">
      <c r="B710" s="90" t="s">
        <v>6103</v>
      </c>
      <c r="C710" s="90"/>
      <c r="D710" s="623"/>
      <c r="E710" s="420"/>
      <c r="F710" s="420"/>
      <c r="G710" s="420">
        <f t="shared" si="542"/>
        <v>0</v>
      </c>
      <c r="H710" s="91" t="s">
        <v>471</v>
      </c>
      <c r="L710" s="704"/>
      <c r="M710" s="257">
        <f t="shared" si="560"/>
        <v>0</v>
      </c>
      <c r="N710" s="53">
        <f t="shared" si="561"/>
        <v>0</v>
      </c>
      <c r="O710" s="53">
        <f t="shared" si="562"/>
        <v>0</v>
      </c>
      <c r="P710" s="53">
        <f t="shared" si="563"/>
        <v>0</v>
      </c>
      <c r="Q710" s="53">
        <f t="shared" si="564"/>
        <v>0</v>
      </c>
    </row>
    <row r="711" spans="1:17" ht="21" customHeight="1">
      <c r="B711" s="90" t="s">
        <v>6104</v>
      </c>
      <c r="C711" s="90" t="s">
        <v>6105</v>
      </c>
      <c r="D711" s="623">
        <v>4.4000000000000004</v>
      </c>
      <c r="E711" s="420">
        <f t="shared" si="558"/>
        <v>300</v>
      </c>
      <c r="F711" s="420">
        <f t="shared" si="559"/>
        <v>300</v>
      </c>
      <c r="G711" s="420">
        <f t="shared" si="542"/>
        <v>500</v>
      </c>
      <c r="H711" s="91" t="s">
        <v>471</v>
      </c>
      <c r="L711" s="697">
        <v>4.4000000000000004</v>
      </c>
      <c r="M711" s="257">
        <f t="shared" si="560"/>
        <v>154</v>
      </c>
      <c r="N711" s="53">
        <f t="shared" si="561"/>
        <v>462</v>
      </c>
      <c r="O711" s="53">
        <f t="shared" si="562"/>
        <v>277.2</v>
      </c>
      <c r="P711" s="53">
        <f t="shared" si="563"/>
        <v>263.33999999999997</v>
      </c>
      <c r="Q711" s="53">
        <f t="shared" si="564"/>
        <v>223.83899999999997</v>
      </c>
    </row>
    <row r="712" spans="1:17" ht="21" customHeight="1">
      <c r="B712" s="90" t="s">
        <v>6106</v>
      </c>
      <c r="C712" s="90" t="s">
        <v>6107</v>
      </c>
      <c r="D712" s="623">
        <v>4.4000000000000004</v>
      </c>
      <c r="E712" s="420">
        <f t="shared" si="558"/>
        <v>300</v>
      </c>
      <c r="F712" s="420">
        <f t="shared" si="559"/>
        <v>300</v>
      </c>
      <c r="G712" s="420">
        <f t="shared" si="542"/>
        <v>500</v>
      </c>
      <c r="H712" s="91" t="s">
        <v>471</v>
      </c>
      <c r="L712" s="697">
        <v>4.4000000000000004</v>
      </c>
      <c r="M712" s="257">
        <f t="shared" si="560"/>
        <v>154</v>
      </c>
      <c r="N712" s="53">
        <f t="shared" si="561"/>
        <v>462</v>
      </c>
      <c r="O712" s="53">
        <f t="shared" si="562"/>
        <v>277.2</v>
      </c>
      <c r="P712" s="53">
        <f t="shared" si="563"/>
        <v>263.33999999999997</v>
      </c>
      <c r="Q712" s="53">
        <f t="shared" si="564"/>
        <v>223.83899999999997</v>
      </c>
    </row>
    <row r="713" spans="1:17" ht="21" customHeight="1">
      <c r="B713" s="90" t="s">
        <v>6108</v>
      </c>
      <c r="C713" s="90" t="s">
        <v>6109</v>
      </c>
      <c r="D713" s="623">
        <v>4.2</v>
      </c>
      <c r="E713" s="420">
        <f t="shared" si="558"/>
        <v>300</v>
      </c>
      <c r="F713" s="420">
        <f t="shared" si="559"/>
        <v>300</v>
      </c>
      <c r="G713" s="420">
        <f t="shared" si="542"/>
        <v>450</v>
      </c>
      <c r="H713" s="91" t="s">
        <v>471</v>
      </c>
      <c r="L713" s="697">
        <v>4.2</v>
      </c>
      <c r="M713" s="257">
        <f t="shared" si="560"/>
        <v>147</v>
      </c>
      <c r="N713" s="53">
        <f t="shared" si="561"/>
        <v>441</v>
      </c>
      <c r="O713" s="53">
        <f t="shared" si="562"/>
        <v>264.59999999999997</v>
      </c>
      <c r="P713" s="53">
        <f t="shared" si="563"/>
        <v>251.36999999999995</v>
      </c>
      <c r="Q713" s="53">
        <f t="shared" si="564"/>
        <v>213.66449999999995</v>
      </c>
    </row>
    <row r="714" spans="1:17" ht="21" customHeight="1">
      <c r="B714" s="90" t="s">
        <v>6110</v>
      </c>
      <c r="C714" s="90" t="s">
        <v>6111</v>
      </c>
      <c r="D714" s="623">
        <v>6.3000000000000007</v>
      </c>
      <c r="E714" s="420">
        <f t="shared" si="558"/>
        <v>400</v>
      </c>
      <c r="F714" s="420">
        <f t="shared" si="559"/>
        <v>400</v>
      </c>
      <c r="G714" s="420">
        <f t="shared" si="542"/>
        <v>700</v>
      </c>
      <c r="H714" s="91" t="s">
        <v>471</v>
      </c>
      <c r="L714" s="697">
        <v>6.3000000000000007</v>
      </c>
      <c r="M714" s="257">
        <f t="shared" si="560"/>
        <v>220.50000000000003</v>
      </c>
      <c r="N714" s="53">
        <f t="shared" si="561"/>
        <v>661.50000000000011</v>
      </c>
      <c r="O714" s="53">
        <f t="shared" si="562"/>
        <v>396.90000000000003</v>
      </c>
      <c r="P714" s="53">
        <f t="shared" si="563"/>
        <v>377.05500000000001</v>
      </c>
      <c r="Q714" s="53">
        <f t="shared" si="564"/>
        <v>320.49675000000002</v>
      </c>
    </row>
    <row r="715" spans="1:17" ht="21" customHeight="1">
      <c r="A715" s="695" t="s">
        <v>6112</v>
      </c>
      <c r="B715" s="90"/>
      <c r="C715" s="90"/>
      <c r="D715" s="623"/>
      <c r="E715" s="420"/>
      <c r="F715" s="420"/>
      <c r="G715" s="420">
        <f t="shared" si="542"/>
        <v>0</v>
      </c>
      <c r="H715" s="91" t="s">
        <v>471</v>
      </c>
      <c r="L715" s="704"/>
      <c r="M715" s="257">
        <f t="shared" si="560"/>
        <v>0</v>
      </c>
      <c r="N715" s="53">
        <f t="shared" si="561"/>
        <v>0</v>
      </c>
      <c r="O715" s="53">
        <f t="shared" si="562"/>
        <v>0</v>
      </c>
      <c r="P715" s="53">
        <f t="shared" si="563"/>
        <v>0</v>
      </c>
      <c r="Q715" s="53">
        <f t="shared" si="564"/>
        <v>0</v>
      </c>
    </row>
    <row r="716" spans="1:17" ht="21" customHeight="1">
      <c r="B716" s="90" t="s">
        <v>6113</v>
      </c>
      <c r="C716" s="90" t="s">
        <v>6114</v>
      </c>
      <c r="D716" s="623">
        <v>8.4</v>
      </c>
      <c r="E716" s="420">
        <f t="shared" si="558"/>
        <v>550</v>
      </c>
      <c r="F716" s="420">
        <f t="shared" si="559"/>
        <v>550</v>
      </c>
      <c r="G716" s="420">
        <f t="shared" si="542"/>
        <v>900</v>
      </c>
      <c r="H716" s="91" t="s">
        <v>471</v>
      </c>
      <c r="L716" s="697">
        <v>8.4</v>
      </c>
      <c r="M716" s="257">
        <f t="shared" si="560"/>
        <v>294</v>
      </c>
      <c r="N716" s="53">
        <f t="shared" si="561"/>
        <v>882</v>
      </c>
      <c r="O716" s="53">
        <f t="shared" si="562"/>
        <v>529.19999999999993</v>
      </c>
      <c r="P716" s="53">
        <f t="shared" si="563"/>
        <v>502.7399999999999</v>
      </c>
      <c r="Q716" s="53">
        <f t="shared" si="564"/>
        <v>427.32899999999989</v>
      </c>
    </row>
    <row r="717" spans="1:17" ht="21" customHeight="1">
      <c r="B717" s="90" t="s">
        <v>6115</v>
      </c>
      <c r="C717" s="90" t="s">
        <v>6116</v>
      </c>
      <c r="D717" s="623">
        <v>16.8</v>
      </c>
      <c r="E717" s="420">
        <f t="shared" si="558"/>
        <v>1050</v>
      </c>
      <c r="F717" s="420">
        <f t="shared" si="559"/>
        <v>1100</v>
      </c>
      <c r="G717" s="420">
        <f t="shared" si="542"/>
        <v>1800</v>
      </c>
      <c r="H717" s="91" t="s">
        <v>471</v>
      </c>
      <c r="L717" s="697">
        <v>16.8</v>
      </c>
      <c r="M717" s="257">
        <f t="shared" si="560"/>
        <v>588</v>
      </c>
      <c r="N717" s="53">
        <f t="shared" si="561"/>
        <v>1764</v>
      </c>
      <c r="O717" s="53">
        <f t="shared" si="562"/>
        <v>1058.3999999999999</v>
      </c>
      <c r="P717" s="53">
        <f t="shared" si="563"/>
        <v>1005.4799999999998</v>
      </c>
      <c r="Q717" s="53">
        <f t="shared" si="564"/>
        <v>854.65799999999979</v>
      </c>
    </row>
    <row r="718" spans="1:17" ht="21" customHeight="1">
      <c r="B718" s="90" t="s">
        <v>6117</v>
      </c>
      <c r="C718" s="90" t="s">
        <v>6118</v>
      </c>
      <c r="D718" s="623">
        <v>8.4</v>
      </c>
      <c r="E718" s="420">
        <f t="shared" si="558"/>
        <v>550</v>
      </c>
      <c r="F718" s="420">
        <f t="shared" si="559"/>
        <v>550</v>
      </c>
      <c r="G718" s="420">
        <f t="shared" si="542"/>
        <v>900</v>
      </c>
      <c r="H718" s="91" t="s">
        <v>471</v>
      </c>
      <c r="L718" s="697">
        <v>8.4</v>
      </c>
      <c r="M718" s="257">
        <f t="shared" si="560"/>
        <v>294</v>
      </c>
      <c r="N718" s="53">
        <f t="shared" si="561"/>
        <v>882</v>
      </c>
      <c r="O718" s="53">
        <f t="shared" si="562"/>
        <v>529.19999999999993</v>
      </c>
      <c r="P718" s="53">
        <f t="shared" si="563"/>
        <v>502.7399999999999</v>
      </c>
      <c r="Q718" s="53">
        <f t="shared" si="564"/>
        <v>427.32899999999989</v>
      </c>
    </row>
    <row r="719" spans="1:17" ht="21" customHeight="1">
      <c r="B719" s="90" t="s">
        <v>6119</v>
      </c>
      <c r="C719" s="90" t="s">
        <v>6120</v>
      </c>
      <c r="D719" s="623">
        <v>28</v>
      </c>
      <c r="E719" s="420">
        <f t="shared" si="558"/>
        <v>1700</v>
      </c>
      <c r="F719" s="420">
        <f t="shared" si="559"/>
        <v>1800</v>
      </c>
      <c r="G719" s="420">
        <f t="shared" si="542"/>
        <v>2950</v>
      </c>
      <c r="H719" s="91" t="s">
        <v>471</v>
      </c>
      <c r="L719" s="697">
        <v>28</v>
      </c>
      <c r="M719" s="257">
        <f t="shared" si="560"/>
        <v>980</v>
      </c>
      <c r="N719" s="53">
        <f t="shared" si="561"/>
        <v>2940</v>
      </c>
      <c r="O719" s="53">
        <f t="shared" si="562"/>
        <v>1764</v>
      </c>
      <c r="P719" s="53">
        <f t="shared" si="563"/>
        <v>1675.8</v>
      </c>
      <c r="Q719" s="53">
        <f t="shared" si="564"/>
        <v>1424.4299999999998</v>
      </c>
    </row>
    <row r="720" spans="1:17" ht="21" customHeight="1">
      <c r="A720" s="695" t="s">
        <v>6121</v>
      </c>
      <c r="B720" s="90"/>
      <c r="C720" s="90"/>
      <c r="D720" s="623"/>
      <c r="E720" s="420"/>
      <c r="F720" s="420"/>
      <c r="G720" s="420">
        <f t="shared" si="542"/>
        <v>0</v>
      </c>
      <c r="H720" s="91" t="s">
        <v>471</v>
      </c>
      <c r="L720" s="704"/>
      <c r="M720" s="257">
        <f t="shared" si="560"/>
        <v>0</v>
      </c>
      <c r="N720" s="53">
        <f t="shared" si="561"/>
        <v>0</v>
      </c>
      <c r="O720" s="53">
        <f t="shared" si="562"/>
        <v>0</v>
      </c>
      <c r="P720" s="53">
        <f t="shared" si="563"/>
        <v>0</v>
      </c>
      <c r="Q720" s="53">
        <f t="shared" si="564"/>
        <v>0</v>
      </c>
    </row>
    <row r="721" spans="1:17" ht="21" customHeight="1">
      <c r="B721" s="90" t="s">
        <v>6122</v>
      </c>
      <c r="C721" s="90" t="s">
        <v>6123</v>
      </c>
      <c r="D721" s="623">
        <v>83</v>
      </c>
      <c r="E721" s="420">
        <f t="shared" si="558"/>
        <v>5000</v>
      </c>
      <c r="F721" s="420">
        <f t="shared" si="559"/>
        <v>5250</v>
      </c>
      <c r="G721" s="420">
        <f t="shared" si="542"/>
        <v>8750</v>
      </c>
      <c r="H721" s="91" t="s">
        <v>471</v>
      </c>
      <c r="L721" s="697">
        <v>83</v>
      </c>
      <c r="M721" s="257">
        <f t="shared" si="560"/>
        <v>2905</v>
      </c>
      <c r="N721" s="53">
        <f t="shared" si="561"/>
        <v>8715</v>
      </c>
      <c r="O721" s="53">
        <f t="shared" si="562"/>
        <v>5229</v>
      </c>
      <c r="P721" s="53">
        <f t="shared" si="563"/>
        <v>4967.55</v>
      </c>
      <c r="Q721" s="53">
        <f t="shared" si="564"/>
        <v>4222.4175000000005</v>
      </c>
    </row>
    <row r="722" spans="1:17" ht="21" customHeight="1">
      <c r="B722" s="90" t="s">
        <v>6124</v>
      </c>
      <c r="C722" s="90"/>
      <c r="D722" s="623"/>
      <c r="E722" s="420"/>
      <c r="F722" s="420"/>
      <c r="G722" s="420">
        <f t="shared" si="542"/>
        <v>0</v>
      </c>
      <c r="H722" s="91" t="s">
        <v>471</v>
      </c>
      <c r="L722" s="704"/>
      <c r="M722" s="257">
        <f t="shared" si="560"/>
        <v>0</v>
      </c>
      <c r="N722" s="53">
        <f t="shared" si="561"/>
        <v>0</v>
      </c>
      <c r="O722" s="53">
        <f t="shared" si="562"/>
        <v>0</v>
      </c>
      <c r="P722" s="53">
        <f t="shared" si="563"/>
        <v>0</v>
      </c>
      <c r="Q722" s="53">
        <f t="shared" si="564"/>
        <v>0</v>
      </c>
    </row>
    <row r="723" spans="1:17" ht="21" customHeight="1">
      <c r="B723" s="90" t="s">
        <v>6125</v>
      </c>
      <c r="C723" s="90" t="s">
        <v>6126</v>
      </c>
      <c r="D723" s="623">
        <v>93.5</v>
      </c>
      <c r="E723" s="420">
        <f t="shared" si="558"/>
        <v>5600</v>
      </c>
      <c r="F723" s="420">
        <f t="shared" si="559"/>
        <v>5900</v>
      </c>
      <c r="G723" s="420">
        <f t="shared" si="542"/>
        <v>9850</v>
      </c>
      <c r="H723" s="91" t="s">
        <v>471</v>
      </c>
      <c r="L723" s="697">
        <v>93.5</v>
      </c>
      <c r="M723" s="257">
        <f t="shared" si="560"/>
        <v>3272.5</v>
      </c>
      <c r="N723" s="53">
        <f t="shared" si="561"/>
        <v>9817.5</v>
      </c>
      <c r="O723" s="53">
        <f t="shared" si="562"/>
        <v>5890.5</v>
      </c>
      <c r="P723" s="53">
        <f t="shared" si="563"/>
        <v>5595.9749999999995</v>
      </c>
      <c r="Q723" s="53">
        <f t="shared" si="564"/>
        <v>4756.5787499999997</v>
      </c>
    </row>
    <row r="724" spans="1:17" ht="21" customHeight="1">
      <c r="B724" s="90" t="s">
        <v>6127</v>
      </c>
      <c r="C724" s="90" t="s">
        <v>6128</v>
      </c>
      <c r="D724" s="623" t="s">
        <v>6129</v>
      </c>
      <c r="E724" s="420" t="s">
        <v>4327</v>
      </c>
      <c r="F724" s="420" t="s">
        <v>4327</v>
      </c>
      <c r="G724" s="420" t="s">
        <v>4327</v>
      </c>
      <c r="H724" s="91" t="s">
        <v>471</v>
      </c>
      <c r="L724" s="706" t="s">
        <v>6130</v>
      </c>
      <c r="M724" s="257" t="e">
        <f t="shared" si="560"/>
        <v>#VALUE!</v>
      </c>
      <c r="N724" s="53" t="e">
        <f t="shared" si="561"/>
        <v>#VALUE!</v>
      </c>
      <c r="O724" s="53" t="e">
        <f t="shared" si="562"/>
        <v>#VALUE!</v>
      </c>
      <c r="P724" s="53" t="e">
        <f t="shared" si="563"/>
        <v>#VALUE!</v>
      </c>
      <c r="Q724" s="53" t="e">
        <f t="shared" si="564"/>
        <v>#VALUE!</v>
      </c>
    </row>
    <row r="725" spans="1:17" ht="21" customHeight="1">
      <c r="B725" s="90" t="s">
        <v>6131</v>
      </c>
      <c r="C725" s="90" t="s">
        <v>6132</v>
      </c>
      <c r="D725" s="623" t="s">
        <v>6129</v>
      </c>
      <c r="E725" s="420" t="s">
        <v>4327</v>
      </c>
      <c r="F725" s="420" t="s">
        <v>4327</v>
      </c>
      <c r="G725" s="420" t="s">
        <v>4327</v>
      </c>
      <c r="H725" s="91" t="s">
        <v>471</v>
      </c>
      <c r="L725" s="707" t="s">
        <v>6130</v>
      </c>
      <c r="M725" s="257" t="e">
        <f t="shared" si="560"/>
        <v>#VALUE!</v>
      </c>
      <c r="N725" s="53" t="e">
        <f t="shared" si="561"/>
        <v>#VALUE!</v>
      </c>
      <c r="O725" s="53" t="e">
        <f t="shared" si="562"/>
        <v>#VALUE!</v>
      </c>
      <c r="P725" s="53" t="e">
        <f t="shared" si="563"/>
        <v>#VALUE!</v>
      </c>
      <c r="Q725" s="53" t="e">
        <f t="shared" si="564"/>
        <v>#VALUE!</v>
      </c>
    </row>
    <row r="726" spans="1:17" ht="21" customHeight="1">
      <c r="B726" s="90" t="s">
        <v>6133</v>
      </c>
      <c r="C726" s="90" t="s">
        <v>6134</v>
      </c>
      <c r="D726" s="623" t="s">
        <v>6129</v>
      </c>
      <c r="E726" s="420" t="s">
        <v>4327</v>
      </c>
      <c r="F726" s="420" t="s">
        <v>4327</v>
      </c>
      <c r="G726" s="420" t="s">
        <v>4327</v>
      </c>
      <c r="H726" s="91" t="s">
        <v>471</v>
      </c>
      <c r="L726" s="707" t="s">
        <v>6130</v>
      </c>
      <c r="M726" s="257" t="e">
        <f t="shared" si="560"/>
        <v>#VALUE!</v>
      </c>
      <c r="N726" s="53" t="e">
        <f t="shared" si="561"/>
        <v>#VALUE!</v>
      </c>
      <c r="O726" s="53" t="e">
        <f t="shared" si="562"/>
        <v>#VALUE!</v>
      </c>
      <c r="P726" s="53" t="e">
        <f t="shared" si="563"/>
        <v>#VALUE!</v>
      </c>
      <c r="Q726" s="53" t="e">
        <f t="shared" si="564"/>
        <v>#VALUE!</v>
      </c>
    </row>
    <row r="727" spans="1:17" ht="21" customHeight="1">
      <c r="B727" s="90" t="s">
        <v>6135</v>
      </c>
      <c r="C727" s="90" t="s">
        <v>6136</v>
      </c>
      <c r="D727" s="623" t="s">
        <v>6129</v>
      </c>
      <c r="E727" s="420" t="s">
        <v>4327</v>
      </c>
      <c r="F727" s="420" t="s">
        <v>4327</v>
      </c>
      <c r="G727" s="420" t="s">
        <v>4327</v>
      </c>
      <c r="H727" s="91" t="s">
        <v>471</v>
      </c>
      <c r="L727" s="707" t="s">
        <v>6130</v>
      </c>
      <c r="M727" s="257" t="e">
        <f t="shared" si="560"/>
        <v>#VALUE!</v>
      </c>
      <c r="N727" s="53" t="e">
        <f t="shared" si="561"/>
        <v>#VALUE!</v>
      </c>
      <c r="O727" s="53" t="e">
        <f t="shared" si="562"/>
        <v>#VALUE!</v>
      </c>
      <c r="P727" s="53" t="e">
        <f t="shared" si="563"/>
        <v>#VALUE!</v>
      </c>
      <c r="Q727" s="53" t="e">
        <f t="shared" si="564"/>
        <v>#VALUE!</v>
      </c>
    </row>
    <row r="728" spans="1:17" ht="21" customHeight="1">
      <c r="B728" s="90" t="s">
        <v>6137</v>
      </c>
      <c r="C728" s="90" t="s">
        <v>6138</v>
      </c>
      <c r="D728" s="623" t="s">
        <v>6129</v>
      </c>
      <c r="E728" s="420" t="s">
        <v>4327</v>
      </c>
      <c r="F728" s="420" t="s">
        <v>4327</v>
      </c>
      <c r="G728" s="420" t="s">
        <v>4327</v>
      </c>
      <c r="H728" s="91" t="s">
        <v>471</v>
      </c>
      <c r="L728" s="706" t="s">
        <v>6130</v>
      </c>
      <c r="M728" s="257" t="e">
        <f t="shared" si="560"/>
        <v>#VALUE!</v>
      </c>
      <c r="N728" s="53" t="e">
        <f t="shared" si="561"/>
        <v>#VALUE!</v>
      </c>
      <c r="O728" s="53" t="e">
        <f t="shared" si="562"/>
        <v>#VALUE!</v>
      </c>
      <c r="P728" s="53" t="e">
        <f t="shared" si="563"/>
        <v>#VALUE!</v>
      </c>
      <c r="Q728" s="53" t="e">
        <f t="shared" si="564"/>
        <v>#VALUE!</v>
      </c>
    </row>
    <row r="729" spans="1:17" ht="21" customHeight="1">
      <c r="B729" s="90" t="s">
        <v>6139</v>
      </c>
      <c r="C729" s="90" t="s">
        <v>6140</v>
      </c>
      <c r="D729" s="623" t="s">
        <v>6129</v>
      </c>
      <c r="E729" s="420" t="s">
        <v>4327</v>
      </c>
      <c r="F729" s="420" t="s">
        <v>4327</v>
      </c>
      <c r="G729" s="420" t="s">
        <v>4327</v>
      </c>
      <c r="H729" s="91" t="s">
        <v>471</v>
      </c>
      <c r="L729" s="706" t="s">
        <v>6130</v>
      </c>
      <c r="M729" s="257" t="e">
        <f t="shared" si="560"/>
        <v>#VALUE!</v>
      </c>
      <c r="N729" s="53" t="e">
        <f t="shared" si="561"/>
        <v>#VALUE!</v>
      </c>
      <c r="O729" s="53" t="e">
        <f t="shared" si="562"/>
        <v>#VALUE!</v>
      </c>
      <c r="P729" s="53" t="e">
        <f t="shared" si="563"/>
        <v>#VALUE!</v>
      </c>
      <c r="Q729" s="53" t="e">
        <f t="shared" si="564"/>
        <v>#VALUE!</v>
      </c>
    </row>
    <row r="730" spans="1:17" ht="21" customHeight="1">
      <c r="B730" s="90" t="s">
        <v>6141</v>
      </c>
      <c r="C730" s="90" t="s">
        <v>6142</v>
      </c>
      <c r="D730" s="623" t="s">
        <v>6129</v>
      </c>
      <c r="E730" s="420" t="s">
        <v>4327</v>
      </c>
      <c r="F730" s="420" t="s">
        <v>4327</v>
      </c>
      <c r="G730" s="420" t="s">
        <v>4327</v>
      </c>
      <c r="H730" s="91" t="s">
        <v>471</v>
      </c>
      <c r="L730" s="707" t="s">
        <v>6130</v>
      </c>
      <c r="M730" s="257" t="e">
        <f t="shared" si="560"/>
        <v>#VALUE!</v>
      </c>
      <c r="N730" s="53" t="e">
        <f t="shared" si="561"/>
        <v>#VALUE!</v>
      </c>
      <c r="O730" s="53" t="e">
        <f t="shared" si="562"/>
        <v>#VALUE!</v>
      </c>
      <c r="P730" s="53" t="e">
        <f t="shared" si="563"/>
        <v>#VALUE!</v>
      </c>
      <c r="Q730" s="53" t="e">
        <f t="shared" si="564"/>
        <v>#VALUE!</v>
      </c>
    </row>
    <row r="731" spans="1:17" ht="21" customHeight="1">
      <c r="B731" s="90" t="s">
        <v>6143</v>
      </c>
      <c r="C731" s="90" t="s">
        <v>6144</v>
      </c>
      <c r="D731" s="623" t="s">
        <v>6129</v>
      </c>
      <c r="E731" s="420" t="s">
        <v>4327</v>
      </c>
      <c r="F731" s="420" t="s">
        <v>4327</v>
      </c>
      <c r="G731" s="420" t="s">
        <v>4327</v>
      </c>
      <c r="H731" s="91" t="s">
        <v>471</v>
      </c>
      <c r="L731" s="707" t="s">
        <v>6130</v>
      </c>
      <c r="M731" s="257" t="e">
        <f t="shared" si="560"/>
        <v>#VALUE!</v>
      </c>
      <c r="N731" s="53" t="e">
        <f t="shared" si="561"/>
        <v>#VALUE!</v>
      </c>
      <c r="O731" s="53" t="e">
        <f t="shared" si="562"/>
        <v>#VALUE!</v>
      </c>
      <c r="P731" s="53" t="e">
        <f t="shared" si="563"/>
        <v>#VALUE!</v>
      </c>
      <c r="Q731" s="53" t="e">
        <f t="shared" si="564"/>
        <v>#VALUE!</v>
      </c>
    </row>
    <row r="732" spans="1:17" ht="21" customHeight="1">
      <c r="A732" s="701" t="s">
        <v>6145</v>
      </c>
      <c r="B732" s="90"/>
      <c r="C732" s="90"/>
      <c r="D732" s="623"/>
      <c r="E732" s="420"/>
      <c r="F732" s="420"/>
      <c r="G732" s="420">
        <f t="shared" si="542"/>
        <v>0</v>
      </c>
      <c r="H732" s="91" t="s">
        <v>471</v>
      </c>
      <c r="M732" s="257">
        <f t="shared" si="560"/>
        <v>0</v>
      </c>
      <c r="N732" s="53">
        <f t="shared" si="561"/>
        <v>0</v>
      </c>
      <c r="O732" s="53">
        <f t="shared" si="562"/>
        <v>0</v>
      </c>
      <c r="P732" s="53">
        <f t="shared" si="563"/>
        <v>0</v>
      </c>
      <c r="Q732" s="53">
        <f t="shared" si="564"/>
        <v>0</v>
      </c>
    </row>
    <row r="733" spans="1:17" ht="21" customHeight="1">
      <c r="A733" s="695" t="s">
        <v>6146</v>
      </c>
      <c r="B733" s="90"/>
      <c r="C733" s="90"/>
      <c r="D733" s="623"/>
      <c r="E733" s="420"/>
      <c r="F733" s="420"/>
      <c r="G733" s="420">
        <f t="shared" si="542"/>
        <v>0</v>
      </c>
      <c r="H733" s="91" t="s">
        <v>471</v>
      </c>
      <c r="M733" s="257">
        <f t="shared" si="560"/>
        <v>0</v>
      </c>
      <c r="N733" s="53">
        <f t="shared" si="561"/>
        <v>0</v>
      </c>
      <c r="O733" s="53">
        <f t="shared" si="562"/>
        <v>0</v>
      </c>
      <c r="P733" s="53">
        <f t="shared" si="563"/>
        <v>0</v>
      </c>
      <c r="Q733" s="53">
        <f t="shared" si="564"/>
        <v>0</v>
      </c>
    </row>
    <row r="734" spans="1:17" ht="21" customHeight="1">
      <c r="B734" s="90" t="s">
        <v>6147</v>
      </c>
      <c r="C734" s="90" t="s">
        <v>6148</v>
      </c>
      <c r="D734" s="623" t="s">
        <v>6129</v>
      </c>
      <c r="E734" s="420" t="s">
        <v>4327</v>
      </c>
      <c r="F734" s="420" t="s">
        <v>4327</v>
      </c>
      <c r="G734" s="420" t="e">
        <f t="shared" si="542"/>
        <v>#VALUE!</v>
      </c>
      <c r="H734" s="91" t="s">
        <v>471</v>
      </c>
      <c r="L734" s="708" t="s">
        <v>6130</v>
      </c>
      <c r="M734" s="257" t="e">
        <f t="shared" si="560"/>
        <v>#VALUE!</v>
      </c>
      <c r="N734" s="53" t="e">
        <f t="shared" si="561"/>
        <v>#VALUE!</v>
      </c>
      <c r="O734" s="53" t="e">
        <f t="shared" si="562"/>
        <v>#VALUE!</v>
      </c>
      <c r="P734" s="53" t="e">
        <f t="shared" si="563"/>
        <v>#VALUE!</v>
      </c>
      <c r="Q734" s="53" t="e">
        <f t="shared" si="564"/>
        <v>#VALUE!</v>
      </c>
    </row>
    <row r="735" spans="1:17" ht="21" customHeight="1">
      <c r="B735" s="90" t="s">
        <v>6149</v>
      </c>
      <c r="C735" s="90" t="s">
        <v>6150</v>
      </c>
      <c r="D735" s="623">
        <v>3.2</v>
      </c>
      <c r="E735" s="420">
        <f t="shared" si="558"/>
        <v>200</v>
      </c>
      <c r="F735" s="420">
        <f t="shared" si="559"/>
        <v>250</v>
      </c>
      <c r="G735" s="420">
        <f t="shared" si="542"/>
        <v>350</v>
      </c>
      <c r="H735" s="91" t="s">
        <v>471</v>
      </c>
      <c r="L735" s="709">
        <v>3.2</v>
      </c>
      <c r="M735" s="257">
        <f t="shared" si="560"/>
        <v>112</v>
      </c>
      <c r="N735" s="53">
        <f t="shared" si="561"/>
        <v>336</v>
      </c>
      <c r="O735" s="53">
        <f t="shared" si="562"/>
        <v>201.6</v>
      </c>
      <c r="P735" s="53">
        <f t="shared" si="563"/>
        <v>191.51999999999998</v>
      </c>
      <c r="Q735" s="53">
        <f t="shared" si="564"/>
        <v>162.79199999999997</v>
      </c>
    </row>
    <row r="736" spans="1:17" ht="21" customHeight="1">
      <c r="B736" s="90" t="s">
        <v>6151</v>
      </c>
      <c r="C736" s="90" t="s">
        <v>6152</v>
      </c>
      <c r="D736" s="623">
        <v>4.2</v>
      </c>
      <c r="E736" s="420">
        <f t="shared" si="558"/>
        <v>300</v>
      </c>
      <c r="F736" s="420">
        <f t="shared" si="559"/>
        <v>300</v>
      </c>
      <c r="G736" s="420">
        <f t="shared" si="542"/>
        <v>450</v>
      </c>
      <c r="H736" s="91" t="s">
        <v>471</v>
      </c>
      <c r="L736" s="709">
        <v>4.2</v>
      </c>
      <c r="M736" s="257">
        <f t="shared" si="560"/>
        <v>147</v>
      </c>
      <c r="N736" s="53">
        <f t="shared" si="561"/>
        <v>441</v>
      </c>
      <c r="O736" s="53">
        <f t="shared" si="562"/>
        <v>264.59999999999997</v>
      </c>
      <c r="P736" s="53">
        <f t="shared" si="563"/>
        <v>251.36999999999995</v>
      </c>
      <c r="Q736" s="53">
        <f t="shared" si="564"/>
        <v>213.66449999999995</v>
      </c>
    </row>
    <row r="737" spans="2:17" ht="21" customHeight="1">
      <c r="B737" s="90" t="s">
        <v>6153</v>
      </c>
      <c r="C737" s="90"/>
      <c r="D737" s="623"/>
      <c r="E737" s="420"/>
      <c r="F737" s="420"/>
      <c r="G737" s="420">
        <f t="shared" si="542"/>
        <v>0</v>
      </c>
      <c r="H737" s="91" t="s">
        <v>471</v>
      </c>
      <c r="L737" s="710"/>
      <c r="M737" s="257">
        <f t="shared" si="560"/>
        <v>0</v>
      </c>
      <c r="N737" s="53">
        <f t="shared" si="561"/>
        <v>0</v>
      </c>
      <c r="O737" s="53">
        <f t="shared" si="562"/>
        <v>0</v>
      </c>
      <c r="P737" s="53">
        <f t="shared" si="563"/>
        <v>0</v>
      </c>
      <c r="Q737" s="53">
        <f t="shared" si="564"/>
        <v>0</v>
      </c>
    </row>
    <row r="738" spans="2:17" ht="21" customHeight="1">
      <c r="B738" s="90" t="s">
        <v>6154</v>
      </c>
      <c r="C738" s="90" t="s">
        <v>6155</v>
      </c>
      <c r="D738" s="623">
        <v>8.4</v>
      </c>
      <c r="E738" s="420">
        <f t="shared" si="558"/>
        <v>550</v>
      </c>
      <c r="F738" s="420">
        <f t="shared" si="559"/>
        <v>550</v>
      </c>
      <c r="G738" s="420">
        <f t="shared" si="542"/>
        <v>900</v>
      </c>
      <c r="H738" s="91" t="s">
        <v>471</v>
      </c>
      <c r="L738" s="709">
        <v>8.4</v>
      </c>
      <c r="M738" s="257">
        <f t="shared" si="560"/>
        <v>294</v>
      </c>
      <c r="N738" s="53">
        <f t="shared" si="561"/>
        <v>882</v>
      </c>
      <c r="O738" s="53">
        <f t="shared" si="562"/>
        <v>529.19999999999993</v>
      </c>
      <c r="P738" s="53">
        <f t="shared" si="563"/>
        <v>502.7399999999999</v>
      </c>
      <c r="Q738" s="53">
        <f t="shared" si="564"/>
        <v>427.32899999999989</v>
      </c>
    </row>
    <row r="739" spans="2:17" ht="21" customHeight="1">
      <c r="B739" s="90" t="s">
        <v>6156</v>
      </c>
      <c r="C739" s="90" t="s">
        <v>6157</v>
      </c>
      <c r="D739" s="623">
        <v>8.9</v>
      </c>
      <c r="E739" s="420">
        <f t="shared" si="558"/>
        <v>550</v>
      </c>
      <c r="F739" s="420">
        <f t="shared" si="559"/>
        <v>600</v>
      </c>
      <c r="G739" s="420">
        <f t="shared" si="542"/>
        <v>950</v>
      </c>
      <c r="H739" s="91" t="s">
        <v>471</v>
      </c>
      <c r="L739" s="709">
        <v>8.9</v>
      </c>
      <c r="M739" s="257">
        <f t="shared" si="560"/>
        <v>311.5</v>
      </c>
      <c r="N739" s="53">
        <f t="shared" si="561"/>
        <v>934.5</v>
      </c>
      <c r="O739" s="53">
        <f t="shared" si="562"/>
        <v>560.69999999999993</v>
      </c>
      <c r="P739" s="53">
        <f t="shared" si="563"/>
        <v>532.66499999999996</v>
      </c>
      <c r="Q739" s="53">
        <f t="shared" si="564"/>
        <v>452.76524999999998</v>
      </c>
    </row>
    <row r="740" spans="2:17" ht="21" customHeight="1">
      <c r="B740" s="90" t="s">
        <v>6158</v>
      </c>
      <c r="C740" s="90"/>
      <c r="D740" s="623"/>
      <c r="E740" s="420"/>
      <c r="F740" s="420"/>
      <c r="G740" s="420">
        <f t="shared" si="542"/>
        <v>0</v>
      </c>
      <c r="H740" s="91" t="s">
        <v>471</v>
      </c>
      <c r="L740" s="710"/>
      <c r="M740" s="257">
        <f t="shared" si="560"/>
        <v>0</v>
      </c>
      <c r="N740" s="53">
        <f t="shared" si="561"/>
        <v>0</v>
      </c>
      <c r="O740" s="53">
        <f t="shared" si="562"/>
        <v>0</v>
      </c>
      <c r="P740" s="53">
        <f t="shared" si="563"/>
        <v>0</v>
      </c>
      <c r="Q740" s="53">
        <f t="shared" si="564"/>
        <v>0</v>
      </c>
    </row>
    <row r="741" spans="2:17" ht="21" customHeight="1">
      <c r="B741" s="90" t="s">
        <v>6159</v>
      </c>
      <c r="C741" s="90" t="s">
        <v>6160</v>
      </c>
      <c r="D741" s="623">
        <v>7</v>
      </c>
      <c r="E741" s="420">
        <f t="shared" si="558"/>
        <v>450</v>
      </c>
      <c r="F741" s="420">
        <f t="shared" si="559"/>
        <v>450</v>
      </c>
      <c r="G741" s="420">
        <f t="shared" si="542"/>
        <v>750</v>
      </c>
      <c r="H741" s="91" t="s">
        <v>471</v>
      </c>
      <c r="L741" s="709">
        <v>7</v>
      </c>
      <c r="M741" s="257">
        <f t="shared" si="560"/>
        <v>245</v>
      </c>
      <c r="N741" s="53">
        <f t="shared" si="561"/>
        <v>735</v>
      </c>
      <c r="O741" s="53">
        <f t="shared" si="562"/>
        <v>441</v>
      </c>
      <c r="P741" s="53">
        <f t="shared" si="563"/>
        <v>418.95</v>
      </c>
      <c r="Q741" s="53">
        <f t="shared" si="564"/>
        <v>356.10749999999996</v>
      </c>
    </row>
    <row r="742" spans="2:17" ht="21" customHeight="1">
      <c r="B742" s="90" t="s">
        <v>6161</v>
      </c>
      <c r="C742" s="90" t="s">
        <v>6162</v>
      </c>
      <c r="D742" s="623">
        <v>6.5</v>
      </c>
      <c r="E742" s="420">
        <f t="shared" si="558"/>
        <v>400</v>
      </c>
      <c r="F742" s="420">
        <f t="shared" si="559"/>
        <v>450</v>
      </c>
      <c r="G742" s="420">
        <f t="shared" ref="G742:G805" si="565">CEILING(N742,50)</f>
        <v>700</v>
      </c>
      <c r="H742" s="91" t="s">
        <v>471</v>
      </c>
      <c r="L742" s="709">
        <v>6.5</v>
      </c>
      <c r="M742" s="257">
        <f t="shared" si="560"/>
        <v>227.5</v>
      </c>
      <c r="N742" s="53">
        <f t="shared" si="561"/>
        <v>682.5</v>
      </c>
      <c r="O742" s="53">
        <f t="shared" si="562"/>
        <v>409.5</v>
      </c>
      <c r="P742" s="53">
        <f t="shared" si="563"/>
        <v>389.02499999999998</v>
      </c>
      <c r="Q742" s="53">
        <f t="shared" si="564"/>
        <v>330.67124999999999</v>
      </c>
    </row>
    <row r="743" spans="2:17" ht="21" customHeight="1">
      <c r="B743" s="90" t="s">
        <v>6163</v>
      </c>
      <c r="C743" s="90"/>
      <c r="D743" s="623"/>
      <c r="E743" s="420"/>
      <c r="F743" s="420"/>
      <c r="G743" s="420">
        <f t="shared" si="565"/>
        <v>0</v>
      </c>
      <c r="H743" s="91" t="s">
        <v>471</v>
      </c>
      <c r="L743" s="710"/>
      <c r="M743" s="257">
        <f t="shared" si="560"/>
        <v>0</v>
      </c>
      <c r="N743" s="53">
        <f t="shared" si="561"/>
        <v>0</v>
      </c>
      <c r="O743" s="53">
        <f t="shared" si="562"/>
        <v>0</v>
      </c>
      <c r="P743" s="53">
        <f t="shared" si="563"/>
        <v>0</v>
      </c>
      <c r="Q743" s="53">
        <f t="shared" si="564"/>
        <v>0</v>
      </c>
    </row>
    <row r="744" spans="2:17" ht="21" customHeight="1">
      <c r="B744" s="90" t="s">
        <v>6164</v>
      </c>
      <c r="C744" s="90" t="s">
        <v>6165</v>
      </c>
      <c r="D744" s="623">
        <v>2.1</v>
      </c>
      <c r="E744" s="420">
        <f t="shared" si="558"/>
        <v>150</v>
      </c>
      <c r="F744" s="420">
        <f t="shared" si="559"/>
        <v>150</v>
      </c>
      <c r="G744" s="420">
        <f t="shared" si="565"/>
        <v>250</v>
      </c>
      <c r="H744" s="91" t="s">
        <v>471</v>
      </c>
      <c r="L744" s="709">
        <v>2.1</v>
      </c>
      <c r="M744" s="257">
        <f t="shared" si="560"/>
        <v>73.5</v>
      </c>
      <c r="N744" s="53">
        <f t="shared" si="561"/>
        <v>220.5</v>
      </c>
      <c r="O744" s="53">
        <f t="shared" si="562"/>
        <v>132.29999999999998</v>
      </c>
      <c r="P744" s="53">
        <f t="shared" si="563"/>
        <v>125.68499999999997</v>
      </c>
      <c r="Q744" s="53">
        <f t="shared" si="564"/>
        <v>106.83224999999997</v>
      </c>
    </row>
    <row r="745" spans="2:17" ht="21" customHeight="1">
      <c r="B745" s="90" t="s">
        <v>6166</v>
      </c>
      <c r="C745" s="90" t="s">
        <v>6167</v>
      </c>
      <c r="D745" s="623">
        <v>2.1</v>
      </c>
      <c r="E745" s="420">
        <f t="shared" si="558"/>
        <v>150</v>
      </c>
      <c r="F745" s="420">
        <f t="shared" si="559"/>
        <v>150</v>
      </c>
      <c r="G745" s="420">
        <f t="shared" si="565"/>
        <v>250</v>
      </c>
      <c r="H745" s="91" t="s">
        <v>471</v>
      </c>
      <c r="L745" s="709">
        <v>2.1</v>
      </c>
      <c r="M745" s="257">
        <f t="shared" si="560"/>
        <v>73.5</v>
      </c>
      <c r="N745" s="53">
        <f t="shared" si="561"/>
        <v>220.5</v>
      </c>
      <c r="O745" s="53">
        <f t="shared" si="562"/>
        <v>132.29999999999998</v>
      </c>
      <c r="P745" s="53">
        <f t="shared" si="563"/>
        <v>125.68499999999997</v>
      </c>
      <c r="Q745" s="53">
        <f t="shared" si="564"/>
        <v>106.83224999999997</v>
      </c>
    </row>
    <row r="746" spans="2:17" ht="21" customHeight="1">
      <c r="B746" s="90" t="s">
        <v>6168</v>
      </c>
      <c r="C746" s="90" t="s">
        <v>6169</v>
      </c>
      <c r="D746" s="623">
        <v>2.8</v>
      </c>
      <c r="E746" s="420">
        <f t="shared" si="558"/>
        <v>200</v>
      </c>
      <c r="F746" s="420">
        <f t="shared" si="559"/>
        <v>200</v>
      </c>
      <c r="G746" s="420">
        <f t="shared" si="565"/>
        <v>300</v>
      </c>
      <c r="H746" s="91" t="s">
        <v>471</v>
      </c>
      <c r="L746" s="709">
        <v>2.8</v>
      </c>
      <c r="M746" s="257">
        <f t="shared" si="560"/>
        <v>98</v>
      </c>
      <c r="N746" s="53">
        <f t="shared" si="561"/>
        <v>294</v>
      </c>
      <c r="O746" s="53">
        <f t="shared" si="562"/>
        <v>176.4</v>
      </c>
      <c r="P746" s="53">
        <f t="shared" si="563"/>
        <v>167.57999999999998</v>
      </c>
      <c r="Q746" s="53">
        <f t="shared" si="564"/>
        <v>142.44299999999998</v>
      </c>
    </row>
    <row r="747" spans="2:17" ht="21" customHeight="1">
      <c r="B747" s="90" t="s">
        <v>6170</v>
      </c>
      <c r="C747" s="90" t="s">
        <v>6171</v>
      </c>
      <c r="D747" s="623">
        <v>2.8</v>
      </c>
      <c r="E747" s="420">
        <f t="shared" si="558"/>
        <v>200</v>
      </c>
      <c r="F747" s="420">
        <f t="shared" si="559"/>
        <v>200</v>
      </c>
      <c r="G747" s="420">
        <f t="shared" si="565"/>
        <v>300</v>
      </c>
      <c r="H747" s="91" t="s">
        <v>471</v>
      </c>
      <c r="L747" s="709">
        <v>2.8</v>
      </c>
      <c r="M747" s="257">
        <f t="shared" si="560"/>
        <v>98</v>
      </c>
      <c r="N747" s="53">
        <f t="shared" si="561"/>
        <v>294</v>
      </c>
      <c r="O747" s="53">
        <f t="shared" si="562"/>
        <v>176.4</v>
      </c>
      <c r="P747" s="53">
        <f t="shared" si="563"/>
        <v>167.57999999999998</v>
      </c>
      <c r="Q747" s="53">
        <f t="shared" si="564"/>
        <v>142.44299999999998</v>
      </c>
    </row>
    <row r="748" spans="2:17" ht="21" customHeight="1">
      <c r="B748" s="90" t="s">
        <v>6172</v>
      </c>
      <c r="C748" s="90" t="s">
        <v>6173</v>
      </c>
      <c r="D748" s="90">
        <v>2.1</v>
      </c>
      <c r="E748" s="420">
        <f t="shared" si="558"/>
        <v>150</v>
      </c>
      <c r="F748" s="420">
        <f t="shared" si="559"/>
        <v>150</v>
      </c>
      <c r="G748" s="420">
        <f t="shared" si="565"/>
        <v>250</v>
      </c>
      <c r="H748" s="91" t="s">
        <v>471</v>
      </c>
      <c r="L748" s="709">
        <v>2.1</v>
      </c>
      <c r="M748" s="257">
        <f t="shared" si="560"/>
        <v>73.5</v>
      </c>
      <c r="N748" s="53">
        <f t="shared" si="561"/>
        <v>220.5</v>
      </c>
      <c r="O748" s="53">
        <f t="shared" si="562"/>
        <v>132.29999999999998</v>
      </c>
      <c r="P748" s="53">
        <f t="shared" si="563"/>
        <v>125.68499999999997</v>
      </c>
      <c r="Q748" s="53">
        <f t="shared" si="564"/>
        <v>106.83224999999997</v>
      </c>
    </row>
    <row r="749" spans="2:17" ht="21" customHeight="1">
      <c r="B749" s="90" t="s">
        <v>6174</v>
      </c>
      <c r="C749" s="90" t="s">
        <v>6175</v>
      </c>
      <c r="D749" s="90">
        <v>2.1</v>
      </c>
      <c r="E749" s="420">
        <f t="shared" si="558"/>
        <v>150</v>
      </c>
      <c r="F749" s="420">
        <f t="shared" si="559"/>
        <v>150</v>
      </c>
      <c r="G749" s="420">
        <f t="shared" si="565"/>
        <v>250</v>
      </c>
      <c r="H749" s="91" t="s">
        <v>471</v>
      </c>
      <c r="L749" s="709">
        <v>2.1</v>
      </c>
      <c r="M749" s="257">
        <f t="shared" si="560"/>
        <v>73.5</v>
      </c>
      <c r="N749" s="53">
        <f t="shared" si="561"/>
        <v>220.5</v>
      </c>
      <c r="O749" s="53">
        <f t="shared" si="562"/>
        <v>132.29999999999998</v>
      </c>
      <c r="P749" s="53">
        <f t="shared" si="563"/>
        <v>125.68499999999997</v>
      </c>
      <c r="Q749" s="53">
        <f t="shared" si="564"/>
        <v>106.83224999999997</v>
      </c>
    </row>
    <row r="750" spans="2:17" ht="21" customHeight="1">
      <c r="B750" s="90" t="s">
        <v>6176</v>
      </c>
      <c r="C750" s="90" t="s">
        <v>6177</v>
      </c>
      <c r="D750" s="90">
        <v>2.6</v>
      </c>
      <c r="E750" s="420">
        <f t="shared" si="558"/>
        <v>200</v>
      </c>
      <c r="F750" s="420">
        <f t="shared" si="559"/>
        <v>200</v>
      </c>
      <c r="G750" s="420">
        <f t="shared" si="565"/>
        <v>300</v>
      </c>
      <c r="H750" s="91" t="s">
        <v>471</v>
      </c>
      <c r="L750" s="709">
        <v>2.6</v>
      </c>
      <c r="M750" s="257">
        <f t="shared" si="560"/>
        <v>91</v>
      </c>
      <c r="N750" s="53">
        <f t="shared" si="561"/>
        <v>273</v>
      </c>
      <c r="O750" s="53">
        <f t="shared" si="562"/>
        <v>163.79999999999998</v>
      </c>
      <c r="P750" s="53">
        <f t="shared" si="563"/>
        <v>155.60999999999999</v>
      </c>
      <c r="Q750" s="53">
        <f t="shared" si="564"/>
        <v>132.26849999999999</v>
      </c>
    </row>
    <row r="751" spans="2:17" ht="21" customHeight="1">
      <c r="B751" s="90" t="s">
        <v>6176</v>
      </c>
      <c r="C751" s="90" t="s">
        <v>6178</v>
      </c>
      <c r="D751" s="90">
        <v>2.6</v>
      </c>
      <c r="E751" s="420">
        <f t="shared" si="558"/>
        <v>200</v>
      </c>
      <c r="F751" s="420">
        <f t="shared" si="559"/>
        <v>200</v>
      </c>
      <c r="G751" s="420">
        <f t="shared" si="565"/>
        <v>300</v>
      </c>
      <c r="H751" s="91" t="s">
        <v>471</v>
      </c>
      <c r="L751" s="709">
        <v>2.6</v>
      </c>
      <c r="M751" s="257">
        <f t="shared" si="560"/>
        <v>91</v>
      </c>
      <c r="N751" s="53">
        <f t="shared" si="561"/>
        <v>273</v>
      </c>
      <c r="O751" s="53">
        <f t="shared" si="562"/>
        <v>163.79999999999998</v>
      </c>
      <c r="P751" s="53">
        <f t="shared" si="563"/>
        <v>155.60999999999999</v>
      </c>
      <c r="Q751" s="53">
        <f t="shared" si="564"/>
        <v>132.26849999999999</v>
      </c>
    </row>
    <row r="752" spans="2:17" ht="21" customHeight="1">
      <c r="B752" s="90" t="s">
        <v>6179</v>
      </c>
      <c r="C752" s="90" t="s">
        <v>6180</v>
      </c>
      <c r="D752" s="90">
        <v>0.7</v>
      </c>
      <c r="E752" s="420">
        <f t="shared" si="558"/>
        <v>50</v>
      </c>
      <c r="F752" s="420">
        <f t="shared" si="559"/>
        <v>50</v>
      </c>
      <c r="G752" s="420">
        <f t="shared" si="565"/>
        <v>100</v>
      </c>
      <c r="H752" s="91" t="s">
        <v>471</v>
      </c>
      <c r="L752" s="709">
        <v>0.7</v>
      </c>
      <c r="M752" s="257">
        <f t="shared" si="560"/>
        <v>24.5</v>
      </c>
      <c r="N752" s="53">
        <f t="shared" si="561"/>
        <v>73.5</v>
      </c>
      <c r="O752" s="53">
        <f t="shared" si="562"/>
        <v>44.1</v>
      </c>
      <c r="P752" s="53">
        <f t="shared" si="563"/>
        <v>41.894999999999996</v>
      </c>
      <c r="Q752" s="53">
        <f t="shared" si="564"/>
        <v>35.610749999999996</v>
      </c>
    </row>
    <row r="753" spans="1:17" ht="21" customHeight="1">
      <c r="A753" s="695" t="s">
        <v>6181</v>
      </c>
      <c r="B753" s="90"/>
      <c r="C753" s="90"/>
      <c r="D753" s="90"/>
      <c r="E753" s="420"/>
      <c r="F753" s="420"/>
      <c r="G753" s="420">
        <f t="shared" si="565"/>
        <v>0</v>
      </c>
      <c r="H753" s="91" t="s">
        <v>471</v>
      </c>
      <c r="L753" s="710"/>
      <c r="M753" s="257">
        <f t="shared" si="560"/>
        <v>0</v>
      </c>
      <c r="N753" s="53">
        <f t="shared" si="561"/>
        <v>0</v>
      </c>
      <c r="O753" s="53">
        <f t="shared" si="562"/>
        <v>0</v>
      </c>
      <c r="P753" s="53">
        <f t="shared" si="563"/>
        <v>0</v>
      </c>
      <c r="Q753" s="53">
        <f t="shared" si="564"/>
        <v>0</v>
      </c>
    </row>
    <row r="754" spans="1:17" ht="21" customHeight="1">
      <c r="A754" s="90" t="s">
        <v>6182</v>
      </c>
      <c r="B754" s="90"/>
      <c r="C754" s="90" t="s">
        <v>6183</v>
      </c>
      <c r="D754" s="90">
        <v>22.1</v>
      </c>
      <c r="E754" s="420">
        <f t="shared" si="558"/>
        <v>1350</v>
      </c>
      <c r="F754" s="420">
        <f t="shared" si="559"/>
        <v>1400</v>
      </c>
      <c r="G754" s="420">
        <f t="shared" si="565"/>
        <v>2350</v>
      </c>
      <c r="H754" s="91" t="s">
        <v>471</v>
      </c>
      <c r="L754" s="709">
        <v>22.1</v>
      </c>
      <c r="M754" s="257">
        <f t="shared" si="560"/>
        <v>773.5</v>
      </c>
      <c r="N754" s="53">
        <f t="shared" si="561"/>
        <v>2320.5</v>
      </c>
      <c r="O754" s="53">
        <f t="shared" si="562"/>
        <v>1392.3</v>
      </c>
      <c r="P754" s="53">
        <f t="shared" si="563"/>
        <v>1322.6849999999999</v>
      </c>
      <c r="Q754" s="53">
        <f t="shared" si="564"/>
        <v>1124.28225</v>
      </c>
    </row>
    <row r="755" spans="1:17" ht="21" customHeight="1">
      <c r="A755" s="90" t="s">
        <v>6184</v>
      </c>
      <c r="B755" s="90"/>
      <c r="C755" s="90" t="s">
        <v>6185</v>
      </c>
      <c r="D755" s="90">
        <v>23.1</v>
      </c>
      <c r="E755" s="420">
        <f t="shared" si="558"/>
        <v>1400</v>
      </c>
      <c r="F755" s="420">
        <f t="shared" si="559"/>
        <v>1500</v>
      </c>
      <c r="G755" s="420">
        <f t="shared" si="565"/>
        <v>2450</v>
      </c>
      <c r="H755" s="91" t="s">
        <v>471</v>
      </c>
      <c r="L755" s="709">
        <v>23.1</v>
      </c>
      <c r="M755" s="257">
        <f t="shared" si="560"/>
        <v>808.5</v>
      </c>
      <c r="N755" s="53">
        <f t="shared" si="561"/>
        <v>2425.5</v>
      </c>
      <c r="O755" s="53">
        <f t="shared" si="562"/>
        <v>1455.3</v>
      </c>
      <c r="P755" s="53">
        <f t="shared" si="563"/>
        <v>1382.5349999999999</v>
      </c>
      <c r="Q755" s="53">
        <f t="shared" si="564"/>
        <v>1175.1547499999999</v>
      </c>
    </row>
    <row r="756" spans="1:17" ht="21" customHeight="1">
      <c r="A756" s="695" t="s">
        <v>6186</v>
      </c>
      <c r="B756" s="90"/>
      <c r="C756" s="90"/>
      <c r="D756" s="90"/>
      <c r="E756" s="420">
        <f t="shared" si="558"/>
        <v>0</v>
      </c>
      <c r="F756" s="420">
        <f t="shared" si="559"/>
        <v>0</v>
      </c>
      <c r="G756" s="420">
        <f t="shared" si="565"/>
        <v>0</v>
      </c>
      <c r="H756" s="91" t="s">
        <v>471</v>
      </c>
      <c r="L756" s="710"/>
      <c r="M756" s="257">
        <f t="shared" si="560"/>
        <v>0</v>
      </c>
      <c r="N756" s="53">
        <f t="shared" si="561"/>
        <v>0</v>
      </c>
      <c r="O756" s="53">
        <f t="shared" si="562"/>
        <v>0</v>
      </c>
      <c r="P756" s="53">
        <f t="shared" si="563"/>
        <v>0</v>
      </c>
      <c r="Q756" s="53">
        <f t="shared" si="564"/>
        <v>0</v>
      </c>
    </row>
    <row r="757" spans="1:17" ht="21" customHeight="1">
      <c r="A757" s="90" t="s">
        <v>6187</v>
      </c>
      <c r="B757" s="90">
        <v>40</v>
      </c>
      <c r="C757" s="90" t="s">
        <v>6188</v>
      </c>
      <c r="D757" s="90">
        <v>44.1</v>
      </c>
      <c r="E757" s="420">
        <f t="shared" si="558"/>
        <v>2650</v>
      </c>
      <c r="F757" s="420">
        <f t="shared" si="559"/>
        <v>2800</v>
      </c>
      <c r="G757" s="420">
        <f t="shared" si="565"/>
        <v>4650</v>
      </c>
      <c r="H757" s="91" t="s">
        <v>471</v>
      </c>
      <c r="L757" s="709">
        <v>44.1</v>
      </c>
      <c r="M757" s="257">
        <f t="shared" si="560"/>
        <v>1543.5</v>
      </c>
      <c r="N757" s="53">
        <f t="shared" si="561"/>
        <v>4630.5</v>
      </c>
      <c r="O757" s="53">
        <f t="shared" si="562"/>
        <v>2778.2999999999997</v>
      </c>
      <c r="P757" s="53">
        <f t="shared" si="563"/>
        <v>2639.3849999999998</v>
      </c>
      <c r="Q757" s="53">
        <f t="shared" si="564"/>
        <v>2243.4772499999999</v>
      </c>
    </row>
    <row r="758" spans="1:17" ht="21" customHeight="1">
      <c r="A758" s="90" t="s">
        <v>6189</v>
      </c>
      <c r="B758" s="90">
        <v>20</v>
      </c>
      <c r="C758" s="90" t="s">
        <v>6190</v>
      </c>
      <c r="D758" s="90">
        <v>29.400000000000002</v>
      </c>
      <c r="E758" s="420">
        <f t="shared" si="558"/>
        <v>1800</v>
      </c>
      <c r="F758" s="420">
        <f t="shared" si="559"/>
        <v>1900</v>
      </c>
      <c r="G758" s="420">
        <f t="shared" si="565"/>
        <v>3100</v>
      </c>
      <c r="H758" s="91" t="s">
        <v>471</v>
      </c>
      <c r="L758" s="709">
        <v>29.400000000000002</v>
      </c>
      <c r="M758" s="257">
        <f t="shared" si="560"/>
        <v>1029</v>
      </c>
      <c r="N758" s="53">
        <f t="shared" si="561"/>
        <v>3087</v>
      </c>
      <c r="O758" s="53">
        <f t="shared" si="562"/>
        <v>1852.1999999999998</v>
      </c>
      <c r="P758" s="53">
        <f t="shared" si="563"/>
        <v>1759.5899999999997</v>
      </c>
      <c r="Q758" s="53">
        <f t="shared" si="564"/>
        <v>1495.6514999999997</v>
      </c>
    </row>
    <row r="759" spans="1:17" ht="21" customHeight="1">
      <c r="A759" s="90" t="s">
        <v>6191</v>
      </c>
      <c r="B759" s="90">
        <v>20</v>
      </c>
      <c r="C759" s="90" t="s">
        <v>6192</v>
      </c>
      <c r="D759" s="90">
        <v>147</v>
      </c>
      <c r="E759" s="420">
        <f t="shared" si="558"/>
        <v>8800</v>
      </c>
      <c r="F759" s="420">
        <f t="shared" si="559"/>
        <v>9300</v>
      </c>
      <c r="G759" s="420">
        <f t="shared" si="565"/>
        <v>15450</v>
      </c>
      <c r="H759" s="91" t="s">
        <v>471</v>
      </c>
      <c r="L759" s="709">
        <v>147</v>
      </c>
      <c r="M759" s="257">
        <f t="shared" si="560"/>
        <v>5145</v>
      </c>
      <c r="N759" s="53">
        <f t="shared" si="561"/>
        <v>15435</v>
      </c>
      <c r="O759" s="53">
        <f t="shared" si="562"/>
        <v>9261</v>
      </c>
      <c r="P759" s="53">
        <f t="shared" si="563"/>
        <v>8797.9499999999989</v>
      </c>
      <c r="Q759" s="53">
        <f t="shared" si="564"/>
        <v>7478.2574999999988</v>
      </c>
    </row>
    <row r="760" spans="1:17" ht="21" customHeight="1">
      <c r="A760" s="90" t="s">
        <v>6193</v>
      </c>
      <c r="B760" s="90">
        <v>20</v>
      </c>
      <c r="C760" s="90" t="s">
        <v>6194</v>
      </c>
      <c r="D760" s="90">
        <v>78.8</v>
      </c>
      <c r="E760" s="420">
        <f t="shared" ref="E760:E823" si="566">CEILING(P760,50)</f>
        <v>4750</v>
      </c>
      <c r="F760" s="420">
        <f t="shared" ref="F760:F823" si="567">CEILING(O760,50)</f>
        <v>5000</v>
      </c>
      <c r="G760" s="420">
        <f t="shared" si="565"/>
        <v>8300</v>
      </c>
      <c r="H760" s="91" t="s">
        <v>471</v>
      </c>
      <c r="L760" s="709">
        <v>78.8</v>
      </c>
      <c r="M760" s="257">
        <f t="shared" si="560"/>
        <v>2758</v>
      </c>
      <c r="N760" s="53">
        <f t="shared" si="561"/>
        <v>8274</v>
      </c>
      <c r="O760" s="53">
        <f t="shared" si="562"/>
        <v>4964.3999999999996</v>
      </c>
      <c r="P760" s="53">
        <f t="shared" si="563"/>
        <v>4716.1799999999994</v>
      </c>
      <c r="Q760" s="53">
        <f t="shared" si="564"/>
        <v>4008.7529999999992</v>
      </c>
    </row>
    <row r="761" spans="1:17" ht="21" customHeight="1">
      <c r="A761" s="90" t="s">
        <v>6195</v>
      </c>
      <c r="B761" s="90"/>
      <c r="C761" s="90"/>
      <c r="D761" s="90"/>
      <c r="E761" s="420"/>
      <c r="F761" s="420"/>
      <c r="G761" s="420">
        <f t="shared" si="565"/>
        <v>0</v>
      </c>
      <c r="H761" s="91" t="s">
        <v>471</v>
      </c>
      <c r="L761" s="710"/>
      <c r="M761" s="257">
        <f t="shared" si="560"/>
        <v>0</v>
      </c>
      <c r="N761" s="53">
        <f t="shared" si="561"/>
        <v>0</v>
      </c>
      <c r="O761" s="53">
        <f t="shared" si="562"/>
        <v>0</v>
      </c>
      <c r="P761" s="53">
        <f t="shared" si="563"/>
        <v>0</v>
      </c>
      <c r="Q761" s="53">
        <f t="shared" si="564"/>
        <v>0</v>
      </c>
    </row>
    <row r="762" spans="1:17" ht="21" customHeight="1">
      <c r="A762" s="90" t="s">
        <v>6196</v>
      </c>
      <c r="B762" s="90">
        <v>100</v>
      </c>
      <c r="C762" s="90" t="s">
        <v>6197</v>
      </c>
      <c r="D762" s="90">
        <v>6.5</v>
      </c>
      <c r="E762" s="420">
        <f t="shared" si="566"/>
        <v>400</v>
      </c>
      <c r="F762" s="420">
        <f t="shared" si="567"/>
        <v>450</v>
      </c>
      <c r="G762" s="420">
        <f t="shared" si="565"/>
        <v>700</v>
      </c>
      <c r="H762" s="91" t="s">
        <v>471</v>
      </c>
      <c r="L762" s="709">
        <v>6.5</v>
      </c>
      <c r="M762" s="257">
        <f t="shared" si="560"/>
        <v>227.5</v>
      </c>
      <c r="N762" s="53">
        <f t="shared" si="561"/>
        <v>682.5</v>
      </c>
      <c r="O762" s="53">
        <f t="shared" si="562"/>
        <v>409.5</v>
      </c>
      <c r="P762" s="53">
        <f t="shared" si="563"/>
        <v>389.02499999999998</v>
      </c>
      <c r="Q762" s="53">
        <f t="shared" si="564"/>
        <v>330.67124999999999</v>
      </c>
    </row>
    <row r="763" spans="1:17" ht="21" customHeight="1">
      <c r="A763" s="90" t="s">
        <v>6198</v>
      </c>
      <c r="B763" s="90">
        <v>100</v>
      </c>
      <c r="C763" s="90" t="s">
        <v>6199</v>
      </c>
      <c r="D763" s="90" t="s">
        <v>6129</v>
      </c>
      <c r="E763" s="420" t="s">
        <v>4327</v>
      </c>
      <c r="F763" s="420" t="s">
        <v>4327</v>
      </c>
      <c r="G763" s="420" t="e">
        <f t="shared" si="565"/>
        <v>#VALUE!</v>
      </c>
      <c r="H763" s="91" t="s">
        <v>471</v>
      </c>
      <c r="L763" s="708" t="s">
        <v>6129</v>
      </c>
      <c r="M763" s="257" t="e">
        <f t="shared" si="560"/>
        <v>#VALUE!</v>
      </c>
      <c r="N763" s="53" t="e">
        <f t="shared" si="561"/>
        <v>#VALUE!</v>
      </c>
      <c r="O763" s="53" t="e">
        <f t="shared" si="562"/>
        <v>#VALUE!</v>
      </c>
      <c r="P763" s="53" t="e">
        <f t="shared" si="563"/>
        <v>#VALUE!</v>
      </c>
      <c r="Q763" s="53" t="e">
        <f t="shared" si="564"/>
        <v>#VALUE!</v>
      </c>
    </row>
    <row r="764" spans="1:17" ht="21" customHeight="1">
      <c r="A764" s="90" t="s">
        <v>6200</v>
      </c>
      <c r="B764" s="90">
        <v>20</v>
      </c>
      <c r="C764" s="90" t="s">
        <v>6201</v>
      </c>
      <c r="D764" s="90">
        <v>26.3</v>
      </c>
      <c r="E764" s="420">
        <f t="shared" si="566"/>
        <v>1600</v>
      </c>
      <c r="F764" s="420">
        <f t="shared" si="567"/>
        <v>1700</v>
      </c>
      <c r="G764" s="420">
        <f t="shared" si="565"/>
        <v>2800</v>
      </c>
      <c r="H764" s="91" t="s">
        <v>471</v>
      </c>
      <c r="L764" s="709">
        <v>26.3</v>
      </c>
      <c r="M764" s="257">
        <f t="shared" si="560"/>
        <v>920.5</v>
      </c>
      <c r="N764" s="53">
        <f t="shared" si="561"/>
        <v>2761.5</v>
      </c>
      <c r="O764" s="53">
        <f t="shared" si="562"/>
        <v>1656.8999999999999</v>
      </c>
      <c r="P764" s="53">
        <f t="shared" si="563"/>
        <v>1574.0549999999998</v>
      </c>
      <c r="Q764" s="53">
        <f t="shared" si="564"/>
        <v>1337.9467499999998</v>
      </c>
    </row>
    <row r="765" spans="1:17" ht="21" customHeight="1">
      <c r="A765" s="90" t="s">
        <v>6202</v>
      </c>
      <c r="B765" s="90">
        <v>20</v>
      </c>
      <c r="C765" s="90" t="s">
        <v>6203</v>
      </c>
      <c r="D765" s="90">
        <v>39.9</v>
      </c>
      <c r="E765" s="420">
        <f t="shared" si="566"/>
        <v>2400</v>
      </c>
      <c r="F765" s="420">
        <f t="shared" si="567"/>
        <v>2550</v>
      </c>
      <c r="G765" s="420">
        <f t="shared" si="565"/>
        <v>4200</v>
      </c>
      <c r="H765" s="91" t="s">
        <v>471</v>
      </c>
      <c r="L765" s="709">
        <v>39.9</v>
      </c>
      <c r="M765" s="257">
        <f t="shared" si="560"/>
        <v>1396.5</v>
      </c>
      <c r="N765" s="53">
        <f t="shared" si="561"/>
        <v>4189.5</v>
      </c>
      <c r="O765" s="53">
        <f t="shared" si="562"/>
        <v>2513.6999999999998</v>
      </c>
      <c r="P765" s="53">
        <f t="shared" si="563"/>
        <v>2388.0149999999999</v>
      </c>
      <c r="Q765" s="53">
        <f t="shared" si="564"/>
        <v>2029.8127499999998</v>
      </c>
    </row>
    <row r="766" spans="1:17" ht="21" customHeight="1">
      <c r="A766" s="90" t="s">
        <v>6204</v>
      </c>
      <c r="B766" s="90" t="s">
        <v>182</v>
      </c>
      <c r="C766" s="90"/>
      <c r="D766" s="90"/>
      <c r="E766" s="420">
        <f t="shared" si="566"/>
        <v>0</v>
      </c>
      <c r="F766" s="420">
        <f t="shared" si="567"/>
        <v>0</v>
      </c>
      <c r="G766" s="420">
        <f t="shared" si="565"/>
        <v>0</v>
      </c>
      <c r="H766" s="91" t="s">
        <v>471</v>
      </c>
      <c r="L766" s="710"/>
      <c r="M766" s="257">
        <f t="shared" si="560"/>
        <v>0</v>
      </c>
      <c r="N766" s="53">
        <f t="shared" si="561"/>
        <v>0</v>
      </c>
      <c r="O766" s="53">
        <f t="shared" si="562"/>
        <v>0</v>
      </c>
      <c r="P766" s="53">
        <f t="shared" si="563"/>
        <v>0</v>
      </c>
      <c r="Q766" s="53">
        <f t="shared" si="564"/>
        <v>0</v>
      </c>
    </row>
    <row r="767" spans="1:17" ht="21" customHeight="1">
      <c r="A767" s="90" t="s">
        <v>6205</v>
      </c>
      <c r="B767" s="90">
        <v>20</v>
      </c>
      <c r="C767" s="90" t="s">
        <v>6206</v>
      </c>
      <c r="D767" s="90">
        <v>36.799999999999997</v>
      </c>
      <c r="E767" s="420">
        <f t="shared" si="566"/>
        <v>2250</v>
      </c>
      <c r="F767" s="420">
        <f t="shared" si="567"/>
        <v>2350</v>
      </c>
      <c r="G767" s="420">
        <f t="shared" si="565"/>
        <v>3900</v>
      </c>
      <c r="H767" s="91" t="s">
        <v>471</v>
      </c>
      <c r="L767" s="709">
        <v>36.799999999999997</v>
      </c>
      <c r="M767" s="257">
        <f t="shared" ref="M767:M830" si="568">L767*35</f>
        <v>1288</v>
      </c>
      <c r="N767" s="53">
        <f t="shared" ref="N767:N830" si="569">M767*3</f>
        <v>3864</v>
      </c>
      <c r="O767" s="53">
        <f t="shared" ref="O767:O830" si="570">N767*0.6</f>
        <v>2318.4</v>
      </c>
      <c r="P767" s="53">
        <f t="shared" ref="P767:P830" si="571">O767*0.95</f>
        <v>2202.48</v>
      </c>
      <c r="Q767" s="53">
        <f t="shared" ref="Q767:Q830" si="572">P767*0.85</f>
        <v>1872.1079999999999</v>
      </c>
    </row>
    <row r="768" spans="1:17" ht="21" customHeight="1">
      <c r="A768" s="90" t="s">
        <v>6207</v>
      </c>
      <c r="B768" s="90">
        <v>20</v>
      </c>
      <c r="C768" s="90" t="s">
        <v>6208</v>
      </c>
      <c r="D768" s="90">
        <v>47.3</v>
      </c>
      <c r="E768" s="420">
        <f t="shared" si="566"/>
        <v>2850</v>
      </c>
      <c r="F768" s="420">
        <f t="shared" si="567"/>
        <v>3000</v>
      </c>
      <c r="G768" s="420">
        <f t="shared" si="565"/>
        <v>5000</v>
      </c>
      <c r="H768" s="91" t="s">
        <v>471</v>
      </c>
      <c r="L768" s="709">
        <v>47.3</v>
      </c>
      <c r="M768" s="257">
        <f t="shared" si="568"/>
        <v>1655.5</v>
      </c>
      <c r="N768" s="53">
        <f t="shared" si="569"/>
        <v>4966.5</v>
      </c>
      <c r="O768" s="53">
        <f t="shared" si="570"/>
        <v>2979.9</v>
      </c>
      <c r="P768" s="53">
        <f t="shared" si="571"/>
        <v>2830.9049999999997</v>
      </c>
      <c r="Q768" s="53">
        <f t="shared" si="572"/>
        <v>2406.2692499999998</v>
      </c>
    </row>
    <row r="769" spans="1:17" ht="21" customHeight="1">
      <c r="A769" s="90" t="s">
        <v>6209</v>
      </c>
      <c r="B769" s="90"/>
      <c r="C769" s="90"/>
      <c r="D769" s="90"/>
      <c r="E769" s="420">
        <f t="shared" si="566"/>
        <v>0</v>
      </c>
      <c r="F769" s="420">
        <f t="shared" si="567"/>
        <v>0</v>
      </c>
      <c r="G769" s="420">
        <f t="shared" si="565"/>
        <v>0</v>
      </c>
      <c r="H769" s="91" t="s">
        <v>471</v>
      </c>
      <c r="L769" s="710"/>
      <c r="M769" s="257">
        <f t="shared" si="568"/>
        <v>0</v>
      </c>
      <c r="N769" s="53">
        <f t="shared" si="569"/>
        <v>0</v>
      </c>
      <c r="O769" s="53">
        <f t="shared" si="570"/>
        <v>0</v>
      </c>
      <c r="P769" s="53">
        <f t="shared" si="571"/>
        <v>0</v>
      </c>
      <c r="Q769" s="53">
        <f t="shared" si="572"/>
        <v>0</v>
      </c>
    </row>
    <row r="770" spans="1:17" ht="21" customHeight="1">
      <c r="A770" s="90" t="s">
        <v>6210</v>
      </c>
      <c r="B770" s="90">
        <v>4</v>
      </c>
      <c r="C770" s="90" t="s">
        <v>6211</v>
      </c>
      <c r="D770" s="90">
        <v>72.5</v>
      </c>
      <c r="E770" s="420">
        <f t="shared" si="566"/>
        <v>4350</v>
      </c>
      <c r="F770" s="420">
        <f t="shared" si="567"/>
        <v>4600</v>
      </c>
      <c r="G770" s="420">
        <f t="shared" si="565"/>
        <v>7650</v>
      </c>
      <c r="H770" s="91" t="s">
        <v>471</v>
      </c>
      <c r="L770" s="709">
        <v>72.5</v>
      </c>
      <c r="M770" s="257">
        <f t="shared" si="568"/>
        <v>2537.5</v>
      </c>
      <c r="N770" s="53">
        <f t="shared" si="569"/>
        <v>7612.5</v>
      </c>
      <c r="O770" s="53">
        <f t="shared" si="570"/>
        <v>4567.5</v>
      </c>
      <c r="P770" s="53">
        <f t="shared" si="571"/>
        <v>4339.125</v>
      </c>
      <c r="Q770" s="53">
        <f t="shared" si="572"/>
        <v>3688.2562499999999</v>
      </c>
    </row>
    <row r="771" spans="1:17" ht="21" customHeight="1">
      <c r="A771" s="90" t="s">
        <v>6212</v>
      </c>
      <c r="B771" s="90">
        <v>4</v>
      </c>
      <c r="C771" s="90" t="s">
        <v>6213</v>
      </c>
      <c r="D771" s="90">
        <v>93.5</v>
      </c>
      <c r="E771" s="420">
        <f t="shared" si="566"/>
        <v>5600</v>
      </c>
      <c r="F771" s="420">
        <f t="shared" si="567"/>
        <v>5900</v>
      </c>
      <c r="G771" s="420">
        <f t="shared" si="565"/>
        <v>9850</v>
      </c>
      <c r="H771" s="91" t="s">
        <v>471</v>
      </c>
      <c r="L771" s="709">
        <v>93.5</v>
      </c>
      <c r="M771" s="257">
        <f t="shared" si="568"/>
        <v>3272.5</v>
      </c>
      <c r="N771" s="53">
        <f t="shared" si="569"/>
        <v>9817.5</v>
      </c>
      <c r="O771" s="53">
        <f t="shared" si="570"/>
        <v>5890.5</v>
      </c>
      <c r="P771" s="53">
        <f t="shared" si="571"/>
        <v>5595.9749999999995</v>
      </c>
      <c r="Q771" s="53">
        <f t="shared" si="572"/>
        <v>4756.5787499999997</v>
      </c>
    </row>
    <row r="772" spans="1:17" ht="21" customHeight="1">
      <c r="A772" s="701" t="s">
        <v>6214</v>
      </c>
      <c r="B772" s="90"/>
      <c r="C772" s="90"/>
      <c r="D772" s="90"/>
      <c r="E772" s="420">
        <f t="shared" si="566"/>
        <v>0</v>
      </c>
      <c r="F772" s="420">
        <f t="shared" si="567"/>
        <v>0</v>
      </c>
      <c r="G772" s="420">
        <f t="shared" si="565"/>
        <v>0</v>
      </c>
      <c r="H772" s="91" t="s">
        <v>471</v>
      </c>
      <c r="M772" s="257">
        <f t="shared" si="568"/>
        <v>0</v>
      </c>
      <c r="N772" s="53">
        <f t="shared" si="569"/>
        <v>0</v>
      </c>
      <c r="O772" s="53">
        <f t="shared" si="570"/>
        <v>0</v>
      </c>
      <c r="P772" s="53">
        <f t="shared" si="571"/>
        <v>0</v>
      </c>
      <c r="Q772" s="53">
        <f t="shared" si="572"/>
        <v>0</v>
      </c>
    </row>
    <row r="773" spans="1:17" ht="21" customHeight="1">
      <c r="A773" s="695" t="s">
        <v>6215</v>
      </c>
      <c r="B773" s="90"/>
      <c r="C773" s="90"/>
      <c r="D773" s="90"/>
      <c r="E773" s="420">
        <f t="shared" si="566"/>
        <v>0</v>
      </c>
      <c r="F773" s="420">
        <f t="shared" si="567"/>
        <v>0</v>
      </c>
      <c r="G773" s="420">
        <f t="shared" si="565"/>
        <v>0</v>
      </c>
      <c r="H773" s="91" t="s">
        <v>471</v>
      </c>
      <c r="M773" s="257">
        <f t="shared" si="568"/>
        <v>0</v>
      </c>
      <c r="N773" s="53">
        <f t="shared" si="569"/>
        <v>0</v>
      </c>
      <c r="O773" s="53">
        <f t="shared" si="570"/>
        <v>0</v>
      </c>
      <c r="P773" s="53">
        <f t="shared" si="571"/>
        <v>0</v>
      </c>
      <c r="Q773" s="53">
        <f t="shared" si="572"/>
        <v>0</v>
      </c>
    </row>
    <row r="774" spans="1:17" ht="21" customHeight="1">
      <c r="A774" s="90" t="s">
        <v>6216</v>
      </c>
      <c r="B774" s="90">
        <v>100</v>
      </c>
      <c r="C774" s="90" t="s">
        <v>6217</v>
      </c>
      <c r="D774" s="90">
        <v>5</v>
      </c>
      <c r="E774" s="420">
        <f t="shared" si="566"/>
        <v>300</v>
      </c>
      <c r="F774" s="420">
        <f t="shared" si="567"/>
        <v>350</v>
      </c>
      <c r="G774" s="420">
        <f t="shared" si="565"/>
        <v>550</v>
      </c>
      <c r="H774" s="91" t="s">
        <v>471</v>
      </c>
      <c r="L774" s="696">
        <v>5</v>
      </c>
      <c r="M774" s="257">
        <f t="shared" si="568"/>
        <v>175</v>
      </c>
      <c r="N774" s="53">
        <f t="shared" si="569"/>
        <v>525</v>
      </c>
      <c r="O774" s="53">
        <f t="shared" si="570"/>
        <v>315</v>
      </c>
      <c r="P774" s="53">
        <f t="shared" si="571"/>
        <v>299.25</v>
      </c>
      <c r="Q774" s="53">
        <f t="shared" si="572"/>
        <v>254.36249999999998</v>
      </c>
    </row>
    <row r="775" spans="1:17" ht="21" customHeight="1">
      <c r="A775" s="90" t="s">
        <v>6218</v>
      </c>
      <c r="B775" s="90">
        <v>100</v>
      </c>
      <c r="C775" s="90" t="s">
        <v>6219</v>
      </c>
      <c r="D775" s="90">
        <v>8.4</v>
      </c>
      <c r="E775" s="420">
        <f t="shared" si="566"/>
        <v>550</v>
      </c>
      <c r="F775" s="420">
        <f t="shared" si="567"/>
        <v>550</v>
      </c>
      <c r="G775" s="420">
        <f t="shared" si="565"/>
        <v>900</v>
      </c>
      <c r="H775" s="91" t="s">
        <v>471</v>
      </c>
      <c r="L775" s="696">
        <v>8.4</v>
      </c>
      <c r="M775" s="257">
        <f t="shared" si="568"/>
        <v>294</v>
      </c>
      <c r="N775" s="53">
        <f t="shared" si="569"/>
        <v>882</v>
      </c>
      <c r="O775" s="53">
        <f t="shared" si="570"/>
        <v>529.19999999999993</v>
      </c>
      <c r="P775" s="53">
        <f t="shared" si="571"/>
        <v>502.7399999999999</v>
      </c>
      <c r="Q775" s="53">
        <f t="shared" si="572"/>
        <v>427.32899999999989</v>
      </c>
    </row>
    <row r="776" spans="1:17" ht="21" customHeight="1">
      <c r="A776" s="90" t="s">
        <v>6220</v>
      </c>
      <c r="B776" s="90">
        <v>100</v>
      </c>
      <c r="C776" s="90" t="s">
        <v>6221</v>
      </c>
      <c r="D776" s="90">
        <v>10</v>
      </c>
      <c r="E776" s="420">
        <f t="shared" si="566"/>
        <v>600</v>
      </c>
      <c r="F776" s="420">
        <f t="shared" si="567"/>
        <v>650</v>
      </c>
      <c r="G776" s="420">
        <f t="shared" si="565"/>
        <v>1050</v>
      </c>
      <c r="H776" s="91" t="s">
        <v>471</v>
      </c>
      <c r="L776" s="711">
        <v>10</v>
      </c>
      <c r="M776" s="257">
        <f t="shared" si="568"/>
        <v>350</v>
      </c>
      <c r="N776" s="53">
        <f t="shared" si="569"/>
        <v>1050</v>
      </c>
      <c r="O776" s="53">
        <f t="shared" si="570"/>
        <v>630</v>
      </c>
      <c r="P776" s="53">
        <f t="shared" si="571"/>
        <v>598.5</v>
      </c>
      <c r="Q776" s="53">
        <f t="shared" si="572"/>
        <v>508.72499999999997</v>
      </c>
    </row>
    <row r="777" spans="1:17" ht="21" customHeight="1">
      <c r="A777" s="90" t="s">
        <v>6222</v>
      </c>
      <c r="B777" s="90">
        <v>50</v>
      </c>
      <c r="C777" s="90" t="s">
        <v>6223</v>
      </c>
      <c r="D777" s="90">
        <v>11.6</v>
      </c>
      <c r="E777" s="420">
        <f t="shared" si="566"/>
        <v>700</v>
      </c>
      <c r="F777" s="420">
        <f t="shared" si="567"/>
        <v>750</v>
      </c>
      <c r="G777" s="420">
        <f t="shared" si="565"/>
        <v>1250</v>
      </c>
      <c r="H777" s="91" t="s">
        <v>471</v>
      </c>
      <c r="L777" s="696">
        <v>11.6</v>
      </c>
      <c r="M777" s="257">
        <f t="shared" si="568"/>
        <v>406</v>
      </c>
      <c r="N777" s="53">
        <f t="shared" si="569"/>
        <v>1218</v>
      </c>
      <c r="O777" s="53">
        <f t="shared" si="570"/>
        <v>730.8</v>
      </c>
      <c r="P777" s="53">
        <f t="shared" si="571"/>
        <v>694.25999999999988</v>
      </c>
      <c r="Q777" s="53">
        <f t="shared" si="572"/>
        <v>590.12099999999987</v>
      </c>
    </row>
    <row r="778" spans="1:17" ht="21" customHeight="1">
      <c r="A778" s="90" t="s">
        <v>6224</v>
      </c>
      <c r="B778" s="90"/>
      <c r="C778" s="90"/>
      <c r="D778" s="90"/>
      <c r="E778" s="420">
        <f t="shared" si="566"/>
        <v>0</v>
      </c>
      <c r="F778" s="420">
        <f t="shared" si="567"/>
        <v>0</v>
      </c>
      <c r="G778" s="420">
        <f t="shared" si="565"/>
        <v>0</v>
      </c>
      <c r="H778" s="91" t="s">
        <v>471</v>
      </c>
      <c r="L778" s="712"/>
      <c r="M778" s="257">
        <f t="shared" si="568"/>
        <v>0</v>
      </c>
      <c r="N778" s="53">
        <f t="shared" si="569"/>
        <v>0</v>
      </c>
      <c r="O778" s="53">
        <f t="shared" si="570"/>
        <v>0</v>
      </c>
      <c r="P778" s="53">
        <f t="shared" si="571"/>
        <v>0</v>
      </c>
      <c r="Q778" s="53">
        <f t="shared" si="572"/>
        <v>0</v>
      </c>
    </row>
    <row r="779" spans="1:17" ht="21" customHeight="1">
      <c r="A779" s="90" t="s">
        <v>6225</v>
      </c>
      <c r="B779" s="90">
        <v>4</v>
      </c>
      <c r="C779" s="90" t="s">
        <v>6226</v>
      </c>
      <c r="D779" s="90">
        <v>73.5</v>
      </c>
      <c r="E779" s="420">
        <f t="shared" si="566"/>
        <v>4400</v>
      </c>
      <c r="F779" s="420">
        <f t="shared" si="567"/>
        <v>4650</v>
      </c>
      <c r="G779" s="420">
        <f t="shared" si="565"/>
        <v>7750</v>
      </c>
      <c r="H779" s="91" t="s">
        <v>471</v>
      </c>
      <c r="L779" s="696">
        <v>73.5</v>
      </c>
      <c r="M779" s="257">
        <f t="shared" si="568"/>
        <v>2572.5</v>
      </c>
      <c r="N779" s="53">
        <f t="shared" si="569"/>
        <v>7717.5</v>
      </c>
      <c r="O779" s="53">
        <f t="shared" si="570"/>
        <v>4630.5</v>
      </c>
      <c r="P779" s="53">
        <f t="shared" si="571"/>
        <v>4398.9749999999995</v>
      </c>
      <c r="Q779" s="53">
        <f t="shared" si="572"/>
        <v>3739.1287499999994</v>
      </c>
    </row>
    <row r="780" spans="1:17" ht="21" customHeight="1">
      <c r="A780" s="90" t="s">
        <v>6227</v>
      </c>
      <c r="B780" s="90">
        <v>4</v>
      </c>
      <c r="C780" s="90" t="s">
        <v>6228</v>
      </c>
      <c r="D780" s="90">
        <v>81.900000000000006</v>
      </c>
      <c r="E780" s="420">
        <f t="shared" si="566"/>
        <v>4950</v>
      </c>
      <c r="F780" s="420">
        <f t="shared" si="567"/>
        <v>5200</v>
      </c>
      <c r="G780" s="420">
        <f t="shared" si="565"/>
        <v>8600</v>
      </c>
      <c r="H780" s="91" t="s">
        <v>471</v>
      </c>
      <c r="L780" s="696">
        <v>81.900000000000006</v>
      </c>
      <c r="M780" s="257">
        <f t="shared" si="568"/>
        <v>2866.5</v>
      </c>
      <c r="N780" s="53">
        <f t="shared" si="569"/>
        <v>8599.5</v>
      </c>
      <c r="O780" s="53">
        <f t="shared" si="570"/>
        <v>5159.7</v>
      </c>
      <c r="P780" s="53">
        <f t="shared" si="571"/>
        <v>4901.7149999999992</v>
      </c>
      <c r="Q780" s="53">
        <f t="shared" si="572"/>
        <v>4166.4577499999996</v>
      </c>
    </row>
    <row r="781" spans="1:17" ht="21" customHeight="1">
      <c r="A781" s="90" t="s">
        <v>6229</v>
      </c>
      <c r="B781" s="90">
        <v>4</v>
      </c>
      <c r="C781" s="90" t="s">
        <v>6230</v>
      </c>
      <c r="D781" s="90">
        <v>84</v>
      </c>
      <c r="E781" s="420">
        <f t="shared" si="566"/>
        <v>5050</v>
      </c>
      <c r="F781" s="420">
        <f t="shared" si="567"/>
        <v>5300</v>
      </c>
      <c r="G781" s="420">
        <f t="shared" si="565"/>
        <v>8850</v>
      </c>
      <c r="H781" s="91" t="s">
        <v>471</v>
      </c>
      <c r="L781" s="696">
        <v>84</v>
      </c>
      <c r="M781" s="257">
        <f t="shared" si="568"/>
        <v>2940</v>
      </c>
      <c r="N781" s="53">
        <f t="shared" si="569"/>
        <v>8820</v>
      </c>
      <c r="O781" s="53">
        <f t="shared" si="570"/>
        <v>5292</v>
      </c>
      <c r="P781" s="53">
        <f t="shared" si="571"/>
        <v>5027.3999999999996</v>
      </c>
      <c r="Q781" s="53">
        <f t="shared" si="572"/>
        <v>4273.29</v>
      </c>
    </row>
    <row r="782" spans="1:17" ht="21" customHeight="1">
      <c r="A782" s="90" t="s">
        <v>5855</v>
      </c>
      <c r="B782" s="90">
        <v>4</v>
      </c>
      <c r="C782" s="90" t="s">
        <v>6231</v>
      </c>
      <c r="D782" s="90">
        <v>93.5</v>
      </c>
      <c r="E782" s="420">
        <f t="shared" si="566"/>
        <v>5600</v>
      </c>
      <c r="F782" s="420">
        <f t="shared" si="567"/>
        <v>5900</v>
      </c>
      <c r="G782" s="420">
        <f t="shared" si="565"/>
        <v>9850</v>
      </c>
      <c r="H782" s="91" t="s">
        <v>471</v>
      </c>
      <c r="L782" s="696">
        <v>93.5</v>
      </c>
      <c r="M782" s="257">
        <f t="shared" si="568"/>
        <v>3272.5</v>
      </c>
      <c r="N782" s="53">
        <f t="shared" si="569"/>
        <v>9817.5</v>
      </c>
      <c r="O782" s="53">
        <f t="shared" si="570"/>
        <v>5890.5</v>
      </c>
      <c r="P782" s="53">
        <f t="shared" si="571"/>
        <v>5595.9749999999995</v>
      </c>
      <c r="Q782" s="53">
        <f t="shared" si="572"/>
        <v>4756.5787499999997</v>
      </c>
    </row>
    <row r="783" spans="1:17" ht="21" customHeight="1">
      <c r="A783" s="90" t="s">
        <v>5853</v>
      </c>
      <c r="B783" s="90">
        <v>4</v>
      </c>
      <c r="C783" s="90" t="s">
        <v>6232</v>
      </c>
      <c r="D783" s="90">
        <v>89.3</v>
      </c>
      <c r="E783" s="420">
        <f t="shared" si="566"/>
        <v>5350</v>
      </c>
      <c r="F783" s="420">
        <f t="shared" si="567"/>
        <v>5650</v>
      </c>
      <c r="G783" s="420">
        <f t="shared" si="565"/>
        <v>9400</v>
      </c>
      <c r="H783" s="91" t="s">
        <v>471</v>
      </c>
      <c r="L783" s="696">
        <v>89.3</v>
      </c>
      <c r="M783" s="257">
        <f t="shared" si="568"/>
        <v>3125.5</v>
      </c>
      <c r="N783" s="53">
        <f t="shared" si="569"/>
        <v>9376.5</v>
      </c>
      <c r="O783" s="53">
        <f t="shared" si="570"/>
        <v>5625.9</v>
      </c>
      <c r="P783" s="53">
        <f t="shared" si="571"/>
        <v>5344.6049999999996</v>
      </c>
      <c r="Q783" s="53">
        <f t="shared" si="572"/>
        <v>4542.9142499999998</v>
      </c>
    </row>
    <row r="784" spans="1:17" ht="21" customHeight="1">
      <c r="A784" s="90" t="s">
        <v>6233</v>
      </c>
      <c r="B784" s="90">
        <v>4</v>
      </c>
      <c r="C784" s="90" t="s">
        <v>6234</v>
      </c>
      <c r="D784" s="90">
        <v>168</v>
      </c>
      <c r="E784" s="420">
        <f t="shared" si="566"/>
        <v>10100</v>
      </c>
      <c r="F784" s="420">
        <f t="shared" si="567"/>
        <v>10600</v>
      </c>
      <c r="G784" s="420">
        <f t="shared" si="565"/>
        <v>17650</v>
      </c>
      <c r="H784" s="91" t="s">
        <v>471</v>
      </c>
      <c r="L784" s="696">
        <v>168</v>
      </c>
      <c r="M784" s="257">
        <f t="shared" si="568"/>
        <v>5880</v>
      </c>
      <c r="N784" s="53">
        <f t="shared" si="569"/>
        <v>17640</v>
      </c>
      <c r="O784" s="53">
        <f t="shared" si="570"/>
        <v>10584</v>
      </c>
      <c r="P784" s="53">
        <f t="shared" si="571"/>
        <v>10054.799999999999</v>
      </c>
      <c r="Q784" s="53">
        <f t="shared" si="572"/>
        <v>8546.58</v>
      </c>
    </row>
    <row r="785" spans="1:17" ht="21" customHeight="1">
      <c r="A785" s="90" t="s">
        <v>6235</v>
      </c>
      <c r="B785" s="90">
        <v>4</v>
      </c>
      <c r="C785" s="90" t="s">
        <v>6236</v>
      </c>
      <c r="D785" s="90">
        <v>47.3</v>
      </c>
      <c r="E785" s="420">
        <f t="shared" si="566"/>
        <v>2850</v>
      </c>
      <c r="F785" s="420">
        <f t="shared" si="567"/>
        <v>3000</v>
      </c>
      <c r="G785" s="420">
        <f t="shared" si="565"/>
        <v>5000</v>
      </c>
      <c r="H785" s="91" t="s">
        <v>471</v>
      </c>
      <c r="L785" s="696">
        <v>47.3</v>
      </c>
      <c r="M785" s="257">
        <f t="shared" si="568"/>
        <v>1655.5</v>
      </c>
      <c r="N785" s="53">
        <f t="shared" si="569"/>
        <v>4966.5</v>
      </c>
      <c r="O785" s="53">
        <f t="shared" si="570"/>
        <v>2979.9</v>
      </c>
      <c r="P785" s="53">
        <f t="shared" si="571"/>
        <v>2830.9049999999997</v>
      </c>
      <c r="Q785" s="53">
        <f t="shared" si="572"/>
        <v>2406.2692499999998</v>
      </c>
    </row>
    <row r="786" spans="1:17" ht="21" customHeight="1">
      <c r="A786" s="90" t="s">
        <v>6237</v>
      </c>
      <c r="B786" s="90">
        <v>4</v>
      </c>
      <c r="C786" s="90" t="s">
        <v>6238</v>
      </c>
      <c r="D786" s="90">
        <v>60.900000000000006</v>
      </c>
      <c r="E786" s="420">
        <f t="shared" si="566"/>
        <v>3650</v>
      </c>
      <c r="F786" s="420">
        <f t="shared" si="567"/>
        <v>3850</v>
      </c>
      <c r="G786" s="420">
        <f t="shared" si="565"/>
        <v>6400</v>
      </c>
      <c r="H786" s="91" t="s">
        <v>471</v>
      </c>
      <c r="L786" s="696">
        <v>60.900000000000006</v>
      </c>
      <c r="M786" s="257">
        <f t="shared" si="568"/>
        <v>2131.5</v>
      </c>
      <c r="N786" s="53">
        <f t="shared" si="569"/>
        <v>6394.5</v>
      </c>
      <c r="O786" s="53">
        <f t="shared" si="570"/>
        <v>3836.7</v>
      </c>
      <c r="P786" s="53">
        <f t="shared" si="571"/>
        <v>3644.8649999999998</v>
      </c>
      <c r="Q786" s="53">
        <f t="shared" si="572"/>
        <v>3098.1352499999998</v>
      </c>
    </row>
    <row r="787" spans="1:17" ht="21" customHeight="1">
      <c r="A787" s="90" t="s">
        <v>6239</v>
      </c>
      <c r="B787" s="90"/>
      <c r="C787" s="90"/>
      <c r="D787" s="90"/>
      <c r="E787" s="420">
        <f t="shared" si="566"/>
        <v>0</v>
      </c>
      <c r="F787" s="420">
        <f t="shared" si="567"/>
        <v>0</v>
      </c>
      <c r="G787" s="420">
        <f t="shared" si="565"/>
        <v>0</v>
      </c>
      <c r="H787" s="91" t="s">
        <v>471</v>
      </c>
      <c r="L787" s="712"/>
      <c r="M787" s="257">
        <f t="shared" si="568"/>
        <v>0</v>
      </c>
      <c r="N787" s="53">
        <f t="shared" si="569"/>
        <v>0</v>
      </c>
      <c r="O787" s="53">
        <f t="shared" si="570"/>
        <v>0</v>
      </c>
      <c r="P787" s="53">
        <f t="shared" si="571"/>
        <v>0</v>
      </c>
      <c r="Q787" s="53">
        <f t="shared" si="572"/>
        <v>0</v>
      </c>
    </row>
    <row r="788" spans="1:17" ht="21" customHeight="1">
      <c r="A788" s="90" t="s">
        <v>6240</v>
      </c>
      <c r="B788" s="90">
        <v>100</v>
      </c>
      <c r="C788" s="90" t="s">
        <v>6241</v>
      </c>
      <c r="D788" s="90">
        <v>3.6</v>
      </c>
      <c r="E788" s="420">
        <f t="shared" si="566"/>
        <v>250</v>
      </c>
      <c r="F788" s="420">
        <f t="shared" si="567"/>
        <v>250</v>
      </c>
      <c r="G788" s="420">
        <f t="shared" si="565"/>
        <v>400</v>
      </c>
      <c r="H788" s="91" t="s">
        <v>471</v>
      </c>
      <c r="L788" s="696">
        <v>3.6</v>
      </c>
      <c r="M788" s="257">
        <f t="shared" si="568"/>
        <v>126</v>
      </c>
      <c r="N788" s="53">
        <f t="shared" si="569"/>
        <v>378</v>
      </c>
      <c r="O788" s="53">
        <f t="shared" si="570"/>
        <v>226.79999999999998</v>
      </c>
      <c r="P788" s="53">
        <f t="shared" si="571"/>
        <v>215.45999999999998</v>
      </c>
      <c r="Q788" s="53">
        <f t="shared" si="572"/>
        <v>183.14099999999999</v>
      </c>
    </row>
    <row r="789" spans="1:17" ht="21" customHeight="1">
      <c r="A789" s="90" t="s">
        <v>6242</v>
      </c>
      <c r="B789" s="90">
        <v>100</v>
      </c>
      <c r="C789" s="90" t="s">
        <v>6243</v>
      </c>
      <c r="D789" s="90">
        <v>3.8</v>
      </c>
      <c r="E789" s="420">
        <f t="shared" si="566"/>
        <v>250</v>
      </c>
      <c r="F789" s="420">
        <f t="shared" si="567"/>
        <v>250</v>
      </c>
      <c r="G789" s="420">
        <f t="shared" si="565"/>
        <v>400</v>
      </c>
      <c r="H789" s="91" t="s">
        <v>471</v>
      </c>
      <c r="L789" s="696">
        <v>3.8</v>
      </c>
      <c r="M789" s="257">
        <f t="shared" si="568"/>
        <v>133</v>
      </c>
      <c r="N789" s="53">
        <f t="shared" si="569"/>
        <v>399</v>
      </c>
      <c r="O789" s="53">
        <f t="shared" si="570"/>
        <v>239.39999999999998</v>
      </c>
      <c r="P789" s="53">
        <f t="shared" si="571"/>
        <v>227.42999999999998</v>
      </c>
      <c r="Q789" s="53">
        <f t="shared" si="572"/>
        <v>193.31549999999999</v>
      </c>
    </row>
    <row r="790" spans="1:17" ht="21" customHeight="1">
      <c r="A790" s="90" t="s">
        <v>6244</v>
      </c>
      <c r="B790" s="90">
        <v>100</v>
      </c>
      <c r="C790" s="90" t="s">
        <v>6245</v>
      </c>
      <c r="D790" s="90">
        <v>3.2</v>
      </c>
      <c r="E790" s="420">
        <f t="shared" si="566"/>
        <v>200</v>
      </c>
      <c r="F790" s="420">
        <f t="shared" si="567"/>
        <v>250</v>
      </c>
      <c r="G790" s="420">
        <f t="shared" si="565"/>
        <v>350</v>
      </c>
      <c r="H790" s="91" t="s">
        <v>471</v>
      </c>
      <c r="L790" s="696">
        <v>3.2</v>
      </c>
      <c r="M790" s="257">
        <f t="shared" si="568"/>
        <v>112</v>
      </c>
      <c r="N790" s="53">
        <f t="shared" si="569"/>
        <v>336</v>
      </c>
      <c r="O790" s="53">
        <f t="shared" si="570"/>
        <v>201.6</v>
      </c>
      <c r="P790" s="53">
        <f t="shared" si="571"/>
        <v>191.51999999999998</v>
      </c>
      <c r="Q790" s="53">
        <f t="shared" si="572"/>
        <v>162.79199999999997</v>
      </c>
    </row>
    <row r="791" spans="1:17" ht="21" customHeight="1">
      <c r="A791" s="90" t="s">
        <v>6246</v>
      </c>
      <c r="B791" s="90">
        <v>100</v>
      </c>
      <c r="C791" s="90" t="s">
        <v>6247</v>
      </c>
      <c r="D791" s="90">
        <v>4.5</v>
      </c>
      <c r="E791" s="420">
        <f t="shared" si="566"/>
        <v>300</v>
      </c>
      <c r="F791" s="420">
        <f t="shared" si="567"/>
        <v>300</v>
      </c>
      <c r="G791" s="420">
        <f t="shared" si="565"/>
        <v>500</v>
      </c>
      <c r="H791" s="91" t="s">
        <v>471</v>
      </c>
      <c r="L791" s="696">
        <v>4.5</v>
      </c>
      <c r="M791" s="257">
        <f t="shared" si="568"/>
        <v>157.5</v>
      </c>
      <c r="N791" s="53">
        <f t="shared" si="569"/>
        <v>472.5</v>
      </c>
      <c r="O791" s="53">
        <f t="shared" si="570"/>
        <v>283.5</v>
      </c>
      <c r="P791" s="53">
        <f t="shared" si="571"/>
        <v>269.32499999999999</v>
      </c>
      <c r="Q791" s="53">
        <f t="shared" si="572"/>
        <v>228.92624999999998</v>
      </c>
    </row>
    <row r="792" spans="1:17" ht="21" customHeight="1">
      <c r="A792" s="90" t="s">
        <v>6248</v>
      </c>
      <c r="B792" s="90">
        <v>100</v>
      </c>
      <c r="C792" s="90" t="s">
        <v>6249</v>
      </c>
      <c r="D792" s="90">
        <v>6.3000000000000007</v>
      </c>
      <c r="E792" s="420">
        <f t="shared" si="566"/>
        <v>400</v>
      </c>
      <c r="F792" s="420">
        <f t="shared" si="567"/>
        <v>400</v>
      </c>
      <c r="G792" s="420">
        <f t="shared" si="565"/>
        <v>700</v>
      </c>
      <c r="H792" s="91" t="s">
        <v>471</v>
      </c>
      <c r="L792" s="696">
        <v>6.3000000000000007</v>
      </c>
      <c r="M792" s="257">
        <f t="shared" si="568"/>
        <v>220.50000000000003</v>
      </c>
      <c r="N792" s="53">
        <f t="shared" si="569"/>
        <v>661.50000000000011</v>
      </c>
      <c r="O792" s="53">
        <f t="shared" si="570"/>
        <v>396.90000000000003</v>
      </c>
      <c r="P792" s="53">
        <f t="shared" si="571"/>
        <v>377.05500000000001</v>
      </c>
      <c r="Q792" s="53">
        <f t="shared" si="572"/>
        <v>320.49675000000002</v>
      </c>
    </row>
    <row r="793" spans="1:17" ht="21" customHeight="1">
      <c r="A793" s="90" t="s">
        <v>6250</v>
      </c>
      <c r="B793" s="90">
        <v>100</v>
      </c>
      <c r="C793" s="90" t="s">
        <v>6251</v>
      </c>
      <c r="D793" s="90">
        <v>17.7</v>
      </c>
      <c r="E793" s="420">
        <f t="shared" si="566"/>
        <v>1100</v>
      </c>
      <c r="F793" s="420">
        <f t="shared" si="567"/>
        <v>1150</v>
      </c>
      <c r="G793" s="420">
        <f t="shared" si="565"/>
        <v>1900</v>
      </c>
      <c r="H793" s="91" t="s">
        <v>471</v>
      </c>
      <c r="L793" s="696">
        <v>17.7</v>
      </c>
      <c r="M793" s="257">
        <f t="shared" si="568"/>
        <v>619.5</v>
      </c>
      <c r="N793" s="53">
        <f t="shared" si="569"/>
        <v>1858.5</v>
      </c>
      <c r="O793" s="53">
        <f t="shared" si="570"/>
        <v>1115.0999999999999</v>
      </c>
      <c r="P793" s="53">
        <f t="shared" si="571"/>
        <v>1059.3449999999998</v>
      </c>
      <c r="Q793" s="53">
        <f t="shared" si="572"/>
        <v>900.44324999999981</v>
      </c>
    </row>
    <row r="794" spans="1:17" ht="21" customHeight="1">
      <c r="A794" s="90" t="s">
        <v>6252</v>
      </c>
      <c r="B794" s="90">
        <v>100</v>
      </c>
      <c r="C794" s="90" t="s">
        <v>6253</v>
      </c>
      <c r="D794" s="90">
        <v>7.1</v>
      </c>
      <c r="E794" s="420">
        <f t="shared" si="566"/>
        <v>450</v>
      </c>
      <c r="F794" s="420">
        <f t="shared" si="567"/>
        <v>450</v>
      </c>
      <c r="G794" s="420">
        <f t="shared" si="565"/>
        <v>750</v>
      </c>
      <c r="H794" s="91" t="s">
        <v>471</v>
      </c>
      <c r="L794" s="696">
        <v>7.1</v>
      </c>
      <c r="M794" s="257">
        <f t="shared" si="568"/>
        <v>248.5</v>
      </c>
      <c r="N794" s="53">
        <f t="shared" si="569"/>
        <v>745.5</v>
      </c>
      <c r="O794" s="53">
        <f t="shared" si="570"/>
        <v>447.3</v>
      </c>
      <c r="P794" s="53">
        <f t="shared" si="571"/>
        <v>424.935</v>
      </c>
      <c r="Q794" s="53">
        <f t="shared" si="572"/>
        <v>361.19475</v>
      </c>
    </row>
    <row r="795" spans="1:17" ht="21" customHeight="1">
      <c r="A795" s="90" t="s">
        <v>6254</v>
      </c>
      <c r="B795" s="90">
        <v>100</v>
      </c>
      <c r="C795" s="90" t="s">
        <v>6255</v>
      </c>
      <c r="D795" s="90">
        <v>16.100000000000001</v>
      </c>
      <c r="E795" s="420">
        <f t="shared" si="566"/>
        <v>1000</v>
      </c>
      <c r="F795" s="420">
        <f t="shared" si="567"/>
        <v>1050</v>
      </c>
      <c r="G795" s="420">
        <f t="shared" si="565"/>
        <v>1700</v>
      </c>
      <c r="H795" s="91" t="s">
        <v>471</v>
      </c>
      <c r="L795" s="711">
        <v>16.100000000000001</v>
      </c>
      <c r="M795" s="257">
        <f t="shared" si="568"/>
        <v>563.5</v>
      </c>
      <c r="N795" s="53">
        <f t="shared" si="569"/>
        <v>1690.5</v>
      </c>
      <c r="O795" s="53">
        <f t="shared" si="570"/>
        <v>1014.3</v>
      </c>
      <c r="P795" s="53">
        <f t="shared" si="571"/>
        <v>963.58499999999992</v>
      </c>
      <c r="Q795" s="53">
        <f t="shared" si="572"/>
        <v>819.04724999999996</v>
      </c>
    </row>
    <row r="796" spans="1:17" ht="21" customHeight="1">
      <c r="A796" s="90" t="s">
        <v>6256</v>
      </c>
      <c r="B796" s="90">
        <v>100</v>
      </c>
      <c r="C796" s="90" t="s">
        <v>6257</v>
      </c>
      <c r="D796" s="90">
        <v>27.3</v>
      </c>
      <c r="E796" s="420">
        <f t="shared" si="566"/>
        <v>1650</v>
      </c>
      <c r="F796" s="420">
        <f t="shared" si="567"/>
        <v>1750</v>
      </c>
      <c r="G796" s="420">
        <f t="shared" si="565"/>
        <v>2900</v>
      </c>
      <c r="H796" s="91" t="s">
        <v>471</v>
      </c>
      <c r="L796" s="696">
        <v>27.3</v>
      </c>
      <c r="M796" s="257">
        <f t="shared" si="568"/>
        <v>955.5</v>
      </c>
      <c r="N796" s="53">
        <f t="shared" si="569"/>
        <v>2866.5</v>
      </c>
      <c r="O796" s="53">
        <f t="shared" si="570"/>
        <v>1719.8999999999999</v>
      </c>
      <c r="P796" s="53">
        <f t="shared" si="571"/>
        <v>1633.9049999999997</v>
      </c>
      <c r="Q796" s="53">
        <f t="shared" si="572"/>
        <v>1388.8192499999998</v>
      </c>
    </row>
    <row r="797" spans="1:17" ht="21" customHeight="1">
      <c r="A797" s="90" t="s">
        <v>6258</v>
      </c>
      <c r="B797" s="90">
        <v>100</v>
      </c>
      <c r="C797" s="90" t="s">
        <v>6259</v>
      </c>
      <c r="D797" s="90">
        <v>35</v>
      </c>
      <c r="E797" s="420">
        <f t="shared" si="566"/>
        <v>2100</v>
      </c>
      <c r="F797" s="420">
        <f t="shared" si="567"/>
        <v>2250</v>
      </c>
      <c r="G797" s="420">
        <f t="shared" si="565"/>
        <v>3700</v>
      </c>
      <c r="H797" s="91" t="s">
        <v>471</v>
      </c>
      <c r="L797" s="696">
        <v>35</v>
      </c>
      <c r="M797" s="257">
        <f t="shared" si="568"/>
        <v>1225</v>
      </c>
      <c r="N797" s="53">
        <f t="shared" si="569"/>
        <v>3675</v>
      </c>
      <c r="O797" s="53">
        <f t="shared" si="570"/>
        <v>2205</v>
      </c>
      <c r="P797" s="53">
        <f t="shared" si="571"/>
        <v>2094.75</v>
      </c>
      <c r="Q797" s="53">
        <f t="shared" si="572"/>
        <v>1780.5374999999999</v>
      </c>
    </row>
    <row r="798" spans="1:17" ht="21" customHeight="1">
      <c r="A798" s="90" t="s">
        <v>6260</v>
      </c>
      <c r="B798" s="90"/>
      <c r="C798" s="90"/>
      <c r="D798" s="90"/>
      <c r="E798" s="420">
        <f t="shared" si="566"/>
        <v>0</v>
      </c>
      <c r="F798" s="420">
        <f t="shared" si="567"/>
        <v>0</v>
      </c>
      <c r="G798" s="420">
        <f t="shared" si="565"/>
        <v>0</v>
      </c>
      <c r="H798" s="91" t="s">
        <v>471</v>
      </c>
      <c r="L798" s="712"/>
      <c r="M798" s="257">
        <f t="shared" si="568"/>
        <v>0</v>
      </c>
      <c r="N798" s="53">
        <f t="shared" si="569"/>
        <v>0</v>
      </c>
      <c r="O798" s="53">
        <f t="shared" si="570"/>
        <v>0</v>
      </c>
      <c r="P798" s="53">
        <f t="shared" si="571"/>
        <v>0</v>
      </c>
      <c r="Q798" s="53">
        <f t="shared" si="572"/>
        <v>0</v>
      </c>
    </row>
    <row r="799" spans="1:17" ht="21" customHeight="1">
      <c r="A799" s="90" t="s">
        <v>6261</v>
      </c>
      <c r="B799" s="90">
        <v>80</v>
      </c>
      <c r="C799" s="90" t="s">
        <v>6262</v>
      </c>
      <c r="D799" s="90">
        <v>12.600000000000001</v>
      </c>
      <c r="E799" s="420">
        <f t="shared" si="566"/>
        <v>800</v>
      </c>
      <c r="F799" s="420">
        <f t="shared" si="567"/>
        <v>800</v>
      </c>
      <c r="G799" s="420">
        <f t="shared" si="565"/>
        <v>1350</v>
      </c>
      <c r="H799" s="91" t="s">
        <v>471</v>
      </c>
      <c r="L799" s="696">
        <v>12.600000000000001</v>
      </c>
      <c r="M799" s="257">
        <f t="shared" si="568"/>
        <v>441.00000000000006</v>
      </c>
      <c r="N799" s="53">
        <f t="shared" si="569"/>
        <v>1323.0000000000002</v>
      </c>
      <c r="O799" s="53">
        <f t="shared" si="570"/>
        <v>793.80000000000007</v>
      </c>
      <c r="P799" s="53">
        <f t="shared" si="571"/>
        <v>754.11</v>
      </c>
      <c r="Q799" s="53">
        <f t="shared" si="572"/>
        <v>640.99350000000004</v>
      </c>
    </row>
    <row r="800" spans="1:17" ht="21" customHeight="1">
      <c r="A800" s="90" t="s">
        <v>6263</v>
      </c>
      <c r="B800" s="90">
        <v>80</v>
      </c>
      <c r="C800" s="90" t="s">
        <v>6264</v>
      </c>
      <c r="D800" s="90">
        <v>12.600000000000001</v>
      </c>
      <c r="E800" s="420">
        <f t="shared" si="566"/>
        <v>800</v>
      </c>
      <c r="F800" s="420">
        <f t="shared" si="567"/>
        <v>800</v>
      </c>
      <c r="G800" s="420">
        <f t="shared" si="565"/>
        <v>1350</v>
      </c>
      <c r="H800" s="91" t="s">
        <v>471</v>
      </c>
      <c r="L800" s="696">
        <v>12.600000000000001</v>
      </c>
      <c r="M800" s="257">
        <f t="shared" si="568"/>
        <v>441.00000000000006</v>
      </c>
      <c r="N800" s="53">
        <f t="shared" si="569"/>
        <v>1323.0000000000002</v>
      </c>
      <c r="O800" s="53">
        <f t="shared" si="570"/>
        <v>793.80000000000007</v>
      </c>
      <c r="P800" s="53">
        <f t="shared" si="571"/>
        <v>754.11</v>
      </c>
      <c r="Q800" s="53">
        <f t="shared" si="572"/>
        <v>640.99350000000004</v>
      </c>
    </row>
    <row r="801" spans="1:17" ht="21" customHeight="1">
      <c r="A801" s="90" t="s">
        <v>6265</v>
      </c>
      <c r="B801" s="90"/>
      <c r="C801" s="90"/>
      <c r="D801" s="90"/>
      <c r="E801" s="420">
        <f t="shared" si="566"/>
        <v>0</v>
      </c>
      <c r="F801" s="420">
        <f t="shared" si="567"/>
        <v>0</v>
      </c>
      <c r="G801" s="420">
        <f t="shared" si="565"/>
        <v>0</v>
      </c>
      <c r="H801" s="91" t="s">
        <v>471</v>
      </c>
      <c r="L801" s="713"/>
      <c r="M801" s="257">
        <f t="shared" si="568"/>
        <v>0</v>
      </c>
      <c r="N801" s="53">
        <f t="shared" si="569"/>
        <v>0</v>
      </c>
      <c r="O801" s="53">
        <f t="shared" si="570"/>
        <v>0</v>
      </c>
      <c r="P801" s="53">
        <f t="shared" si="571"/>
        <v>0</v>
      </c>
      <c r="Q801" s="53">
        <f t="shared" si="572"/>
        <v>0</v>
      </c>
    </row>
    <row r="802" spans="1:17" ht="21" customHeight="1">
      <c r="A802" s="90" t="s">
        <v>6266</v>
      </c>
      <c r="B802" s="90"/>
      <c r="C802" s="90"/>
      <c r="D802" s="90"/>
      <c r="E802" s="420">
        <f t="shared" si="566"/>
        <v>0</v>
      </c>
      <c r="F802" s="420">
        <f t="shared" si="567"/>
        <v>0</v>
      </c>
      <c r="G802" s="420">
        <f t="shared" si="565"/>
        <v>0</v>
      </c>
      <c r="H802" s="91" t="s">
        <v>471</v>
      </c>
      <c r="L802" s="712"/>
      <c r="M802" s="257">
        <f t="shared" si="568"/>
        <v>0</v>
      </c>
      <c r="N802" s="53">
        <f t="shared" si="569"/>
        <v>0</v>
      </c>
      <c r="O802" s="53">
        <f t="shared" si="570"/>
        <v>0</v>
      </c>
      <c r="P802" s="53">
        <f t="shared" si="571"/>
        <v>0</v>
      </c>
      <c r="Q802" s="53">
        <f t="shared" si="572"/>
        <v>0</v>
      </c>
    </row>
    <row r="803" spans="1:17" ht="21" customHeight="1">
      <c r="A803" s="90" t="s">
        <v>6267</v>
      </c>
      <c r="B803" s="90">
        <v>80</v>
      </c>
      <c r="C803" s="90" t="s">
        <v>6268</v>
      </c>
      <c r="D803" s="90">
        <v>4.7</v>
      </c>
      <c r="E803" s="420">
        <f t="shared" si="566"/>
        <v>300</v>
      </c>
      <c r="F803" s="420">
        <f t="shared" si="567"/>
        <v>300</v>
      </c>
      <c r="G803" s="420">
        <f t="shared" si="565"/>
        <v>500</v>
      </c>
      <c r="H803" s="91" t="s">
        <v>471</v>
      </c>
      <c r="L803" s="696">
        <v>4.7</v>
      </c>
      <c r="M803" s="257">
        <f t="shared" si="568"/>
        <v>164.5</v>
      </c>
      <c r="N803" s="53">
        <f t="shared" si="569"/>
        <v>493.5</v>
      </c>
      <c r="O803" s="53">
        <f t="shared" si="570"/>
        <v>296.09999999999997</v>
      </c>
      <c r="P803" s="53">
        <f t="shared" si="571"/>
        <v>281.29499999999996</v>
      </c>
      <c r="Q803" s="53">
        <f t="shared" si="572"/>
        <v>239.10074999999995</v>
      </c>
    </row>
    <row r="804" spans="1:17" ht="21" customHeight="1">
      <c r="A804" s="90" t="s">
        <v>6269</v>
      </c>
      <c r="B804" s="90">
        <v>40</v>
      </c>
      <c r="C804" s="90" t="s">
        <v>6270</v>
      </c>
      <c r="D804" s="90">
        <v>6.8</v>
      </c>
      <c r="E804" s="420">
        <f t="shared" si="566"/>
        <v>450</v>
      </c>
      <c r="F804" s="420">
        <f t="shared" si="567"/>
        <v>450</v>
      </c>
      <c r="G804" s="420">
        <f t="shared" si="565"/>
        <v>750</v>
      </c>
      <c r="H804" s="91" t="s">
        <v>471</v>
      </c>
      <c r="L804" s="696">
        <v>6.8</v>
      </c>
      <c r="M804" s="257">
        <f t="shared" si="568"/>
        <v>238</v>
      </c>
      <c r="N804" s="53">
        <f t="shared" si="569"/>
        <v>714</v>
      </c>
      <c r="O804" s="53">
        <f t="shared" si="570"/>
        <v>428.4</v>
      </c>
      <c r="P804" s="53">
        <f t="shared" si="571"/>
        <v>406.97999999999996</v>
      </c>
      <c r="Q804" s="53">
        <f t="shared" si="572"/>
        <v>345.93299999999994</v>
      </c>
    </row>
    <row r="805" spans="1:17" ht="21" customHeight="1">
      <c r="A805" s="90" t="s">
        <v>6271</v>
      </c>
      <c r="B805" s="90">
        <v>100</v>
      </c>
      <c r="C805" s="90" t="s">
        <v>6272</v>
      </c>
      <c r="D805" s="90" t="s">
        <v>6129</v>
      </c>
      <c r="E805" s="420" t="s">
        <v>4327</v>
      </c>
      <c r="F805" s="420" t="s">
        <v>4327</v>
      </c>
      <c r="G805" s="420" t="e">
        <f t="shared" si="565"/>
        <v>#VALUE!</v>
      </c>
      <c r="H805" s="91" t="s">
        <v>471</v>
      </c>
      <c r="L805" s="714" t="s">
        <v>6129</v>
      </c>
      <c r="M805" s="257" t="e">
        <f t="shared" si="568"/>
        <v>#VALUE!</v>
      </c>
      <c r="N805" s="53" t="e">
        <f t="shared" si="569"/>
        <v>#VALUE!</v>
      </c>
      <c r="O805" s="53" t="e">
        <f t="shared" si="570"/>
        <v>#VALUE!</v>
      </c>
      <c r="P805" s="53" t="e">
        <f t="shared" si="571"/>
        <v>#VALUE!</v>
      </c>
      <c r="Q805" s="53" t="e">
        <f t="shared" si="572"/>
        <v>#VALUE!</v>
      </c>
    </row>
    <row r="806" spans="1:17" ht="21" customHeight="1">
      <c r="A806" s="90" t="s">
        <v>6273</v>
      </c>
      <c r="B806" s="90">
        <v>100</v>
      </c>
      <c r="C806" s="90" t="s">
        <v>6274</v>
      </c>
      <c r="D806" s="90" t="s">
        <v>6129</v>
      </c>
      <c r="E806" s="420" t="s">
        <v>4327</v>
      </c>
      <c r="F806" s="420" t="s">
        <v>4327</v>
      </c>
      <c r="G806" s="420" t="e">
        <f t="shared" ref="G806:G869" si="573">CEILING(N806,50)</f>
        <v>#VALUE!</v>
      </c>
      <c r="H806" s="91" t="s">
        <v>471</v>
      </c>
      <c r="L806" s="714" t="s">
        <v>6129</v>
      </c>
      <c r="M806" s="257" t="e">
        <f t="shared" si="568"/>
        <v>#VALUE!</v>
      </c>
      <c r="N806" s="53" t="e">
        <f t="shared" si="569"/>
        <v>#VALUE!</v>
      </c>
      <c r="O806" s="53" t="e">
        <f t="shared" si="570"/>
        <v>#VALUE!</v>
      </c>
      <c r="P806" s="53" t="e">
        <f t="shared" si="571"/>
        <v>#VALUE!</v>
      </c>
      <c r="Q806" s="53" t="e">
        <f t="shared" si="572"/>
        <v>#VALUE!</v>
      </c>
    </row>
    <row r="807" spans="1:17" ht="21" customHeight="1">
      <c r="A807" s="90" t="s">
        <v>6275</v>
      </c>
      <c r="B807" s="90"/>
      <c r="C807" s="90"/>
      <c r="D807" s="90"/>
      <c r="E807" s="420">
        <f t="shared" si="566"/>
        <v>0</v>
      </c>
      <c r="F807" s="420">
        <f t="shared" si="567"/>
        <v>0</v>
      </c>
      <c r="G807" s="420">
        <f t="shared" si="573"/>
        <v>0</v>
      </c>
      <c r="H807" s="91" t="s">
        <v>471</v>
      </c>
      <c r="L807" s="712"/>
      <c r="M807" s="257">
        <f t="shared" si="568"/>
        <v>0</v>
      </c>
      <c r="N807" s="53">
        <f t="shared" si="569"/>
        <v>0</v>
      </c>
      <c r="O807" s="53">
        <f t="shared" si="570"/>
        <v>0</v>
      </c>
      <c r="P807" s="53">
        <f t="shared" si="571"/>
        <v>0</v>
      </c>
      <c r="Q807" s="53">
        <f t="shared" si="572"/>
        <v>0</v>
      </c>
    </row>
    <row r="808" spans="1:17" ht="21" customHeight="1">
      <c r="A808" s="90" t="s">
        <v>6276</v>
      </c>
      <c r="B808" s="90">
        <v>10</v>
      </c>
      <c r="C808" s="90" t="s">
        <v>6277</v>
      </c>
      <c r="D808" s="90">
        <v>34.700000000000003</v>
      </c>
      <c r="E808" s="420">
        <f t="shared" si="566"/>
        <v>2100</v>
      </c>
      <c r="F808" s="420">
        <f t="shared" si="567"/>
        <v>2200</v>
      </c>
      <c r="G808" s="420">
        <f t="shared" si="573"/>
        <v>3650</v>
      </c>
      <c r="H808" s="91" t="s">
        <v>471</v>
      </c>
      <c r="L808" s="696">
        <v>34.700000000000003</v>
      </c>
      <c r="M808" s="257">
        <f t="shared" si="568"/>
        <v>1214.5</v>
      </c>
      <c r="N808" s="53">
        <f t="shared" si="569"/>
        <v>3643.5</v>
      </c>
      <c r="O808" s="53">
        <f t="shared" si="570"/>
        <v>2186.1</v>
      </c>
      <c r="P808" s="53">
        <f t="shared" si="571"/>
        <v>2076.7949999999996</v>
      </c>
      <c r="Q808" s="53">
        <f t="shared" si="572"/>
        <v>1765.2757499999996</v>
      </c>
    </row>
    <row r="809" spans="1:17" ht="21" customHeight="1">
      <c r="A809" s="90" t="s">
        <v>6278</v>
      </c>
      <c r="B809" s="90">
        <v>20</v>
      </c>
      <c r="C809" s="90" t="s">
        <v>6279</v>
      </c>
      <c r="D809" s="90">
        <v>55.7</v>
      </c>
      <c r="E809" s="420">
        <f t="shared" si="566"/>
        <v>3350</v>
      </c>
      <c r="F809" s="420">
        <f t="shared" si="567"/>
        <v>3550</v>
      </c>
      <c r="G809" s="420">
        <f t="shared" si="573"/>
        <v>5850</v>
      </c>
      <c r="H809" s="91" t="s">
        <v>471</v>
      </c>
      <c r="L809" s="696">
        <v>55.7</v>
      </c>
      <c r="M809" s="257">
        <f t="shared" si="568"/>
        <v>1949.5</v>
      </c>
      <c r="N809" s="53">
        <f t="shared" si="569"/>
        <v>5848.5</v>
      </c>
      <c r="O809" s="53">
        <f t="shared" si="570"/>
        <v>3509.1</v>
      </c>
      <c r="P809" s="53">
        <f t="shared" si="571"/>
        <v>3333.645</v>
      </c>
      <c r="Q809" s="53">
        <f t="shared" si="572"/>
        <v>2833.59825</v>
      </c>
    </row>
    <row r="810" spans="1:17" ht="21" customHeight="1">
      <c r="A810" s="90" t="s">
        <v>6280</v>
      </c>
      <c r="B810" s="90">
        <v>120</v>
      </c>
      <c r="C810" s="90" t="s">
        <v>6281</v>
      </c>
      <c r="D810" s="90">
        <v>19.2</v>
      </c>
      <c r="E810" s="420">
        <f t="shared" si="566"/>
        <v>1150</v>
      </c>
      <c r="F810" s="420">
        <f t="shared" si="567"/>
        <v>1250</v>
      </c>
      <c r="G810" s="420">
        <f t="shared" si="573"/>
        <v>2050</v>
      </c>
      <c r="H810" s="91" t="s">
        <v>471</v>
      </c>
      <c r="L810" s="696">
        <v>19.2</v>
      </c>
      <c r="M810" s="257">
        <f t="shared" si="568"/>
        <v>672</v>
      </c>
      <c r="N810" s="53">
        <f t="shared" si="569"/>
        <v>2016</v>
      </c>
      <c r="O810" s="53">
        <f t="shared" si="570"/>
        <v>1209.5999999999999</v>
      </c>
      <c r="P810" s="53">
        <f t="shared" si="571"/>
        <v>1149.1199999999999</v>
      </c>
      <c r="Q810" s="53">
        <f t="shared" si="572"/>
        <v>976.75199999999984</v>
      </c>
    </row>
    <row r="811" spans="1:17" ht="21" customHeight="1">
      <c r="A811" s="90" t="s">
        <v>6282</v>
      </c>
      <c r="B811" s="90">
        <v>120</v>
      </c>
      <c r="C811" s="90" t="s">
        <v>6283</v>
      </c>
      <c r="D811" s="90">
        <v>7.6</v>
      </c>
      <c r="E811" s="420">
        <f t="shared" si="566"/>
        <v>500</v>
      </c>
      <c r="F811" s="420">
        <f t="shared" si="567"/>
        <v>500</v>
      </c>
      <c r="G811" s="420">
        <f t="shared" si="573"/>
        <v>800</v>
      </c>
      <c r="H811" s="91" t="s">
        <v>471</v>
      </c>
      <c r="L811" s="696">
        <v>7.6</v>
      </c>
      <c r="M811" s="257">
        <f t="shared" si="568"/>
        <v>266</v>
      </c>
      <c r="N811" s="53">
        <f t="shared" si="569"/>
        <v>798</v>
      </c>
      <c r="O811" s="53">
        <f t="shared" si="570"/>
        <v>478.79999999999995</v>
      </c>
      <c r="P811" s="53">
        <f t="shared" si="571"/>
        <v>454.85999999999996</v>
      </c>
      <c r="Q811" s="53">
        <f t="shared" si="572"/>
        <v>386.63099999999997</v>
      </c>
    </row>
    <row r="812" spans="1:17" ht="21" customHeight="1">
      <c r="A812" s="90" t="s">
        <v>6284</v>
      </c>
      <c r="B812" s="90">
        <v>20</v>
      </c>
      <c r="C812" s="90" t="s">
        <v>6285</v>
      </c>
      <c r="D812" s="90">
        <v>9.5</v>
      </c>
      <c r="E812" s="420">
        <f t="shared" si="566"/>
        <v>600</v>
      </c>
      <c r="F812" s="420">
        <f t="shared" si="567"/>
        <v>600</v>
      </c>
      <c r="G812" s="420">
        <f t="shared" si="573"/>
        <v>1000</v>
      </c>
      <c r="H812" s="91" t="s">
        <v>471</v>
      </c>
      <c r="L812" s="696">
        <v>9.5</v>
      </c>
      <c r="M812" s="257">
        <f t="shared" si="568"/>
        <v>332.5</v>
      </c>
      <c r="N812" s="53">
        <f t="shared" si="569"/>
        <v>997.5</v>
      </c>
      <c r="O812" s="53">
        <f t="shared" si="570"/>
        <v>598.5</v>
      </c>
      <c r="P812" s="53">
        <f t="shared" si="571"/>
        <v>568.57499999999993</v>
      </c>
      <c r="Q812" s="53">
        <f t="shared" si="572"/>
        <v>483.28874999999994</v>
      </c>
    </row>
    <row r="813" spans="1:17" ht="21" customHeight="1">
      <c r="A813" s="90" t="s">
        <v>6286</v>
      </c>
      <c r="B813" s="90">
        <v>20</v>
      </c>
      <c r="C813" s="90" t="s">
        <v>6287</v>
      </c>
      <c r="D813" s="90">
        <v>16.8</v>
      </c>
      <c r="E813" s="420">
        <f t="shared" si="566"/>
        <v>1050</v>
      </c>
      <c r="F813" s="420">
        <f t="shared" si="567"/>
        <v>1100</v>
      </c>
      <c r="G813" s="420">
        <f t="shared" si="573"/>
        <v>1800</v>
      </c>
      <c r="H813" s="91" t="s">
        <v>471</v>
      </c>
      <c r="L813" s="696">
        <v>16.8</v>
      </c>
      <c r="M813" s="257">
        <f t="shared" si="568"/>
        <v>588</v>
      </c>
      <c r="N813" s="53">
        <f t="shared" si="569"/>
        <v>1764</v>
      </c>
      <c r="O813" s="53">
        <f t="shared" si="570"/>
        <v>1058.3999999999999</v>
      </c>
      <c r="P813" s="53">
        <f t="shared" si="571"/>
        <v>1005.4799999999998</v>
      </c>
      <c r="Q813" s="53">
        <f t="shared" si="572"/>
        <v>854.65799999999979</v>
      </c>
    </row>
    <row r="814" spans="1:17" ht="21" customHeight="1">
      <c r="A814" s="90" t="s">
        <v>6288</v>
      </c>
      <c r="B814" s="90"/>
      <c r="C814" s="90"/>
      <c r="D814" s="90"/>
      <c r="E814" s="420">
        <f t="shared" si="566"/>
        <v>0</v>
      </c>
      <c r="F814" s="420">
        <f t="shared" si="567"/>
        <v>0</v>
      </c>
      <c r="G814" s="420">
        <f t="shared" si="573"/>
        <v>0</v>
      </c>
      <c r="H814" s="91" t="s">
        <v>471</v>
      </c>
      <c r="L814" s="712"/>
      <c r="M814" s="257">
        <f t="shared" si="568"/>
        <v>0</v>
      </c>
      <c r="N814" s="53">
        <f t="shared" si="569"/>
        <v>0</v>
      </c>
      <c r="O814" s="53">
        <f t="shared" si="570"/>
        <v>0</v>
      </c>
      <c r="P814" s="53">
        <f t="shared" si="571"/>
        <v>0</v>
      </c>
      <c r="Q814" s="53">
        <f t="shared" si="572"/>
        <v>0</v>
      </c>
    </row>
    <row r="815" spans="1:17" ht="21" customHeight="1">
      <c r="A815" s="90" t="s">
        <v>6289</v>
      </c>
      <c r="B815" s="90">
        <v>100</v>
      </c>
      <c r="C815" s="90" t="s">
        <v>6290</v>
      </c>
      <c r="D815" s="90">
        <v>13.7</v>
      </c>
      <c r="E815" s="420">
        <f t="shared" si="566"/>
        <v>850</v>
      </c>
      <c r="F815" s="420">
        <f t="shared" si="567"/>
        <v>900</v>
      </c>
      <c r="G815" s="420">
        <f t="shared" si="573"/>
        <v>1450</v>
      </c>
      <c r="H815" s="91" t="s">
        <v>471</v>
      </c>
      <c r="L815" s="696">
        <v>13.7</v>
      </c>
      <c r="M815" s="257">
        <f t="shared" si="568"/>
        <v>479.5</v>
      </c>
      <c r="N815" s="53">
        <f t="shared" si="569"/>
        <v>1438.5</v>
      </c>
      <c r="O815" s="53">
        <f t="shared" si="570"/>
        <v>863.1</v>
      </c>
      <c r="P815" s="53">
        <f t="shared" si="571"/>
        <v>819.94499999999994</v>
      </c>
      <c r="Q815" s="53">
        <f t="shared" si="572"/>
        <v>696.95324999999991</v>
      </c>
    </row>
    <row r="816" spans="1:17" ht="21" customHeight="1">
      <c r="A816" s="90" t="s">
        <v>6291</v>
      </c>
      <c r="B816" s="90">
        <v>100</v>
      </c>
      <c r="C816" s="90" t="s">
        <v>6292</v>
      </c>
      <c r="D816" s="90">
        <v>9.1999999999999993</v>
      </c>
      <c r="E816" s="420">
        <f t="shared" si="566"/>
        <v>600</v>
      </c>
      <c r="F816" s="420">
        <f t="shared" si="567"/>
        <v>600</v>
      </c>
      <c r="G816" s="420">
        <f t="shared" si="573"/>
        <v>1000</v>
      </c>
      <c r="H816" s="91" t="s">
        <v>471</v>
      </c>
      <c r="L816" s="696">
        <v>9.1999999999999993</v>
      </c>
      <c r="M816" s="257">
        <f t="shared" si="568"/>
        <v>322</v>
      </c>
      <c r="N816" s="53">
        <f t="shared" si="569"/>
        <v>966</v>
      </c>
      <c r="O816" s="53">
        <f t="shared" si="570"/>
        <v>579.6</v>
      </c>
      <c r="P816" s="53">
        <f t="shared" si="571"/>
        <v>550.62</v>
      </c>
      <c r="Q816" s="53">
        <f t="shared" si="572"/>
        <v>468.02699999999999</v>
      </c>
    </row>
    <row r="817" spans="1:17" ht="21" customHeight="1">
      <c r="A817" s="90" t="s">
        <v>6293</v>
      </c>
      <c r="B817" s="90">
        <v>100</v>
      </c>
      <c r="C817" s="90" t="s">
        <v>6294</v>
      </c>
      <c r="D817" s="90">
        <v>10.5</v>
      </c>
      <c r="E817" s="420">
        <f t="shared" si="566"/>
        <v>650</v>
      </c>
      <c r="F817" s="420">
        <f t="shared" si="567"/>
        <v>700</v>
      </c>
      <c r="G817" s="420">
        <f t="shared" si="573"/>
        <v>1150</v>
      </c>
      <c r="H817" s="91" t="s">
        <v>471</v>
      </c>
      <c r="L817" s="696">
        <v>10.5</v>
      </c>
      <c r="M817" s="257">
        <f t="shared" si="568"/>
        <v>367.5</v>
      </c>
      <c r="N817" s="53">
        <f t="shared" si="569"/>
        <v>1102.5</v>
      </c>
      <c r="O817" s="53">
        <f t="shared" si="570"/>
        <v>661.5</v>
      </c>
      <c r="P817" s="53">
        <f t="shared" si="571"/>
        <v>628.42499999999995</v>
      </c>
      <c r="Q817" s="53">
        <f t="shared" si="572"/>
        <v>534.16125</v>
      </c>
    </row>
    <row r="818" spans="1:17" ht="21" customHeight="1">
      <c r="A818" s="90" t="s">
        <v>6295</v>
      </c>
      <c r="B818" s="90">
        <v>100</v>
      </c>
      <c r="C818" s="90" t="s">
        <v>6296</v>
      </c>
      <c r="D818" s="90">
        <v>8.4</v>
      </c>
      <c r="E818" s="420">
        <f t="shared" si="566"/>
        <v>550</v>
      </c>
      <c r="F818" s="420">
        <f t="shared" si="567"/>
        <v>550</v>
      </c>
      <c r="G818" s="420">
        <f t="shared" si="573"/>
        <v>900</v>
      </c>
      <c r="H818" s="91" t="s">
        <v>471</v>
      </c>
      <c r="L818" s="696">
        <v>8.4</v>
      </c>
      <c r="M818" s="257">
        <f t="shared" si="568"/>
        <v>294</v>
      </c>
      <c r="N818" s="53">
        <f t="shared" si="569"/>
        <v>882</v>
      </c>
      <c r="O818" s="53">
        <f t="shared" si="570"/>
        <v>529.19999999999993</v>
      </c>
      <c r="P818" s="53">
        <f t="shared" si="571"/>
        <v>502.7399999999999</v>
      </c>
      <c r="Q818" s="53">
        <f t="shared" si="572"/>
        <v>427.32899999999989</v>
      </c>
    </row>
    <row r="819" spans="1:17" ht="21" customHeight="1">
      <c r="A819" s="90" t="s">
        <v>6297</v>
      </c>
      <c r="B819" s="90">
        <v>100</v>
      </c>
      <c r="C819" s="90" t="s">
        <v>6298</v>
      </c>
      <c r="D819" s="90">
        <v>8.4</v>
      </c>
      <c r="E819" s="420">
        <f t="shared" si="566"/>
        <v>550</v>
      </c>
      <c r="F819" s="420">
        <f t="shared" si="567"/>
        <v>550</v>
      </c>
      <c r="G819" s="420">
        <f t="shared" si="573"/>
        <v>900</v>
      </c>
      <c r="H819" s="91" t="s">
        <v>471</v>
      </c>
      <c r="L819" s="696">
        <v>8.4</v>
      </c>
      <c r="M819" s="257">
        <f t="shared" si="568"/>
        <v>294</v>
      </c>
      <c r="N819" s="53">
        <f t="shared" si="569"/>
        <v>882</v>
      </c>
      <c r="O819" s="53">
        <f t="shared" si="570"/>
        <v>529.19999999999993</v>
      </c>
      <c r="P819" s="53">
        <f t="shared" si="571"/>
        <v>502.7399999999999</v>
      </c>
      <c r="Q819" s="53">
        <f t="shared" si="572"/>
        <v>427.32899999999989</v>
      </c>
    </row>
    <row r="820" spans="1:17" ht="21" customHeight="1">
      <c r="A820" s="90" t="s">
        <v>6299</v>
      </c>
      <c r="B820" s="90">
        <v>100</v>
      </c>
      <c r="C820" s="90" t="s">
        <v>6300</v>
      </c>
      <c r="D820" s="90">
        <v>29.400000000000002</v>
      </c>
      <c r="E820" s="420">
        <f t="shared" si="566"/>
        <v>1800</v>
      </c>
      <c r="F820" s="420">
        <f t="shared" si="567"/>
        <v>1900</v>
      </c>
      <c r="G820" s="420">
        <f t="shared" si="573"/>
        <v>3100</v>
      </c>
      <c r="H820" s="91" t="s">
        <v>471</v>
      </c>
      <c r="L820" s="696">
        <v>29.400000000000002</v>
      </c>
      <c r="M820" s="257">
        <f t="shared" si="568"/>
        <v>1029</v>
      </c>
      <c r="N820" s="53">
        <f t="shared" si="569"/>
        <v>3087</v>
      </c>
      <c r="O820" s="53">
        <f t="shared" si="570"/>
        <v>1852.1999999999998</v>
      </c>
      <c r="P820" s="53">
        <f t="shared" si="571"/>
        <v>1759.5899999999997</v>
      </c>
      <c r="Q820" s="53">
        <f t="shared" si="572"/>
        <v>1495.6514999999997</v>
      </c>
    </row>
    <row r="821" spans="1:17" ht="21" customHeight="1">
      <c r="A821" s="90" t="s">
        <v>6301</v>
      </c>
      <c r="B821" s="90">
        <v>100</v>
      </c>
      <c r="C821" s="90" t="s">
        <v>6302</v>
      </c>
      <c r="D821" s="90">
        <v>42</v>
      </c>
      <c r="E821" s="420">
        <f t="shared" si="566"/>
        <v>2550</v>
      </c>
      <c r="F821" s="420">
        <f t="shared" si="567"/>
        <v>2650</v>
      </c>
      <c r="G821" s="420">
        <f t="shared" si="573"/>
        <v>4450</v>
      </c>
      <c r="H821" s="91" t="s">
        <v>471</v>
      </c>
      <c r="L821" s="696">
        <v>42</v>
      </c>
      <c r="M821" s="257">
        <f t="shared" si="568"/>
        <v>1470</v>
      </c>
      <c r="N821" s="53">
        <f t="shared" si="569"/>
        <v>4410</v>
      </c>
      <c r="O821" s="53">
        <f t="shared" si="570"/>
        <v>2646</v>
      </c>
      <c r="P821" s="53">
        <f t="shared" si="571"/>
        <v>2513.6999999999998</v>
      </c>
      <c r="Q821" s="53">
        <f t="shared" si="572"/>
        <v>2136.645</v>
      </c>
    </row>
    <row r="822" spans="1:17" ht="21" customHeight="1">
      <c r="A822" s="90" t="s">
        <v>6303</v>
      </c>
      <c r="B822" s="90"/>
      <c r="C822" s="90"/>
      <c r="D822" s="90"/>
      <c r="E822" s="420">
        <f t="shared" si="566"/>
        <v>0</v>
      </c>
      <c r="F822" s="420">
        <f t="shared" si="567"/>
        <v>0</v>
      </c>
      <c r="G822" s="420">
        <f t="shared" si="573"/>
        <v>0</v>
      </c>
      <c r="H822" s="91" t="s">
        <v>471</v>
      </c>
      <c r="L822" s="712"/>
      <c r="M822" s="257">
        <f t="shared" si="568"/>
        <v>0</v>
      </c>
      <c r="N822" s="53">
        <f t="shared" si="569"/>
        <v>0</v>
      </c>
      <c r="O822" s="53">
        <f t="shared" si="570"/>
        <v>0</v>
      </c>
      <c r="P822" s="53">
        <f t="shared" si="571"/>
        <v>0</v>
      </c>
      <c r="Q822" s="53">
        <f t="shared" si="572"/>
        <v>0</v>
      </c>
    </row>
    <row r="823" spans="1:17" ht="21" customHeight="1">
      <c r="A823" s="90" t="s">
        <v>6304</v>
      </c>
      <c r="B823" s="90">
        <v>10</v>
      </c>
      <c r="C823" s="90" t="s">
        <v>6305</v>
      </c>
      <c r="D823" s="90">
        <v>98</v>
      </c>
      <c r="E823" s="420">
        <f t="shared" si="566"/>
        <v>5900</v>
      </c>
      <c r="F823" s="420">
        <f t="shared" si="567"/>
        <v>6200</v>
      </c>
      <c r="G823" s="420">
        <f t="shared" si="573"/>
        <v>10300</v>
      </c>
      <c r="H823" s="91" t="s">
        <v>471</v>
      </c>
      <c r="L823" s="696">
        <v>98</v>
      </c>
      <c r="M823" s="257">
        <f t="shared" si="568"/>
        <v>3430</v>
      </c>
      <c r="N823" s="53">
        <f t="shared" si="569"/>
        <v>10290</v>
      </c>
      <c r="O823" s="53">
        <f t="shared" si="570"/>
        <v>6174</v>
      </c>
      <c r="P823" s="53">
        <f t="shared" si="571"/>
        <v>5865.2999999999993</v>
      </c>
      <c r="Q823" s="53">
        <f t="shared" si="572"/>
        <v>4985.5049999999992</v>
      </c>
    </row>
    <row r="824" spans="1:17" ht="21" customHeight="1">
      <c r="A824" s="90" t="s">
        <v>6306</v>
      </c>
      <c r="B824" s="90">
        <v>10</v>
      </c>
      <c r="C824" s="90" t="s">
        <v>6307</v>
      </c>
      <c r="D824" s="90">
        <v>48</v>
      </c>
      <c r="E824" s="420">
        <f t="shared" ref="E824:E887" si="574">CEILING(P824,50)</f>
        <v>2900</v>
      </c>
      <c r="F824" s="420">
        <f t="shared" ref="F824:F887" si="575">CEILING(O824,50)</f>
        <v>3050</v>
      </c>
      <c r="G824" s="420">
        <f t="shared" si="573"/>
        <v>5050</v>
      </c>
      <c r="H824" s="91" t="s">
        <v>471</v>
      </c>
      <c r="L824" s="696">
        <v>48</v>
      </c>
      <c r="M824" s="257">
        <f t="shared" si="568"/>
        <v>1680</v>
      </c>
      <c r="N824" s="53">
        <f t="shared" si="569"/>
        <v>5040</v>
      </c>
      <c r="O824" s="53">
        <f t="shared" si="570"/>
        <v>3024</v>
      </c>
      <c r="P824" s="53">
        <f t="shared" si="571"/>
        <v>2872.7999999999997</v>
      </c>
      <c r="Q824" s="53">
        <f t="shared" si="572"/>
        <v>2441.8799999999997</v>
      </c>
    </row>
    <row r="825" spans="1:17" ht="21" customHeight="1">
      <c r="A825" s="90" t="s">
        <v>6308</v>
      </c>
      <c r="B825" s="90">
        <v>10</v>
      </c>
      <c r="C825" s="90" t="s">
        <v>6309</v>
      </c>
      <c r="D825" s="90">
        <v>35</v>
      </c>
      <c r="E825" s="420">
        <f t="shared" si="574"/>
        <v>2100</v>
      </c>
      <c r="F825" s="420">
        <f t="shared" si="575"/>
        <v>2250</v>
      </c>
      <c r="G825" s="420">
        <f t="shared" si="573"/>
        <v>3700</v>
      </c>
      <c r="H825" s="91" t="s">
        <v>471</v>
      </c>
      <c r="L825" s="696">
        <v>35</v>
      </c>
      <c r="M825" s="257">
        <f t="shared" si="568"/>
        <v>1225</v>
      </c>
      <c r="N825" s="53">
        <f t="shared" si="569"/>
        <v>3675</v>
      </c>
      <c r="O825" s="53">
        <f t="shared" si="570"/>
        <v>2205</v>
      </c>
      <c r="P825" s="53">
        <f t="shared" si="571"/>
        <v>2094.75</v>
      </c>
      <c r="Q825" s="53">
        <f t="shared" si="572"/>
        <v>1780.5374999999999</v>
      </c>
    </row>
    <row r="826" spans="1:17" ht="21" customHeight="1">
      <c r="A826" s="90" t="s">
        <v>6310</v>
      </c>
      <c r="B826" s="90">
        <v>10</v>
      </c>
      <c r="C826" s="90" t="s">
        <v>6311</v>
      </c>
      <c r="D826" s="90">
        <v>99.8</v>
      </c>
      <c r="E826" s="420">
        <f t="shared" si="574"/>
        <v>6000</v>
      </c>
      <c r="F826" s="420">
        <f t="shared" si="575"/>
        <v>6300</v>
      </c>
      <c r="G826" s="420">
        <f t="shared" si="573"/>
        <v>10500</v>
      </c>
      <c r="H826" s="91" t="s">
        <v>471</v>
      </c>
      <c r="L826" s="696">
        <v>99.8</v>
      </c>
      <c r="M826" s="257">
        <f t="shared" si="568"/>
        <v>3493</v>
      </c>
      <c r="N826" s="53">
        <f t="shared" si="569"/>
        <v>10479</v>
      </c>
      <c r="O826" s="53">
        <f t="shared" si="570"/>
        <v>6287.4</v>
      </c>
      <c r="P826" s="53">
        <f t="shared" si="571"/>
        <v>5973.03</v>
      </c>
      <c r="Q826" s="53">
        <f t="shared" si="572"/>
        <v>5077.0754999999999</v>
      </c>
    </row>
    <row r="827" spans="1:17" ht="21" customHeight="1">
      <c r="A827" s="90" t="s">
        <v>6312</v>
      </c>
      <c r="B827" s="90">
        <v>10</v>
      </c>
      <c r="C827" s="90" t="s">
        <v>6313</v>
      </c>
      <c r="D827" s="90">
        <v>43</v>
      </c>
      <c r="E827" s="420">
        <f t="shared" si="574"/>
        <v>2600</v>
      </c>
      <c r="F827" s="420">
        <f t="shared" si="575"/>
        <v>2750</v>
      </c>
      <c r="G827" s="420">
        <f t="shared" si="573"/>
        <v>4550</v>
      </c>
      <c r="H827" s="91" t="s">
        <v>471</v>
      </c>
      <c r="L827" s="696">
        <v>43</v>
      </c>
      <c r="M827" s="257">
        <f t="shared" si="568"/>
        <v>1505</v>
      </c>
      <c r="N827" s="53">
        <f t="shared" si="569"/>
        <v>4515</v>
      </c>
      <c r="O827" s="53">
        <f t="shared" si="570"/>
        <v>2709</v>
      </c>
      <c r="P827" s="53">
        <f t="shared" si="571"/>
        <v>2573.5499999999997</v>
      </c>
      <c r="Q827" s="53">
        <f t="shared" si="572"/>
        <v>2187.5174999999999</v>
      </c>
    </row>
    <row r="828" spans="1:17" ht="21" customHeight="1">
      <c r="A828" s="90" t="s">
        <v>6314</v>
      </c>
      <c r="B828" s="90">
        <v>10</v>
      </c>
      <c r="C828" s="90" t="s">
        <v>6315</v>
      </c>
      <c r="D828" s="90">
        <v>46.2</v>
      </c>
      <c r="E828" s="420">
        <f t="shared" si="574"/>
        <v>2800</v>
      </c>
      <c r="F828" s="420">
        <f t="shared" si="575"/>
        <v>2950</v>
      </c>
      <c r="G828" s="420">
        <f t="shared" si="573"/>
        <v>4900</v>
      </c>
      <c r="H828" s="91" t="s">
        <v>471</v>
      </c>
      <c r="L828" s="696">
        <v>46.2</v>
      </c>
      <c r="M828" s="257">
        <f t="shared" si="568"/>
        <v>1617</v>
      </c>
      <c r="N828" s="53">
        <f t="shared" si="569"/>
        <v>4851</v>
      </c>
      <c r="O828" s="53">
        <f t="shared" si="570"/>
        <v>2910.6</v>
      </c>
      <c r="P828" s="53">
        <f t="shared" si="571"/>
        <v>2765.0699999999997</v>
      </c>
      <c r="Q828" s="53">
        <f t="shared" si="572"/>
        <v>2350.3094999999998</v>
      </c>
    </row>
    <row r="829" spans="1:17" ht="21" customHeight="1">
      <c r="A829" s="90" t="s">
        <v>6316</v>
      </c>
      <c r="B829" s="90">
        <v>10</v>
      </c>
      <c r="C829" s="90" t="s">
        <v>6317</v>
      </c>
      <c r="D829" s="90">
        <v>48</v>
      </c>
      <c r="E829" s="420">
        <f t="shared" si="574"/>
        <v>2900</v>
      </c>
      <c r="F829" s="420">
        <f t="shared" si="575"/>
        <v>3050</v>
      </c>
      <c r="G829" s="420">
        <f t="shared" si="573"/>
        <v>5050</v>
      </c>
      <c r="H829" s="91" t="s">
        <v>471</v>
      </c>
      <c r="L829" s="696">
        <v>48</v>
      </c>
      <c r="M829" s="257">
        <f t="shared" si="568"/>
        <v>1680</v>
      </c>
      <c r="N829" s="53">
        <f t="shared" si="569"/>
        <v>5040</v>
      </c>
      <c r="O829" s="53">
        <f t="shared" si="570"/>
        <v>3024</v>
      </c>
      <c r="P829" s="53">
        <f t="shared" si="571"/>
        <v>2872.7999999999997</v>
      </c>
      <c r="Q829" s="53">
        <f t="shared" si="572"/>
        <v>2441.8799999999997</v>
      </c>
    </row>
    <row r="830" spans="1:17" ht="21" customHeight="1">
      <c r="A830" s="90" t="s">
        <v>6318</v>
      </c>
      <c r="B830" s="90">
        <v>10</v>
      </c>
      <c r="C830" s="90" t="s">
        <v>6319</v>
      </c>
      <c r="D830" s="90">
        <v>47.3</v>
      </c>
      <c r="E830" s="420">
        <f t="shared" si="574"/>
        <v>2850</v>
      </c>
      <c r="F830" s="420">
        <f t="shared" si="575"/>
        <v>3000</v>
      </c>
      <c r="G830" s="420">
        <f t="shared" si="573"/>
        <v>5000</v>
      </c>
      <c r="H830" s="91" t="s">
        <v>471</v>
      </c>
      <c r="L830" s="696">
        <v>47.3</v>
      </c>
      <c r="M830" s="257">
        <f t="shared" si="568"/>
        <v>1655.5</v>
      </c>
      <c r="N830" s="53">
        <f t="shared" si="569"/>
        <v>4966.5</v>
      </c>
      <c r="O830" s="53">
        <f t="shared" si="570"/>
        <v>2979.9</v>
      </c>
      <c r="P830" s="53">
        <f t="shared" si="571"/>
        <v>2830.9049999999997</v>
      </c>
      <c r="Q830" s="53">
        <f t="shared" si="572"/>
        <v>2406.2692499999998</v>
      </c>
    </row>
    <row r="831" spans="1:17" ht="21" customHeight="1">
      <c r="A831" s="90" t="s">
        <v>6320</v>
      </c>
      <c r="B831" s="90">
        <v>10</v>
      </c>
      <c r="C831" s="90" t="s">
        <v>6321</v>
      </c>
      <c r="D831" s="90">
        <v>38.799999999999997</v>
      </c>
      <c r="E831" s="420">
        <f t="shared" si="574"/>
        <v>2350</v>
      </c>
      <c r="F831" s="420">
        <f t="shared" si="575"/>
        <v>2450</v>
      </c>
      <c r="G831" s="420">
        <f t="shared" si="573"/>
        <v>4100</v>
      </c>
      <c r="H831" s="91" t="s">
        <v>471</v>
      </c>
      <c r="L831" s="696">
        <v>38.799999999999997</v>
      </c>
      <c r="M831" s="257">
        <f t="shared" ref="M831:M892" si="576">L831*35</f>
        <v>1358</v>
      </c>
      <c r="N831" s="53">
        <f t="shared" ref="N831:N892" si="577">M831*3</f>
        <v>4074</v>
      </c>
      <c r="O831" s="53">
        <f t="shared" ref="O831:O892" si="578">N831*0.6</f>
        <v>2444.4</v>
      </c>
      <c r="P831" s="53">
        <f t="shared" ref="P831:P892" si="579">O831*0.95</f>
        <v>2322.1799999999998</v>
      </c>
      <c r="Q831" s="53">
        <f t="shared" ref="Q831:Q892" si="580">P831*0.85</f>
        <v>1973.8529999999998</v>
      </c>
    </row>
    <row r="832" spans="1:17" ht="21" customHeight="1">
      <c r="A832" s="90" t="s">
        <v>6322</v>
      </c>
      <c r="B832" s="90">
        <v>10</v>
      </c>
      <c r="C832" s="90" t="s">
        <v>6323</v>
      </c>
      <c r="D832" s="90">
        <v>52</v>
      </c>
      <c r="E832" s="420">
        <f t="shared" si="574"/>
        <v>3150</v>
      </c>
      <c r="F832" s="420">
        <f t="shared" si="575"/>
        <v>3300</v>
      </c>
      <c r="G832" s="420">
        <f t="shared" si="573"/>
        <v>5500</v>
      </c>
      <c r="H832" s="91" t="s">
        <v>471</v>
      </c>
      <c r="L832" s="696">
        <v>52</v>
      </c>
      <c r="M832" s="257">
        <f t="shared" si="576"/>
        <v>1820</v>
      </c>
      <c r="N832" s="53">
        <f t="shared" si="577"/>
        <v>5460</v>
      </c>
      <c r="O832" s="53">
        <f t="shared" si="578"/>
        <v>3276</v>
      </c>
      <c r="P832" s="53">
        <f t="shared" si="579"/>
        <v>3112.2</v>
      </c>
      <c r="Q832" s="53">
        <f t="shared" si="580"/>
        <v>2645.37</v>
      </c>
    </row>
    <row r="833" spans="1:17" ht="21" customHeight="1">
      <c r="A833" s="90" t="s">
        <v>6324</v>
      </c>
      <c r="B833" s="90">
        <v>10</v>
      </c>
      <c r="C833" s="90" t="s">
        <v>6325</v>
      </c>
      <c r="D833" s="90">
        <v>13.8</v>
      </c>
      <c r="E833" s="420">
        <f t="shared" si="574"/>
        <v>850</v>
      </c>
      <c r="F833" s="420">
        <f t="shared" si="575"/>
        <v>900</v>
      </c>
      <c r="G833" s="420">
        <f t="shared" si="573"/>
        <v>1450</v>
      </c>
      <c r="H833" s="91" t="s">
        <v>471</v>
      </c>
      <c r="L833" s="696">
        <v>13.8</v>
      </c>
      <c r="M833" s="257">
        <f t="shared" si="576"/>
        <v>483</v>
      </c>
      <c r="N833" s="53">
        <f t="shared" si="577"/>
        <v>1449</v>
      </c>
      <c r="O833" s="53">
        <f t="shared" si="578"/>
        <v>869.4</v>
      </c>
      <c r="P833" s="53">
        <f t="shared" si="579"/>
        <v>825.93</v>
      </c>
      <c r="Q833" s="53">
        <f t="shared" si="580"/>
        <v>702.04049999999995</v>
      </c>
    </row>
    <row r="834" spans="1:17" ht="21" customHeight="1">
      <c r="A834" s="90" t="s">
        <v>6326</v>
      </c>
      <c r="B834" s="90">
        <v>10</v>
      </c>
      <c r="C834" s="90" t="s">
        <v>6327</v>
      </c>
      <c r="D834" s="90">
        <v>14.7</v>
      </c>
      <c r="E834" s="420">
        <f t="shared" si="574"/>
        <v>900</v>
      </c>
      <c r="F834" s="420">
        <f t="shared" si="575"/>
        <v>950</v>
      </c>
      <c r="G834" s="420">
        <f t="shared" si="573"/>
        <v>1550</v>
      </c>
      <c r="H834" s="91" t="s">
        <v>471</v>
      </c>
      <c r="L834" s="696">
        <v>14.7</v>
      </c>
      <c r="M834" s="257">
        <f t="shared" si="576"/>
        <v>514.5</v>
      </c>
      <c r="N834" s="53">
        <f t="shared" si="577"/>
        <v>1543.5</v>
      </c>
      <c r="O834" s="53">
        <f t="shared" si="578"/>
        <v>926.09999999999991</v>
      </c>
      <c r="P834" s="53">
        <f t="shared" si="579"/>
        <v>879.79499999999985</v>
      </c>
      <c r="Q834" s="53">
        <f t="shared" si="580"/>
        <v>747.82574999999986</v>
      </c>
    </row>
    <row r="835" spans="1:17" ht="21" customHeight="1">
      <c r="A835" s="90" t="s">
        <v>6328</v>
      </c>
      <c r="B835" s="90">
        <v>10</v>
      </c>
      <c r="C835" s="90" t="s">
        <v>6329</v>
      </c>
      <c r="D835" s="90">
        <v>49</v>
      </c>
      <c r="E835" s="420">
        <f t="shared" si="574"/>
        <v>2950</v>
      </c>
      <c r="F835" s="420">
        <f t="shared" si="575"/>
        <v>3100</v>
      </c>
      <c r="G835" s="420">
        <f t="shared" si="573"/>
        <v>5150</v>
      </c>
      <c r="H835" s="91" t="s">
        <v>471</v>
      </c>
      <c r="L835" s="696">
        <v>49</v>
      </c>
      <c r="M835" s="257">
        <f t="shared" si="576"/>
        <v>1715</v>
      </c>
      <c r="N835" s="53">
        <f t="shared" si="577"/>
        <v>5145</v>
      </c>
      <c r="O835" s="53">
        <f t="shared" si="578"/>
        <v>3087</v>
      </c>
      <c r="P835" s="53">
        <f t="shared" si="579"/>
        <v>2932.6499999999996</v>
      </c>
      <c r="Q835" s="53">
        <f t="shared" si="580"/>
        <v>2492.7524999999996</v>
      </c>
    </row>
    <row r="836" spans="1:17" ht="21" customHeight="1">
      <c r="A836" s="90" t="s">
        <v>6330</v>
      </c>
      <c r="B836" s="90">
        <v>10</v>
      </c>
      <c r="C836" s="90" t="s">
        <v>6331</v>
      </c>
      <c r="D836" s="90">
        <v>30.8</v>
      </c>
      <c r="E836" s="420">
        <f t="shared" si="574"/>
        <v>1850</v>
      </c>
      <c r="F836" s="420">
        <f t="shared" si="575"/>
        <v>1950</v>
      </c>
      <c r="G836" s="420">
        <f t="shared" si="573"/>
        <v>3250</v>
      </c>
      <c r="H836" s="91" t="s">
        <v>471</v>
      </c>
      <c r="L836" s="696">
        <v>30.8</v>
      </c>
      <c r="M836" s="257">
        <f t="shared" si="576"/>
        <v>1078</v>
      </c>
      <c r="N836" s="53">
        <f t="shared" si="577"/>
        <v>3234</v>
      </c>
      <c r="O836" s="53">
        <f t="shared" si="578"/>
        <v>1940.3999999999999</v>
      </c>
      <c r="P836" s="53">
        <f t="shared" si="579"/>
        <v>1843.3799999999999</v>
      </c>
      <c r="Q836" s="53">
        <f t="shared" si="580"/>
        <v>1566.8729999999998</v>
      </c>
    </row>
    <row r="837" spans="1:17" ht="21" customHeight="1">
      <c r="A837" s="90" t="s">
        <v>6332</v>
      </c>
      <c r="B837" s="90">
        <v>10</v>
      </c>
      <c r="C837" s="90" t="s">
        <v>6333</v>
      </c>
      <c r="D837" s="90">
        <v>35.700000000000003</v>
      </c>
      <c r="E837" s="420">
        <f t="shared" si="574"/>
        <v>2150</v>
      </c>
      <c r="F837" s="420">
        <f t="shared" si="575"/>
        <v>2250</v>
      </c>
      <c r="G837" s="420">
        <f t="shared" si="573"/>
        <v>3750</v>
      </c>
      <c r="H837" s="91" t="s">
        <v>471</v>
      </c>
      <c r="L837" s="696">
        <v>35.700000000000003</v>
      </c>
      <c r="M837" s="257">
        <f t="shared" si="576"/>
        <v>1249.5</v>
      </c>
      <c r="N837" s="53">
        <f t="shared" si="577"/>
        <v>3748.5</v>
      </c>
      <c r="O837" s="53">
        <f t="shared" si="578"/>
        <v>2249.1</v>
      </c>
      <c r="P837" s="53">
        <f t="shared" si="579"/>
        <v>2136.645</v>
      </c>
      <c r="Q837" s="53">
        <f t="shared" si="580"/>
        <v>1816.14825</v>
      </c>
    </row>
    <row r="838" spans="1:17" ht="21" customHeight="1">
      <c r="A838" s="90" t="s">
        <v>6334</v>
      </c>
      <c r="B838" s="90"/>
      <c r="C838" s="90"/>
      <c r="D838" s="90"/>
      <c r="E838" s="420">
        <f t="shared" si="574"/>
        <v>0</v>
      </c>
      <c r="F838" s="420">
        <f t="shared" si="575"/>
        <v>0</v>
      </c>
      <c r="G838" s="420">
        <f t="shared" si="573"/>
        <v>0</v>
      </c>
      <c r="H838" s="91" t="s">
        <v>471</v>
      </c>
      <c r="L838" s="713"/>
      <c r="M838" s="257">
        <f t="shared" si="576"/>
        <v>0</v>
      </c>
      <c r="N838" s="53">
        <f t="shared" si="577"/>
        <v>0</v>
      </c>
      <c r="O838" s="53">
        <f t="shared" si="578"/>
        <v>0</v>
      </c>
      <c r="P838" s="53">
        <f t="shared" si="579"/>
        <v>0</v>
      </c>
      <c r="Q838" s="53">
        <f t="shared" si="580"/>
        <v>0</v>
      </c>
    </row>
    <row r="839" spans="1:17" ht="21" customHeight="1">
      <c r="A839" s="90" t="s">
        <v>6335</v>
      </c>
      <c r="B839" s="90" t="s">
        <v>182</v>
      </c>
      <c r="C839" s="90" t="s">
        <v>6336</v>
      </c>
      <c r="D839" s="90" t="s">
        <v>6337</v>
      </c>
      <c r="E839" s="420" t="s">
        <v>4327</v>
      </c>
      <c r="F839" s="420" t="s">
        <v>4327</v>
      </c>
      <c r="G839" s="420" t="s">
        <v>4327</v>
      </c>
      <c r="H839" s="91" t="s">
        <v>471</v>
      </c>
      <c r="L839" s="714" t="s">
        <v>6338</v>
      </c>
      <c r="M839" s="257" t="e">
        <f t="shared" si="576"/>
        <v>#VALUE!</v>
      </c>
      <c r="N839" s="53" t="e">
        <f t="shared" si="577"/>
        <v>#VALUE!</v>
      </c>
      <c r="O839" s="53" t="e">
        <f t="shared" si="578"/>
        <v>#VALUE!</v>
      </c>
      <c r="P839" s="53" t="e">
        <f t="shared" si="579"/>
        <v>#VALUE!</v>
      </c>
      <c r="Q839" s="53" t="e">
        <f t="shared" si="580"/>
        <v>#VALUE!</v>
      </c>
    </row>
    <row r="840" spans="1:17" ht="21" customHeight="1">
      <c r="A840" s="90" t="s">
        <v>6339</v>
      </c>
      <c r="B840" s="90" t="s">
        <v>182</v>
      </c>
      <c r="C840" s="90" t="s">
        <v>6336</v>
      </c>
      <c r="D840" s="90" t="s">
        <v>6337</v>
      </c>
      <c r="E840" s="420" t="s">
        <v>4327</v>
      </c>
      <c r="F840" s="420" t="s">
        <v>4327</v>
      </c>
      <c r="G840" s="420" t="s">
        <v>4327</v>
      </c>
      <c r="H840" s="91" t="s">
        <v>471</v>
      </c>
      <c r="L840" s="714" t="s">
        <v>6338</v>
      </c>
      <c r="M840" s="257" t="e">
        <f t="shared" si="576"/>
        <v>#VALUE!</v>
      </c>
      <c r="N840" s="53" t="e">
        <f t="shared" si="577"/>
        <v>#VALUE!</v>
      </c>
      <c r="O840" s="53" t="e">
        <f t="shared" si="578"/>
        <v>#VALUE!</v>
      </c>
      <c r="P840" s="53" t="e">
        <f t="shared" si="579"/>
        <v>#VALUE!</v>
      </c>
      <c r="Q840" s="53" t="e">
        <f t="shared" si="580"/>
        <v>#VALUE!</v>
      </c>
    </row>
    <row r="841" spans="1:17" ht="21" customHeight="1">
      <c r="A841" s="90" t="s">
        <v>6339</v>
      </c>
      <c r="B841" s="90" t="s">
        <v>182</v>
      </c>
      <c r="C841" s="90" t="s">
        <v>6336</v>
      </c>
      <c r="D841" s="90" t="s">
        <v>6337</v>
      </c>
      <c r="E841" s="420" t="s">
        <v>4327</v>
      </c>
      <c r="F841" s="420" t="s">
        <v>4327</v>
      </c>
      <c r="G841" s="420" t="s">
        <v>4327</v>
      </c>
      <c r="H841" s="91" t="s">
        <v>471</v>
      </c>
      <c r="L841" s="714" t="s">
        <v>6338</v>
      </c>
      <c r="M841" s="257" t="e">
        <f t="shared" si="576"/>
        <v>#VALUE!</v>
      </c>
      <c r="N841" s="53" t="e">
        <f t="shared" si="577"/>
        <v>#VALUE!</v>
      </c>
      <c r="O841" s="53" t="e">
        <f t="shared" si="578"/>
        <v>#VALUE!</v>
      </c>
      <c r="P841" s="53" t="e">
        <f t="shared" si="579"/>
        <v>#VALUE!</v>
      </c>
      <c r="Q841" s="53" t="e">
        <f t="shared" si="580"/>
        <v>#VALUE!</v>
      </c>
    </row>
    <row r="842" spans="1:17" ht="21" customHeight="1">
      <c r="A842" s="90" t="s">
        <v>6340</v>
      </c>
      <c r="B842" s="90"/>
      <c r="C842" s="90"/>
      <c r="D842" s="90"/>
      <c r="E842" s="420">
        <f t="shared" si="574"/>
        <v>0</v>
      </c>
      <c r="F842" s="420">
        <f t="shared" si="575"/>
        <v>0</v>
      </c>
      <c r="G842" s="420">
        <f t="shared" si="573"/>
        <v>0</v>
      </c>
      <c r="H842" s="91" t="s">
        <v>471</v>
      </c>
      <c r="L842" s="713"/>
      <c r="M842" s="257">
        <f t="shared" si="576"/>
        <v>0</v>
      </c>
      <c r="N842" s="53">
        <f t="shared" si="577"/>
        <v>0</v>
      </c>
      <c r="O842" s="53">
        <f t="shared" si="578"/>
        <v>0</v>
      </c>
      <c r="P842" s="53">
        <f t="shared" si="579"/>
        <v>0</v>
      </c>
      <c r="Q842" s="53">
        <f t="shared" si="580"/>
        <v>0</v>
      </c>
    </row>
    <row r="843" spans="1:17" ht="21" customHeight="1">
      <c r="A843" s="90" t="s">
        <v>6341</v>
      </c>
      <c r="B843" s="90">
        <v>20</v>
      </c>
      <c r="C843" s="90" t="s">
        <v>6342</v>
      </c>
      <c r="D843" s="90">
        <v>60.5</v>
      </c>
      <c r="E843" s="420">
        <f t="shared" si="574"/>
        <v>3650</v>
      </c>
      <c r="F843" s="420">
        <f t="shared" si="575"/>
        <v>3850</v>
      </c>
      <c r="G843" s="420">
        <f t="shared" si="573"/>
        <v>6400</v>
      </c>
      <c r="H843" s="91" t="s">
        <v>471</v>
      </c>
      <c r="L843" s="696">
        <v>60.5</v>
      </c>
      <c r="M843" s="257">
        <f t="shared" si="576"/>
        <v>2117.5</v>
      </c>
      <c r="N843" s="53">
        <f t="shared" si="577"/>
        <v>6352.5</v>
      </c>
      <c r="O843" s="53">
        <f t="shared" si="578"/>
        <v>3811.5</v>
      </c>
      <c r="P843" s="53">
        <f t="shared" si="579"/>
        <v>3620.9249999999997</v>
      </c>
      <c r="Q843" s="53">
        <f t="shared" si="580"/>
        <v>3077.7862499999997</v>
      </c>
    </row>
    <row r="844" spans="1:17" ht="21" customHeight="1">
      <c r="A844" s="90" t="s">
        <v>6343</v>
      </c>
      <c r="B844" s="90">
        <v>20</v>
      </c>
      <c r="C844" s="90" t="s">
        <v>6344</v>
      </c>
      <c r="D844" s="90">
        <v>49.5</v>
      </c>
      <c r="E844" s="420">
        <f t="shared" si="574"/>
        <v>3000</v>
      </c>
      <c r="F844" s="420">
        <f t="shared" si="575"/>
        <v>3150</v>
      </c>
      <c r="G844" s="420">
        <f t="shared" si="573"/>
        <v>5200</v>
      </c>
      <c r="H844" s="91" t="s">
        <v>471</v>
      </c>
      <c r="L844" s="696">
        <v>49.5</v>
      </c>
      <c r="M844" s="257">
        <f t="shared" si="576"/>
        <v>1732.5</v>
      </c>
      <c r="N844" s="53">
        <f t="shared" si="577"/>
        <v>5197.5</v>
      </c>
      <c r="O844" s="53">
        <f t="shared" si="578"/>
        <v>3118.5</v>
      </c>
      <c r="P844" s="53">
        <f t="shared" si="579"/>
        <v>2962.5749999999998</v>
      </c>
      <c r="Q844" s="53">
        <f t="shared" si="580"/>
        <v>2518.1887499999998</v>
      </c>
    </row>
    <row r="845" spans="1:17" ht="21" customHeight="1">
      <c r="A845" s="90" t="s">
        <v>6345</v>
      </c>
      <c r="B845" s="90">
        <v>20</v>
      </c>
      <c r="C845" s="90" t="s">
        <v>6346</v>
      </c>
      <c r="D845" s="90">
        <v>36.799999999999997</v>
      </c>
      <c r="E845" s="420">
        <f t="shared" si="574"/>
        <v>2250</v>
      </c>
      <c r="F845" s="420">
        <f t="shared" si="575"/>
        <v>2350</v>
      </c>
      <c r="G845" s="420">
        <f t="shared" si="573"/>
        <v>3900</v>
      </c>
      <c r="H845" s="91" t="s">
        <v>471</v>
      </c>
      <c r="L845" s="696">
        <v>36.799999999999997</v>
      </c>
      <c r="M845" s="257">
        <f t="shared" si="576"/>
        <v>1288</v>
      </c>
      <c r="N845" s="53">
        <f t="shared" si="577"/>
        <v>3864</v>
      </c>
      <c r="O845" s="53">
        <f t="shared" si="578"/>
        <v>2318.4</v>
      </c>
      <c r="P845" s="53">
        <f t="shared" si="579"/>
        <v>2202.48</v>
      </c>
      <c r="Q845" s="53">
        <f t="shared" si="580"/>
        <v>1872.1079999999999</v>
      </c>
    </row>
    <row r="846" spans="1:17" ht="21" customHeight="1">
      <c r="A846" s="90" t="s">
        <v>6347</v>
      </c>
      <c r="B846" s="90">
        <v>40</v>
      </c>
      <c r="C846" s="90" t="s">
        <v>6348</v>
      </c>
      <c r="D846" s="90">
        <v>44.1</v>
      </c>
      <c r="E846" s="420">
        <f t="shared" si="574"/>
        <v>2650</v>
      </c>
      <c r="F846" s="420">
        <f t="shared" si="575"/>
        <v>2800</v>
      </c>
      <c r="G846" s="420">
        <f t="shared" si="573"/>
        <v>4650</v>
      </c>
      <c r="H846" s="91" t="s">
        <v>471</v>
      </c>
      <c r="L846" s="696">
        <v>44.1</v>
      </c>
      <c r="M846" s="257">
        <f t="shared" si="576"/>
        <v>1543.5</v>
      </c>
      <c r="N846" s="53">
        <f t="shared" si="577"/>
        <v>4630.5</v>
      </c>
      <c r="O846" s="53">
        <f t="shared" si="578"/>
        <v>2778.2999999999997</v>
      </c>
      <c r="P846" s="53">
        <f t="shared" si="579"/>
        <v>2639.3849999999998</v>
      </c>
      <c r="Q846" s="53">
        <f t="shared" si="580"/>
        <v>2243.4772499999999</v>
      </c>
    </row>
    <row r="847" spans="1:17" ht="21" customHeight="1">
      <c r="A847" s="90" t="s">
        <v>6095</v>
      </c>
      <c r="B847" s="90">
        <v>20</v>
      </c>
      <c r="C847" s="90" t="s">
        <v>6349</v>
      </c>
      <c r="D847" s="90">
        <v>65.100000000000009</v>
      </c>
      <c r="E847" s="420">
        <f t="shared" si="574"/>
        <v>3900</v>
      </c>
      <c r="F847" s="420">
        <f t="shared" si="575"/>
        <v>4150</v>
      </c>
      <c r="G847" s="420">
        <f t="shared" si="573"/>
        <v>6850</v>
      </c>
      <c r="H847" s="91" t="s">
        <v>471</v>
      </c>
      <c r="L847" s="696">
        <v>65.100000000000009</v>
      </c>
      <c r="M847" s="257">
        <f t="shared" si="576"/>
        <v>2278.5000000000005</v>
      </c>
      <c r="N847" s="53">
        <f t="shared" si="577"/>
        <v>6835.5000000000018</v>
      </c>
      <c r="O847" s="53">
        <f t="shared" si="578"/>
        <v>4101.3000000000011</v>
      </c>
      <c r="P847" s="53">
        <f t="shared" si="579"/>
        <v>3896.235000000001</v>
      </c>
      <c r="Q847" s="53">
        <f t="shared" si="580"/>
        <v>3311.7997500000006</v>
      </c>
    </row>
    <row r="848" spans="1:17" ht="21" customHeight="1">
      <c r="A848" s="90" t="s">
        <v>6091</v>
      </c>
      <c r="B848" s="90">
        <v>20</v>
      </c>
      <c r="C848" s="90" t="s">
        <v>6092</v>
      </c>
      <c r="D848" s="90">
        <v>30.5</v>
      </c>
      <c r="E848" s="420">
        <f t="shared" si="574"/>
        <v>1850</v>
      </c>
      <c r="F848" s="420">
        <f t="shared" si="575"/>
        <v>1950</v>
      </c>
      <c r="G848" s="420">
        <f t="shared" si="573"/>
        <v>3250</v>
      </c>
      <c r="H848" s="91" t="s">
        <v>471</v>
      </c>
      <c r="L848" s="696">
        <v>30.5</v>
      </c>
      <c r="M848" s="257">
        <f t="shared" si="576"/>
        <v>1067.5</v>
      </c>
      <c r="N848" s="53">
        <f t="shared" si="577"/>
        <v>3202.5</v>
      </c>
      <c r="O848" s="53">
        <f t="shared" si="578"/>
        <v>1921.5</v>
      </c>
      <c r="P848" s="53">
        <f t="shared" si="579"/>
        <v>1825.425</v>
      </c>
      <c r="Q848" s="53">
        <f t="shared" si="580"/>
        <v>1551.6112499999999</v>
      </c>
    </row>
    <row r="849" spans="1:17" ht="21" customHeight="1">
      <c r="A849" s="90" t="s">
        <v>6093</v>
      </c>
      <c r="B849" s="90">
        <v>20</v>
      </c>
      <c r="C849" s="90" t="s">
        <v>6350</v>
      </c>
      <c r="D849" s="90">
        <v>36.799999999999997</v>
      </c>
      <c r="E849" s="420">
        <f t="shared" si="574"/>
        <v>2250</v>
      </c>
      <c r="F849" s="420">
        <f t="shared" si="575"/>
        <v>2350</v>
      </c>
      <c r="G849" s="420">
        <f t="shared" si="573"/>
        <v>3900</v>
      </c>
      <c r="H849" s="91" t="s">
        <v>471</v>
      </c>
      <c r="L849" s="696">
        <v>36.799999999999997</v>
      </c>
      <c r="M849" s="257">
        <f t="shared" si="576"/>
        <v>1288</v>
      </c>
      <c r="N849" s="53">
        <f t="shared" si="577"/>
        <v>3864</v>
      </c>
      <c r="O849" s="53">
        <f t="shared" si="578"/>
        <v>2318.4</v>
      </c>
      <c r="P849" s="53">
        <f t="shared" si="579"/>
        <v>2202.48</v>
      </c>
      <c r="Q849" s="53">
        <f t="shared" si="580"/>
        <v>1872.1079999999999</v>
      </c>
    </row>
    <row r="850" spans="1:17" ht="21" customHeight="1">
      <c r="A850" s="90" t="s">
        <v>6351</v>
      </c>
      <c r="B850" s="90" t="s">
        <v>5895</v>
      </c>
      <c r="C850" s="90" t="s">
        <v>6352</v>
      </c>
      <c r="D850" s="90">
        <v>377</v>
      </c>
      <c r="E850" s="420">
        <f t="shared" si="574"/>
        <v>22600</v>
      </c>
      <c r="F850" s="420">
        <f t="shared" si="575"/>
        <v>23800</v>
      </c>
      <c r="G850" s="420">
        <f t="shared" si="573"/>
        <v>39600</v>
      </c>
      <c r="H850" s="91" t="s">
        <v>471</v>
      </c>
      <c r="L850" s="696">
        <v>377</v>
      </c>
      <c r="M850" s="257">
        <f t="shared" si="576"/>
        <v>13195</v>
      </c>
      <c r="N850" s="53">
        <f t="shared" si="577"/>
        <v>39585</v>
      </c>
      <c r="O850" s="53">
        <f t="shared" si="578"/>
        <v>23751</v>
      </c>
      <c r="P850" s="53">
        <f t="shared" si="579"/>
        <v>22563.45</v>
      </c>
      <c r="Q850" s="53">
        <f t="shared" si="580"/>
        <v>19178.932499999999</v>
      </c>
    </row>
    <row r="851" spans="1:17" ht="21" customHeight="1">
      <c r="A851" s="90" t="s">
        <v>6353</v>
      </c>
      <c r="B851" s="90" t="s">
        <v>5895</v>
      </c>
      <c r="C851" s="90" t="s">
        <v>6354</v>
      </c>
      <c r="D851" s="90">
        <v>450.5</v>
      </c>
      <c r="E851" s="420">
        <f t="shared" si="574"/>
        <v>27000</v>
      </c>
      <c r="F851" s="420">
        <f t="shared" si="575"/>
        <v>28400</v>
      </c>
      <c r="G851" s="420">
        <f t="shared" si="573"/>
        <v>47350</v>
      </c>
      <c r="H851" s="91" t="s">
        <v>471</v>
      </c>
      <c r="L851" s="696">
        <v>450.5</v>
      </c>
      <c r="M851" s="257">
        <f t="shared" si="576"/>
        <v>15767.5</v>
      </c>
      <c r="N851" s="53">
        <f t="shared" si="577"/>
        <v>47302.5</v>
      </c>
      <c r="O851" s="53">
        <f t="shared" si="578"/>
        <v>28381.5</v>
      </c>
      <c r="P851" s="53">
        <f t="shared" si="579"/>
        <v>26962.424999999999</v>
      </c>
      <c r="Q851" s="53">
        <f t="shared" si="580"/>
        <v>22918.061249999999</v>
      </c>
    </row>
    <row r="852" spans="1:17" ht="21" customHeight="1">
      <c r="A852" s="90" t="s">
        <v>6355</v>
      </c>
      <c r="B852" s="90">
        <v>20</v>
      </c>
      <c r="C852" s="90" t="s">
        <v>6356</v>
      </c>
      <c r="D852" s="90">
        <v>71.400000000000006</v>
      </c>
      <c r="E852" s="420">
        <f t="shared" si="574"/>
        <v>4300</v>
      </c>
      <c r="F852" s="420">
        <f t="shared" si="575"/>
        <v>4500</v>
      </c>
      <c r="G852" s="420">
        <f t="shared" si="573"/>
        <v>7500</v>
      </c>
      <c r="H852" s="91" t="s">
        <v>471</v>
      </c>
      <c r="L852" s="696">
        <v>71.400000000000006</v>
      </c>
      <c r="M852" s="257">
        <f t="shared" si="576"/>
        <v>2499</v>
      </c>
      <c r="N852" s="53">
        <f t="shared" si="577"/>
        <v>7497</v>
      </c>
      <c r="O852" s="53">
        <f t="shared" si="578"/>
        <v>4498.2</v>
      </c>
      <c r="P852" s="53">
        <f t="shared" si="579"/>
        <v>4273.29</v>
      </c>
      <c r="Q852" s="53">
        <f t="shared" si="580"/>
        <v>3632.2964999999999</v>
      </c>
    </row>
    <row r="853" spans="1:17" ht="21" customHeight="1">
      <c r="A853" s="90" t="s">
        <v>6357</v>
      </c>
      <c r="B853" s="90">
        <v>20</v>
      </c>
      <c r="C853" s="90" t="s">
        <v>6358</v>
      </c>
      <c r="D853" s="90">
        <v>81.900000000000006</v>
      </c>
      <c r="E853" s="420">
        <f t="shared" si="574"/>
        <v>4950</v>
      </c>
      <c r="F853" s="420">
        <f t="shared" si="575"/>
        <v>5200</v>
      </c>
      <c r="G853" s="420">
        <f t="shared" si="573"/>
        <v>8600</v>
      </c>
      <c r="H853" s="91" t="s">
        <v>471</v>
      </c>
      <c r="L853" s="696">
        <v>81.900000000000006</v>
      </c>
      <c r="M853" s="257">
        <f t="shared" si="576"/>
        <v>2866.5</v>
      </c>
      <c r="N853" s="53">
        <f t="shared" si="577"/>
        <v>8599.5</v>
      </c>
      <c r="O853" s="53">
        <f t="shared" si="578"/>
        <v>5159.7</v>
      </c>
      <c r="P853" s="53">
        <f t="shared" si="579"/>
        <v>4901.7149999999992</v>
      </c>
      <c r="Q853" s="53">
        <f t="shared" si="580"/>
        <v>4166.4577499999996</v>
      </c>
    </row>
    <row r="854" spans="1:17" ht="21" customHeight="1">
      <c r="A854" s="90" t="s">
        <v>6016</v>
      </c>
      <c r="B854" s="90">
        <v>20</v>
      </c>
      <c r="C854" s="90" t="s">
        <v>6359</v>
      </c>
      <c r="D854" s="90">
        <v>60.900000000000006</v>
      </c>
      <c r="E854" s="420">
        <f t="shared" si="574"/>
        <v>3650</v>
      </c>
      <c r="F854" s="420">
        <f t="shared" si="575"/>
        <v>3850</v>
      </c>
      <c r="G854" s="420">
        <f t="shared" si="573"/>
        <v>6400</v>
      </c>
      <c r="H854" s="91" t="s">
        <v>471</v>
      </c>
      <c r="L854" s="696">
        <v>60.900000000000006</v>
      </c>
      <c r="M854" s="257">
        <f t="shared" si="576"/>
        <v>2131.5</v>
      </c>
      <c r="N854" s="53">
        <f t="shared" si="577"/>
        <v>6394.5</v>
      </c>
      <c r="O854" s="53">
        <f t="shared" si="578"/>
        <v>3836.7</v>
      </c>
      <c r="P854" s="53">
        <f t="shared" si="579"/>
        <v>3644.8649999999998</v>
      </c>
      <c r="Q854" s="53">
        <f t="shared" si="580"/>
        <v>3098.1352499999998</v>
      </c>
    </row>
    <row r="855" spans="1:17" ht="21" customHeight="1">
      <c r="A855" s="90" t="s">
        <v>6119</v>
      </c>
      <c r="B855" s="90">
        <v>20</v>
      </c>
      <c r="C855" s="90" t="s">
        <v>6360</v>
      </c>
      <c r="D855" s="90">
        <v>28</v>
      </c>
      <c r="E855" s="420">
        <f t="shared" si="574"/>
        <v>1700</v>
      </c>
      <c r="F855" s="420">
        <f t="shared" si="575"/>
        <v>1800</v>
      </c>
      <c r="G855" s="420">
        <f t="shared" si="573"/>
        <v>2950</v>
      </c>
      <c r="H855" s="91" t="s">
        <v>471</v>
      </c>
      <c r="L855" s="696">
        <v>28</v>
      </c>
      <c r="M855" s="257">
        <f t="shared" si="576"/>
        <v>980</v>
      </c>
      <c r="N855" s="53">
        <f t="shared" si="577"/>
        <v>2940</v>
      </c>
      <c r="O855" s="53">
        <f t="shared" si="578"/>
        <v>1764</v>
      </c>
      <c r="P855" s="53">
        <f t="shared" si="579"/>
        <v>1675.8</v>
      </c>
      <c r="Q855" s="53">
        <f t="shared" si="580"/>
        <v>1424.4299999999998</v>
      </c>
    </row>
    <row r="856" spans="1:17" ht="21" customHeight="1">
      <c r="A856" s="90" t="s">
        <v>6361</v>
      </c>
      <c r="B856" s="90"/>
      <c r="C856" s="90"/>
      <c r="D856" s="90"/>
      <c r="E856" s="420">
        <f t="shared" si="574"/>
        <v>0</v>
      </c>
      <c r="F856" s="420">
        <f t="shared" si="575"/>
        <v>0</v>
      </c>
      <c r="G856" s="420">
        <f t="shared" si="573"/>
        <v>0</v>
      </c>
      <c r="H856" s="91" t="s">
        <v>471</v>
      </c>
      <c r="L856" s="713"/>
      <c r="M856" s="257">
        <f t="shared" si="576"/>
        <v>0</v>
      </c>
      <c r="N856" s="53">
        <f t="shared" si="577"/>
        <v>0</v>
      </c>
      <c r="O856" s="53">
        <f t="shared" si="578"/>
        <v>0</v>
      </c>
      <c r="P856" s="53">
        <f t="shared" si="579"/>
        <v>0</v>
      </c>
      <c r="Q856" s="53">
        <f t="shared" si="580"/>
        <v>0</v>
      </c>
    </row>
    <row r="857" spans="1:17" ht="21" customHeight="1">
      <c r="A857" s="90" t="s">
        <v>6362</v>
      </c>
      <c r="B857" s="90">
        <v>100</v>
      </c>
      <c r="C857" s="90" t="s">
        <v>6363</v>
      </c>
      <c r="D857" s="90">
        <v>8.4</v>
      </c>
      <c r="E857" s="420">
        <f t="shared" si="574"/>
        <v>550</v>
      </c>
      <c r="F857" s="420">
        <f t="shared" si="575"/>
        <v>550</v>
      </c>
      <c r="G857" s="420">
        <f t="shared" si="573"/>
        <v>900</v>
      </c>
      <c r="H857" s="91" t="s">
        <v>471</v>
      </c>
      <c r="L857" s="696">
        <v>8.4</v>
      </c>
      <c r="M857" s="257">
        <f t="shared" si="576"/>
        <v>294</v>
      </c>
      <c r="N857" s="53">
        <f t="shared" si="577"/>
        <v>882</v>
      </c>
      <c r="O857" s="53">
        <f t="shared" si="578"/>
        <v>529.19999999999993</v>
      </c>
      <c r="P857" s="53">
        <f t="shared" si="579"/>
        <v>502.7399999999999</v>
      </c>
      <c r="Q857" s="53">
        <f t="shared" si="580"/>
        <v>427.32899999999989</v>
      </c>
    </row>
    <row r="858" spans="1:17" ht="21" customHeight="1">
      <c r="A858" s="90" t="s">
        <v>6364</v>
      </c>
      <c r="B858" s="90" t="s">
        <v>5895</v>
      </c>
      <c r="C858" s="90" t="s">
        <v>6365</v>
      </c>
      <c r="D858" s="90">
        <v>11.5</v>
      </c>
      <c r="E858" s="420">
        <f t="shared" si="574"/>
        <v>700</v>
      </c>
      <c r="F858" s="420">
        <f t="shared" si="575"/>
        <v>750</v>
      </c>
      <c r="G858" s="420">
        <f t="shared" si="573"/>
        <v>1250</v>
      </c>
      <c r="H858" s="91" t="s">
        <v>471</v>
      </c>
      <c r="L858" s="715">
        <v>11.5</v>
      </c>
      <c r="M858" s="257">
        <f t="shared" si="576"/>
        <v>402.5</v>
      </c>
      <c r="N858" s="53">
        <f t="shared" si="577"/>
        <v>1207.5</v>
      </c>
      <c r="O858" s="53">
        <f t="shared" si="578"/>
        <v>724.5</v>
      </c>
      <c r="P858" s="53">
        <f t="shared" si="579"/>
        <v>688.27499999999998</v>
      </c>
      <c r="Q858" s="53">
        <f t="shared" si="580"/>
        <v>585.03374999999994</v>
      </c>
    </row>
    <row r="859" spans="1:17" ht="21" customHeight="1">
      <c r="A859" s="90" t="s">
        <v>6366</v>
      </c>
      <c r="B859" s="90">
        <v>80</v>
      </c>
      <c r="C859" s="90" t="s">
        <v>6367</v>
      </c>
      <c r="D859" s="90">
        <v>10</v>
      </c>
      <c r="E859" s="420">
        <f t="shared" si="574"/>
        <v>600</v>
      </c>
      <c r="F859" s="420">
        <f t="shared" si="575"/>
        <v>650</v>
      </c>
      <c r="G859" s="420">
        <f t="shared" si="573"/>
        <v>1050</v>
      </c>
      <c r="H859" s="91" t="s">
        <v>471</v>
      </c>
      <c r="L859" s="696">
        <v>10</v>
      </c>
      <c r="M859" s="257">
        <f t="shared" si="576"/>
        <v>350</v>
      </c>
      <c r="N859" s="53">
        <f t="shared" si="577"/>
        <v>1050</v>
      </c>
      <c r="O859" s="53">
        <f t="shared" si="578"/>
        <v>630</v>
      </c>
      <c r="P859" s="53">
        <f t="shared" si="579"/>
        <v>598.5</v>
      </c>
      <c r="Q859" s="53">
        <f t="shared" si="580"/>
        <v>508.72499999999997</v>
      </c>
    </row>
    <row r="860" spans="1:17" ht="21" customHeight="1">
      <c r="A860" s="90" t="s">
        <v>6368</v>
      </c>
      <c r="B860" s="90">
        <v>100</v>
      </c>
      <c r="C860" s="90" t="s">
        <v>6369</v>
      </c>
      <c r="D860" s="90">
        <v>7.9</v>
      </c>
      <c r="E860" s="420">
        <f t="shared" si="574"/>
        <v>500</v>
      </c>
      <c r="F860" s="420">
        <f t="shared" si="575"/>
        <v>500</v>
      </c>
      <c r="G860" s="420">
        <f t="shared" si="573"/>
        <v>850</v>
      </c>
      <c r="H860" s="91" t="s">
        <v>471</v>
      </c>
      <c r="L860" s="696">
        <v>7.9</v>
      </c>
      <c r="M860" s="257">
        <f t="shared" si="576"/>
        <v>276.5</v>
      </c>
      <c r="N860" s="53">
        <f t="shared" si="577"/>
        <v>829.5</v>
      </c>
      <c r="O860" s="53">
        <f t="shared" si="578"/>
        <v>497.7</v>
      </c>
      <c r="P860" s="53">
        <f t="shared" si="579"/>
        <v>472.81499999999994</v>
      </c>
      <c r="Q860" s="53">
        <f t="shared" si="580"/>
        <v>401.89274999999992</v>
      </c>
    </row>
    <row r="861" spans="1:17" ht="21" customHeight="1">
      <c r="A861" s="90" t="s">
        <v>6370</v>
      </c>
      <c r="B861" s="90">
        <v>100</v>
      </c>
      <c r="C861" s="90" t="s">
        <v>6371</v>
      </c>
      <c r="D861" s="90">
        <v>7.9</v>
      </c>
      <c r="E861" s="420">
        <f t="shared" si="574"/>
        <v>500</v>
      </c>
      <c r="F861" s="420">
        <f t="shared" si="575"/>
        <v>500</v>
      </c>
      <c r="G861" s="420">
        <f t="shared" si="573"/>
        <v>850</v>
      </c>
      <c r="H861" s="91" t="s">
        <v>471</v>
      </c>
      <c r="L861" s="696">
        <v>7.9</v>
      </c>
      <c r="M861" s="257">
        <f t="shared" si="576"/>
        <v>276.5</v>
      </c>
      <c r="N861" s="53">
        <f t="shared" si="577"/>
        <v>829.5</v>
      </c>
      <c r="O861" s="53">
        <f t="shared" si="578"/>
        <v>497.7</v>
      </c>
      <c r="P861" s="53">
        <f t="shared" si="579"/>
        <v>472.81499999999994</v>
      </c>
      <c r="Q861" s="53">
        <f t="shared" si="580"/>
        <v>401.89274999999992</v>
      </c>
    </row>
    <row r="862" spans="1:17" ht="21" customHeight="1">
      <c r="A862" s="90" t="s">
        <v>6372</v>
      </c>
      <c r="B862" s="90">
        <v>80</v>
      </c>
      <c r="C862" s="90" t="s">
        <v>6373</v>
      </c>
      <c r="D862" s="90">
        <v>15.8</v>
      </c>
      <c r="E862" s="420">
        <f t="shared" si="574"/>
        <v>950</v>
      </c>
      <c r="F862" s="420">
        <f t="shared" si="575"/>
        <v>1000</v>
      </c>
      <c r="G862" s="420">
        <f t="shared" si="573"/>
        <v>1700</v>
      </c>
      <c r="H862" s="91" t="s">
        <v>471</v>
      </c>
      <c r="L862" s="696">
        <v>15.8</v>
      </c>
      <c r="M862" s="257">
        <f t="shared" si="576"/>
        <v>553</v>
      </c>
      <c r="N862" s="53">
        <f t="shared" si="577"/>
        <v>1659</v>
      </c>
      <c r="O862" s="53">
        <f t="shared" si="578"/>
        <v>995.4</v>
      </c>
      <c r="P862" s="53">
        <f t="shared" si="579"/>
        <v>945.62999999999988</v>
      </c>
      <c r="Q862" s="53">
        <f t="shared" si="580"/>
        <v>803.78549999999984</v>
      </c>
    </row>
    <row r="863" spans="1:17" ht="21" customHeight="1">
      <c r="A863" s="90" t="s">
        <v>6374</v>
      </c>
      <c r="B863" s="90">
        <v>80</v>
      </c>
      <c r="C863" s="90" t="s">
        <v>6375</v>
      </c>
      <c r="D863" s="90">
        <v>20</v>
      </c>
      <c r="E863" s="420">
        <f t="shared" si="574"/>
        <v>1200</v>
      </c>
      <c r="F863" s="420">
        <f t="shared" si="575"/>
        <v>1300</v>
      </c>
      <c r="G863" s="420">
        <f t="shared" si="573"/>
        <v>2100</v>
      </c>
      <c r="H863" s="91" t="s">
        <v>471</v>
      </c>
      <c r="L863" s="696">
        <v>20</v>
      </c>
      <c r="M863" s="257">
        <f t="shared" si="576"/>
        <v>700</v>
      </c>
      <c r="N863" s="53">
        <f t="shared" si="577"/>
        <v>2100</v>
      </c>
      <c r="O863" s="53">
        <f t="shared" si="578"/>
        <v>1260</v>
      </c>
      <c r="P863" s="53">
        <f t="shared" si="579"/>
        <v>1197</v>
      </c>
      <c r="Q863" s="53">
        <f t="shared" si="580"/>
        <v>1017.4499999999999</v>
      </c>
    </row>
    <row r="864" spans="1:17" ht="21" customHeight="1">
      <c r="A864" s="90" t="s">
        <v>6376</v>
      </c>
      <c r="B864" s="90">
        <v>80</v>
      </c>
      <c r="C864" s="90" t="s">
        <v>6377</v>
      </c>
      <c r="D864" s="90">
        <v>20</v>
      </c>
      <c r="E864" s="420">
        <f t="shared" si="574"/>
        <v>1200</v>
      </c>
      <c r="F864" s="420">
        <f t="shared" si="575"/>
        <v>1300</v>
      </c>
      <c r="G864" s="420">
        <f t="shared" si="573"/>
        <v>2100</v>
      </c>
      <c r="H864" s="91" t="s">
        <v>471</v>
      </c>
      <c r="L864" s="696">
        <v>20</v>
      </c>
      <c r="M864" s="257">
        <f t="shared" si="576"/>
        <v>700</v>
      </c>
      <c r="N864" s="53">
        <f t="shared" si="577"/>
        <v>2100</v>
      </c>
      <c r="O864" s="53">
        <f t="shared" si="578"/>
        <v>1260</v>
      </c>
      <c r="P864" s="53">
        <f t="shared" si="579"/>
        <v>1197</v>
      </c>
      <c r="Q864" s="53">
        <f t="shared" si="580"/>
        <v>1017.4499999999999</v>
      </c>
    </row>
    <row r="865" spans="1:17" ht="21" customHeight="1">
      <c r="A865" s="90" t="s">
        <v>6378</v>
      </c>
      <c r="B865" s="90">
        <v>4</v>
      </c>
      <c r="C865" s="90" t="s">
        <v>6379</v>
      </c>
      <c r="D865" s="90">
        <v>126</v>
      </c>
      <c r="E865" s="420">
        <f t="shared" si="574"/>
        <v>7550</v>
      </c>
      <c r="F865" s="420">
        <f t="shared" si="575"/>
        <v>7950</v>
      </c>
      <c r="G865" s="420">
        <f t="shared" si="573"/>
        <v>13250</v>
      </c>
      <c r="H865" s="91" t="s">
        <v>471</v>
      </c>
      <c r="L865" s="696">
        <v>126</v>
      </c>
      <c r="M865" s="257">
        <f t="shared" si="576"/>
        <v>4410</v>
      </c>
      <c r="N865" s="53">
        <f t="shared" si="577"/>
        <v>13230</v>
      </c>
      <c r="O865" s="53">
        <f t="shared" si="578"/>
        <v>7938</v>
      </c>
      <c r="P865" s="53">
        <f t="shared" si="579"/>
        <v>7541.0999999999995</v>
      </c>
      <c r="Q865" s="53">
        <f t="shared" si="580"/>
        <v>6409.9349999999995</v>
      </c>
    </row>
    <row r="866" spans="1:17" ht="21" customHeight="1">
      <c r="A866" s="90" t="s">
        <v>6380</v>
      </c>
      <c r="B866" s="90">
        <v>100</v>
      </c>
      <c r="C866" s="90" t="s">
        <v>6381</v>
      </c>
      <c r="D866" s="90">
        <v>8.4</v>
      </c>
      <c r="E866" s="420">
        <f t="shared" si="574"/>
        <v>550</v>
      </c>
      <c r="F866" s="420">
        <f t="shared" si="575"/>
        <v>550</v>
      </c>
      <c r="G866" s="420">
        <f t="shared" si="573"/>
        <v>900</v>
      </c>
      <c r="H866" s="91" t="s">
        <v>471</v>
      </c>
      <c r="L866" s="696">
        <v>8.4</v>
      </c>
      <c r="M866" s="257">
        <f t="shared" si="576"/>
        <v>294</v>
      </c>
      <c r="N866" s="53">
        <f t="shared" si="577"/>
        <v>882</v>
      </c>
      <c r="O866" s="53">
        <f t="shared" si="578"/>
        <v>529.19999999999993</v>
      </c>
      <c r="P866" s="53">
        <f t="shared" si="579"/>
        <v>502.7399999999999</v>
      </c>
      <c r="Q866" s="53">
        <f t="shared" si="580"/>
        <v>427.32899999999989</v>
      </c>
    </row>
    <row r="867" spans="1:17" ht="21" customHeight="1">
      <c r="A867" s="90" t="s">
        <v>6261</v>
      </c>
      <c r="B867" s="90">
        <v>80</v>
      </c>
      <c r="C867" s="90" t="s">
        <v>6262</v>
      </c>
      <c r="D867" s="90">
        <v>12.600000000000001</v>
      </c>
      <c r="E867" s="420">
        <f t="shared" si="574"/>
        <v>800</v>
      </c>
      <c r="F867" s="420">
        <f t="shared" si="575"/>
        <v>800</v>
      </c>
      <c r="G867" s="420">
        <f t="shared" si="573"/>
        <v>1350</v>
      </c>
      <c r="H867" s="91" t="s">
        <v>471</v>
      </c>
      <c r="L867" s="696">
        <v>12.600000000000001</v>
      </c>
      <c r="M867" s="257">
        <f t="shared" si="576"/>
        <v>441.00000000000006</v>
      </c>
      <c r="N867" s="53">
        <f t="shared" si="577"/>
        <v>1323.0000000000002</v>
      </c>
      <c r="O867" s="53">
        <f t="shared" si="578"/>
        <v>793.80000000000007</v>
      </c>
      <c r="P867" s="53">
        <f t="shared" si="579"/>
        <v>754.11</v>
      </c>
      <c r="Q867" s="53">
        <f t="shared" si="580"/>
        <v>640.99350000000004</v>
      </c>
    </row>
    <row r="868" spans="1:17" ht="21" customHeight="1">
      <c r="A868" s="90" t="s">
        <v>6263</v>
      </c>
      <c r="B868" s="90">
        <v>80</v>
      </c>
      <c r="C868" s="90" t="s">
        <v>6264</v>
      </c>
      <c r="D868" s="90">
        <v>12.600000000000001</v>
      </c>
      <c r="E868" s="420">
        <f t="shared" si="574"/>
        <v>800</v>
      </c>
      <c r="F868" s="420">
        <f t="shared" si="575"/>
        <v>800</v>
      </c>
      <c r="G868" s="420">
        <f t="shared" si="573"/>
        <v>1350</v>
      </c>
      <c r="H868" s="91" t="s">
        <v>471</v>
      </c>
      <c r="L868" s="696">
        <v>12.600000000000001</v>
      </c>
      <c r="M868" s="257">
        <f t="shared" si="576"/>
        <v>441.00000000000006</v>
      </c>
      <c r="N868" s="53">
        <f t="shared" si="577"/>
        <v>1323.0000000000002</v>
      </c>
      <c r="O868" s="53">
        <f t="shared" si="578"/>
        <v>793.80000000000007</v>
      </c>
      <c r="P868" s="53">
        <f t="shared" si="579"/>
        <v>754.11</v>
      </c>
      <c r="Q868" s="53">
        <f t="shared" si="580"/>
        <v>640.99350000000004</v>
      </c>
    </row>
    <row r="869" spans="1:17" ht="21" customHeight="1">
      <c r="A869" s="90" t="s">
        <v>6382</v>
      </c>
      <c r="B869" s="90" t="s">
        <v>5895</v>
      </c>
      <c r="C869" s="90" t="s">
        <v>6383</v>
      </c>
      <c r="D869" s="90">
        <v>22.8</v>
      </c>
      <c r="E869" s="420">
        <f t="shared" si="574"/>
        <v>1400</v>
      </c>
      <c r="F869" s="420">
        <f t="shared" si="575"/>
        <v>1450</v>
      </c>
      <c r="G869" s="420">
        <f t="shared" si="573"/>
        <v>2400</v>
      </c>
      <c r="H869" s="91" t="s">
        <v>471</v>
      </c>
      <c r="L869" s="696">
        <v>22.8</v>
      </c>
      <c r="M869" s="257">
        <f t="shared" si="576"/>
        <v>798</v>
      </c>
      <c r="N869" s="53">
        <f t="shared" si="577"/>
        <v>2394</v>
      </c>
      <c r="O869" s="53">
        <f t="shared" si="578"/>
        <v>1436.3999999999999</v>
      </c>
      <c r="P869" s="53">
        <f t="shared" si="579"/>
        <v>1364.5799999999997</v>
      </c>
      <c r="Q869" s="53">
        <f t="shared" si="580"/>
        <v>1159.8929999999998</v>
      </c>
    </row>
    <row r="870" spans="1:17" ht="21" customHeight="1">
      <c r="A870" s="90" t="s">
        <v>6384</v>
      </c>
      <c r="B870" s="90">
        <v>100</v>
      </c>
      <c r="C870" s="90" t="s">
        <v>6385</v>
      </c>
      <c r="D870" s="90">
        <v>14.700000000000001</v>
      </c>
      <c r="E870" s="420">
        <f t="shared" si="574"/>
        <v>900</v>
      </c>
      <c r="F870" s="420">
        <f t="shared" si="575"/>
        <v>950</v>
      </c>
      <c r="G870" s="420">
        <f t="shared" ref="G870:G892" si="581">CEILING(N870,50)</f>
        <v>1550</v>
      </c>
      <c r="H870" s="91" t="s">
        <v>471</v>
      </c>
      <c r="L870" s="696">
        <v>14.700000000000001</v>
      </c>
      <c r="M870" s="257">
        <f t="shared" si="576"/>
        <v>514.5</v>
      </c>
      <c r="N870" s="53">
        <f t="shared" si="577"/>
        <v>1543.5</v>
      </c>
      <c r="O870" s="53">
        <f t="shared" si="578"/>
        <v>926.09999999999991</v>
      </c>
      <c r="P870" s="53">
        <f t="shared" si="579"/>
        <v>879.79499999999985</v>
      </c>
      <c r="Q870" s="53">
        <f t="shared" si="580"/>
        <v>747.82574999999986</v>
      </c>
    </row>
    <row r="871" spans="1:17" ht="21" customHeight="1">
      <c r="A871" s="90" t="s">
        <v>490</v>
      </c>
      <c r="B871" s="90">
        <v>100</v>
      </c>
      <c r="C871" s="90" t="s">
        <v>6024</v>
      </c>
      <c r="D871" s="90">
        <v>15.8</v>
      </c>
      <c r="E871" s="420">
        <f t="shared" si="574"/>
        <v>950</v>
      </c>
      <c r="F871" s="420">
        <f t="shared" si="575"/>
        <v>1000</v>
      </c>
      <c r="G871" s="420">
        <f t="shared" si="581"/>
        <v>1700</v>
      </c>
      <c r="H871" s="91" t="s">
        <v>471</v>
      </c>
      <c r="L871" s="696">
        <v>15.8</v>
      </c>
      <c r="M871" s="257">
        <f t="shared" si="576"/>
        <v>553</v>
      </c>
      <c r="N871" s="53">
        <f t="shared" si="577"/>
        <v>1659</v>
      </c>
      <c r="O871" s="53">
        <f t="shared" si="578"/>
        <v>995.4</v>
      </c>
      <c r="P871" s="53">
        <f t="shared" si="579"/>
        <v>945.62999999999988</v>
      </c>
      <c r="Q871" s="53">
        <f t="shared" si="580"/>
        <v>803.78549999999984</v>
      </c>
    </row>
    <row r="872" spans="1:17" ht="21" customHeight="1">
      <c r="A872" s="90" t="s">
        <v>6386</v>
      </c>
      <c r="B872" s="90">
        <v>40</v>
      </c>
      <c r="C872" s="90" t="s">
        <v>6387</v>
      </c>
      <c r="D872" s="90">
        <v>15.8</v>
      </c>
      <c r="E872" s="420">
        <f t="shared" si="574"/>
        <v>950</v>
      </c>
      <c r="F872" s="420">
        <f t="shared" si="575"/>
        <v>1000</v>
      </c>
      <c r="G872" s="420">
        <f t="shared" si="581"/>
        <v>1700</v>
      </c>
      <c r="H872" s="91" t="s">
        <v>471</v>
      </c>
      <c r="L872" s="696">
        <v>15.8</v>
      </c>
      <c r="M872" s="257">
        <f t="shared" si="576"/>
        <v>553</v>
      </c>
      <c r="N872" s="53">
        <f t="shared" si="577"/>
        <v>1659</v>
      </c>
      <c r="O872" s="53">
        <f t="shared" si="578"/>
        <v>995.4</v>
      </c>
      <c r="P872" s="53">
        <f t="shared" si="579"/>
        <v>945.62999999999988</v>
      </c>
      <c r="Q872" s="53">
        <f t="shared" si="580"/>
        <v>803.78549999999984</v>
      </c>
    </row>
    <row r="873" spans="1:17" ht="21" customHeight="1">
      <c r="A873" s="90" t="s">
        <v>5908</v>
      </c>
      <c r="B873" s="90">
        <v>80</v>
      </c>
      <c r="C873" s="90" t="s">
        <v>6388</v>
      </c>
      <c r="D873" s="90">
        <v>21</v>
      </c>
      <c r="E873" s="420">
        <f t="shared" si="574"/>
        <v>1300</v>
      </c>
      <c r="F873" s="420">
        <f t="shared" si="575"/>
        <v>1350</v>
      </c>
      <c r="G873" s="420">
        <f t="shared" si="581"/>
        <v>2250</v>
      </c>
      <c r="H873" s="91" t="s">
        <v>471</v>
      </c>
      <c r="L873" s="696">
        <v>21</v>
      </c>
      <c r="M873" s="257">
        <f t="shared" si="576"/>
        <v>735</v>
      </c>
      <c r="N873" s="53">
        <f t="shared" si="577"/>
        <v>2205</v>
      </c>
      <c r="O873" s="53">
        <f t="shared" si="578"/>
        <v>1323</v>
      </c>
      <c r="P873" s="53">
        <f t="shared" si="579"/>
        <v>1256.8499999999999</v>
      </c>
      <c r="Q873" s="53">
        <f t="shared" si="580"/>
        <v>1068.3225</v>
      </c>
    </row>
    <row r="874" spans="1:17" ht="21" customHeight="1">
      <c r="A874" s="90" t="s">
        <v>6389</v>
      </c>
      <c r="B874" s="90">
        <v>40</v>
      </c>
      <c r="C874" s="90" t="s">
        <v>6390</v>
      </c>
      <c r="D874" s="90">
        <v>15.8</v>
      </c>
      <c r="E874" s="420">
        <f t="shared" si="574"/>
        <v>950</v>
      </c>
      <c r="F874" s="420">
        <f t="shared" si="575"/>
        <v>1000</v>
      </c>
      <c r="G874" s="420">
        <f t="shared" si="581"/>
        <v>1700</v>
      </c>
      <c r="H874" s="91" t="s">
        <v>471</v>
      </c>
      <c r="L874" s="696">
        <v>15.8</v>
      </c>
      <c r="M874" s="257">
        <f t="shared" si="576"/>
        <v>553</v>
      </c>
      <c r="N874" s="53">
        <f t="shared" si="577"/>
        <v>1659</v>
      </c>
      <c r="O874" s="53">
        <f t="shared" si="578"/>
        <v>995.4</v>
      </c>
      <c r="P874" s="53">
        <f t="shared" si="579"/>
        <v>945.62999999999988</v>
      </c>
      <c r="Q874" s="53">
        <f t="shared" si="580"/>
        <v>803.78549999999984</v>
      </c>
    </row>
    <row r="875" spans="1:17" ht="21" customHeight="1">
      <c r="A875" s="90" t="s">
        <v>6391</v>
      </c>
      <c r="B875" s="90">
        <v>80</v>
      </c>
      <c r="C875" s="90" t="s">
        <v>6392</v>
      </c>
      <c r="D875" s="90">
        <v>21</v>
      </c>
      <c r="E875" s="420">
        <f t="shared" si="574"/>
        <v>1300</v>
      </c>
      <c r="F875" s="420">
        <f t="shared" si="575"/>
        <v>1350</v>
      </c>
      <c r="G875" s="420">
        <f t="shared" si="581"/>
        <v>2250</v>
      </c>
      <c r="H875" s="91" t="s">
        <v>471</v>
      </c>
      <c r="L875" s="696">
        <v>21</v>
      </c>
      <c r="M875" s="257">
        <f t="shared" si="576"/>
        <v>735</v>
      </c>
      <c r="N875" s="53">
        <f t="shared" si="577"/>
        <v>2205</v>
      </c>
      <c r="O875" s="53">
        <f t="shared" si="578"/>
        <v>1323</v>
      </c>
      <c r="P875" s="53">
        <f t="shared" si="579"/>
        <v>1256.8499999999999</v>
      </c>
      <c r="Q875" s="53">
        <f t="shared" si="580"/>
        <v>1068.3225</v>
      </c>
    </row>
    <row r="876" spans="1:17" ht="21" customHeight="1">
      <c r="A876" s="90" t="s">
        <v>6393</v>
      </c>
      <c r="B876" s="90" t="s">
        <v>5895</v>
      </c>
      <c r="C876" s="90" t="s">
        <v>6394</v>
      </c>
      <c r="D876" s="90">
        <v>35</v>
      </c>
      <c r="E876" s="420">
        <f t="shared" si="574"/>
        <v>2100</v>
      </c>
      <c r="F876" s="420">
        <f t="shared" si="575"/>
        <v>2250</v>
      </c>
      <c r="G876" s="420">
        <f t="shared" si="581"/>
        <v>3700</v>
      </c>
      <c r="H876" s="91" t="s">
        <v>471</v>
      </c>
      <c r="L876" s="696">
        <v>35</v>
      </c>
      <c r="M876" s="257">
        <f t="shared" si="576"/>
        <v>1225</v>
      </c>
      <c r="N876" s="53">
        <f t="shared" si="577"/>
        <v>3675</v>
      </c>
      <c r="O876" s="53">
        <f t="shared" si="578"/>
        <v>2205</v>
      </c>
      <c r="P876" s="53">
        <f t="shared" si="579"/>
        <v>2094.75</v>
      </c>
      <c r="Q876" s="53">
        <f t="shared" si="580"/>
        <v>1780.5374999999999</v>
      </c>
    </row>
    <row r="877" spans="1:17" ht="21" customHeight="1">
      <c r="A877" s="90" t="s">
        <v>6395</v>
      </c>
      <c r="B877" s="90">
        <v>80</v>
      </c>
      <c r="C877" s="90" t="s">
        <v>6396</v>
      </c>
      <c r="D877" s="90">
        <v>31.5</v>
      </c>
      <c r="E877" s="420">
        <f t="shared" si="574"/>
        <v>1900</v>
      </c>
      <c r="F877" s="420">
        <f t="shared" si="575"/>
        <v>2000</v>
      </c>
      <c r="G877" s="420">
        <f t="shared" si="581"/>
        <v>3350</v>
      </c>
      <c r="H877" s="91" t="s">
        <v>471</v>
      </c>
      <c r="L877" s="696">
        <v>31.5</v>
      </c>
      <c r="M877" s="257">
        <f t="shared" si="576"/>
        <v>1102.5</v>
      </c>
      <c r="N877" s="53">
        <f t="shared" si="577"/>
        <v>3307.5</v>
      </c>
      <c r="O877" s="53">
        <f t="shared" si="578"/>
        <v>1984.5</v>
      </c>
      <c r="P877" s="53">
        <f t="shared" si="579"/>
        <v>1885.2749999999999</v>
      </c>
      <c r="Q877" s="53">
        <f t="shared" si="580"/>
        <v>1602.4837499999999</v>
      </c>
    </row>
    <row r="878" spans="1:17" ht="21" customHeight="1">
      <c r="A878" s="90" t="s">
        <v>6397</v>
      </c>
      <c r="B878" s="90">
        <v>4</v>
      </c>
      <c r="C878" s="90" t="s">
        <v>6398</v>
      </c>
      <c r="D878" s="90">
        <v>197.4</v>
      </c>
      <c r="E878" s="420">
        <f t="shared" si="574"/>
        <v>11850</v>
      </c>
      <c r="F878" s="420">
        <f t="shared" si="575"/>
        <v>12450</v>
      </c>
      <c r="G878" s="420">
        <f t="shared" si="581"/>
        <v>20750</v>
      </c>
      <c r="H878" s="91" t="s">
        <v>471</v>
      </c>
      <c r="L878" s="696">
        <v>197.4</v>
      </c>
      <c r="M878" s="257">
        <f t="shared" si="576"/>
        <v>6909</v>
      </c>
      <c r="N878" s="53">
        <f t="shared" si="577"/>
        <v>20727</v>
      </c>
      <c r="O878" s="53">
        <f t="shared" si="578"/>
        <v>12436.199999999999</v>
      </c>
      <c r="P878" s="53">
        <f t="shared" si="579"/>
        <v>11814.389999999998</v>
      </c>
      <c r="Q878" s="53">
        <f t="shared" si="580"/>
        <v>10042.231499999998</v>
      </c>
    </row>
    <row r="879" spans="1:17" ht="21" customHeight="1">
      <c r="A879" s="90" t="s">
        <v>6399</v>
      </c>
      <c r="B879" s="90"/>
      <c r="C879" s="90"/>
      <c r="D879" s="90"/>
      <c r="E879" s="420">
        <f t="shared" si="574"/>
        <v>0</v>
      </c>
      <c r="F879" s="420">
        <f t="shared" si="575"/>
        <v>0</v>
      </c>
      <c r="G879" s="420">
        <f t="shared" si="581"/>
        <v>0</v>
      </c>
      <c r="H879" s="91" t="s">
        <v>471</v>
      </c>
      <c r="L879" s="713"/>
      <c r="M879" s="257">
        <f t="shared" si="576"/>
        <v>0</v>
      </c>
      <c r="N879" s="53">
        <f t="shared" si="577"/>
        <v>0</v>
      </c>
      <c r="O879" s="53">
        <f t="shared" si="578"/>
        <v>0</v>
      </c>
      <c r="P879" s="53">
        <f t="shared" si="579"/>
        <v>0</v>
      </c>
      <c r="Q879" s="53">
        <f t="shared" si="580"/>
        <v>0</v>
      </c>
    </row>
    <row r="880" spans="1:17" ht="21" customHeight="1">
      <c r="A880" s="90" t="s">
        <v>6400</v>
      </c>
      <c r="B880" s="90">
        <v>80</v>
      </c>
      <c r="C880" s="90" t="s">
        <v>6401</v>
      </c>
      <c r="D880" s="90">
        <v>10.5</v>
      </c>
      <c r="E880" s="420">
        <f t="shared" si="574"/>
        <v>650</v>
      </c>
      <c r="F880" s="420">
        <f t="shared" si="575"/>
        <v>700</v>
      </c>
      <c r="G880" s="420">
        <f t="shared" si="581"/>
        <v>1150</v>
      </c>
      <c r="H880" s="91" t="s">
        <v>471</v>
      </c>
      <c r="L880" s="696">
        <v>10.5</v>
      </c>
      <c r="M880" s="257">
        <f t="shared" si="576"/>
        <v>367.5</v>
      </c>
      <c r="N880" s="53">
        <f t="shared" si="577"/>
        <v>1102.5</v>
      </c>
      <c r="O880" s="53">
        <f t="shared" si="578"/>
        <v>661.5</v>
      </c>
      <c r="P880" s="53">
        <f t="shared" si="579"/>
        <v>628.42499999999995</v>
      </c>
      <c r="Q880" s="53">
        <f t="shared" si="580"/>
        <v>534.16125</v>
      </c>
    </row>
    <row r="881" spans="1:26" ht="21" customHeight="1">
      <c r="A881" s="90" t="s">
        <v>6402</v>
      </c>
      <c r="B881" s="90">
        <v>80</v>
      </c>
      <c r="C881" s="90" t="s">
        <v>6403</v>
      </c>
      <c r="D881" s="90">
        <v>14.700000000000001</v>
      </c>
      <c r="E881" s="420">
        <f t="shared" si="574"/>
        <v>900</v>
      </c>
      <c r="F881" s="420">
        <f t="shared" si="575"/>
        <v>950</v>
      </c>
      <c r="G881" s="420">
        <f t="shared" si="581"/>
        <v>1550</v>
      </c>
      <c r="H881" s="91" t="s">
        <v>471</v>
      </c>
      <c r="L881" s="696">
        <v>14.700000000000001</v>
      </c>
      <c r="M881" s="257">
        <f t="shared" si="576"/>
        <v>514.5</v>
      </c>
      <c r="N881" s="53">
        <f t="shared" si="577"/>
        <v>1543.5</v>
      </c>
      <c r="O881" s="53">
        <f t="shared" si="578"/>
        <v>926.09999999999991</v>
      </c>
      <c r="P881" s="53">
        <f t="shared" si="579"/>
        <v>879.79499999999985</v>
      </c>
      <c r="Q881" s="53">
        <f t="shared" si="580"/>
        <v>747.82574999999986</v>
      </c>
    </row>
    <row r="882" spans="1:26" ht="21" customHeight="1">
      <c r="A882" s="90" t="s">
        <v>6404</v>
      </c>
      <c r="B882" s="90">
        <v>80</v>
      </c>
      <c r="C882" s="90" t="s">
        <v>6405</v>
      </c>
      <c r="D882" s="90">
        <v>12.600000000000001</v>
      </c>
      <c r="E882" s="420">
        <f t="shared" si="574"/>
        <v>800</v>
      </c>
      <c r="F882" s="420">
        <f t="shared" si="575"/>
        <v>800</v>
      </c>
      <c r="G882" s="420">
        <f t="shared" si="581"/>
        <v>1350</v>
      </c>
      <c r="H882" s="91" t="s">
        <v>471</v>
      </c>
      <c r="L882" s="696">
        <v>12.600000000000001</v>
      </c>
      <c r="M882" s="257">
        <f t="shared" si="576"/>
        <v>441.00000000000006</v>
      </c>
      <c r="N882" s="53">
        <f t="shared" si="577"/>
        <v>1323.0000000000002</v>
      </c>
      <c r="O882" s="53">
        <f t="shared" si="578"/>
        <v>793.80000000000007</v>
      </c>
      <c r="P882" s="53">
        <f t="shared" si="579"/>
        <v>754.11</v>
      </c>
      <c r="Q882" s="53">
        <f t="shared" si="580"/>
        <v>640.99350000000004</v>
      </c>
    </row>
    <row r="883" spans="1:26" ht="21" customHeight="1">
      <c r="A883" s="90" t="s">
        <v>6406</v>
      </c>
      <c r="B883" s="90">
        <v>20</v>
      </c>
      <c r="C883" s="90" t="s">
        <v>6407</v>
      </c>
      <c r="D883" s="90">
        <v>25</v>
      </c>
      <c r="E883" s="420">
        <f t="shared" si="574"/>
        <v>1500</v>
      </c>
      <c r="F883" s="420">
        <f t="shared" si="575"/>
        <v>1600</v>
      </c>
      <c r="G883" s="420">
        <f t="shared" si="581"/>
        <v>2650</v>
      </c>
      <c r="H883" s="91" t="s">
        <v>471</v>
      </c>
      <c r="L883" s="716">
        <v>25</v>
      </c>
      <c r="M883" s="257">
        <f t="shared" si="576"/>
        <v>875</v>
      </c>
      <c r="N883" s="53">
        <f t="shared" si="577"/>
        <v>2625</v>
      </c>
      <c r="O883" s="53">
        <f t="shared" si="578"/>
        <v>1575</v>
      </c>
      <c r="P883" s="53">
        <f t="shared" si="579"/>
        <v>1496.25</v>
      </c>
      <c r="Q883" s="53">
        <f t="shared" si="580"/>
        <v>1271.8125</v>
      </c>
    </row>
    <row r="884" spans="1:26" ht="21" customHeight="1">
      <c r="A884" s="90" t="s">
        <v>6408</v>
      </c>
      <c r="B884" s="90">
        <v>80</v>
      </c>
      <c r="C884" s="90" t="s">
        <v>6409</v>
      </c>
      <c r="D884" s="90">
        <v>5.3</v>
      </c>
      <c r="E884" s="420">
        <f t="shared" si="574"/>
        <v>350</v>
      </c>
      <c r="F884" s="420">
        <f t="shared" si="575"/>
        <v>350</v>
      </c>
      <c r="G884" s="420">
        <f t="shared" si="581"/>
        <v>600</v>
      </c>
      <c r="H884" s="91" t="s">
        <v>471</v>
      </c>
      <c r="L884" s="696">
        <v>5.3</v>
      </c>
      <c r="M884" s="257">
        <f t="shared" si="576"/>
        <v>185.5</v>
      </c>
      <c r="N884" s="53">
        <f t="shared" si="577"/>
        <v>556.5</v>
      </c>
      <c r="O884" s="53">
        <f t="shared" si="578"/>
        <v>333.9</v>
      </c>
      <c r="P884" s="53">
        <f t="shared" si="579"/>
        <v>317.20499999999998</v>
      </c>
      <c r="Q884" s="53">
        <f t="shared" si="580"/>
        <v>269.62424999999996</v>
      </c>
    </row>
    <row r="885" spans="1:26" ht="21" customHeight="1">
      <c r="A885" s="90" t="s">
        <v>6410</v>
      </c>
      <c r="B885" s="90">
        <v>80</v>
      </c>
      <c r="C885" s="90" t="s">
        <v>6411</v>
      </c>
      <c r="D885" s="90">
        <v>10.5</v>
      </c>
      <c r="E885" s="420">
        <f t="shared" si="574"/>
        <v>650</v>
      </c>
      <c r="F885" s="420">
        <f t="shared" si="575"/>
        <v>700</v>
      </c>
      <c r="G885" s="420">
        <f t="shared" si="581"/>
        <v>1150</v>
      </c>
      <c r="H885" s="91" t="s">
        <v>471</v>
      </c>
      <c r="L885" s="696">
        <v>10.5</v>
      </c>
      <c r="M885" s="257">
        <f t="shared" si="576"/>
        <v>367.5</v>
      </c>
      <c r="N885" s="53">
        <f t="shared" si="577"/>
        <v>1102.5</v>
      </c>
      <c r="O885" s="53">
        <f t="shared" si="578"/>
        <v>661.5</v>
      </c>
      <c r="P885" s="53">
        <f t="shared" si="579"/>
        <v>628.42499999999995</v>
      </c>
      <c r="Q885" s="53">
        <f t="shared" si="580"/>
        <v>534.16125</v>
      </c>
    </row>
    <row r="886" spans="1:26" ht="21" customHeight="1">
      <c r="A886" s="90" t="s">
        <v>6412</v>
      </c>
      <c r="B886" s="90">
        <v>80</v>
      </c>
      <c r="C886" s="90" t="s">
        <v>6413</v>
      </c>
      <c r="D886" s="90">
        <v>6.3000000000000007</v>
      </c>
      <c r="E886" s="420">
        <f t="shared" si="574"/>
        <v>400</v>
      </c>
      <c r="F886" s="420">
        <f t="shared" si="575"/>
        <v>400</v>
      </c>
      <c r="G886" s="420">
        <f t="shared" si="581"/>
        <v>700</v>
      </c>
      <c r="H886" s="91" t="s">
        <v>471</v>
      </c>
      <c r="L886" s="696">
        <v>6.3000000000000007</v>
      </c>
      <c r="M886" s="257">
        <f t="shared" si="576"/>
        <v>220.50000000000003</v>
      </c>
      <c r="N886" s="53">
        <f t="shared" si="577"/>
        <v>661.50000000000011</v>
      </c>
      <c r="O886" s="53">
        <f t="shared" si="578"/>
        <v>396.90000000000003</v>
      </c>
      <c r="P886" s="53">
        <f t="shared" si="579"/>
        <v>377.05500000000001</v>
      </c>
      <c r="Q886" s="53">
        <f t="shared" si="580"/>
        <v>320.49675000000002</v>
      </c>
    </row>
    <row r="887" spans="1:26" ht="21" customHeight="1">
      <c r="A887" s="90" t="s">
        <v>6414</v>
      </c>
      <c r="B887" s="90">
        <v>100</v>
      </c>
      <c r="C887" s="90" t="s">
        <v>6415</v>
      </c>
      <c r="D887" s="90">
        <v>6.3000000000000007</v>
      </c>
      <c r="E887" s="420">
        <f t="shared" si="574"/>
        <v>400</v>
      </c>
      <c r="F887" s="420">
        <f t="shared" si="575"/>
        <v>400</v>
      </c>
      <c r="G887" s="420">
        <f t="shared" si="581"/>
        <v>700</v>
      </c>
      <c r="H887" s="91" t="s">
        <v>471</v>
      </c>
      <c r="L887" s="696">
        <v>6.3000000000000007</v>
      </c>
      <c r="M887" s="257">
        <f t="shared" si="576"/>
        <v>220.50000000000003</v>
      </c>
      <c r="N887" s="53">
        <f t="shared" si="577"/>
        <v>661.50000000000011</v>
      </c>
      <c r="O887" s="53">
        <f t="shared" si="578"/>
        <v>396.90000000000003</v>
      </c>
      <c r="P887" s="53">
        <f t="shared" si="579"/>
        <v>377.05500000000001</v>
      </c>
      <c r="Q887" s="53">
        <f t="shared" si="580"/>
        <v>320.49675000000002</v>
      </c>
    </row>
    <row r="888" spans="1:26" ht="21" customHeight="1">
      <c r="A888" s="90" t="s">
        <v>6416</v>
      </c>
      <c r="B888" s="90">
        <v>80</v>
      </c>
      <c r="C888" s="90" t="s">
        <v>6417</v>
      </c>
      <c r="D888" s="90">
        <v>10.5</v>
      </c>
      <c r="E888" s="420">
        <f t="shared" ref="E888:E892" si="582">CEILING(P888,50)</f>
        <v>650</v>
      </c>
      <c r="F888" s="420">
        <f t="shared" ref="F888:F892" si="583">CEILING(O888,50)</f>
        <v>700</v>
      </c>
      <c r="G888" s="420">
        <f t="shared" si="581"/>
        <v>1150</v>
      </c>
      <c r="H888" s="91" t="s">
        <v>471</v>
      </c>
      <c r="L888" s="696">
        <v>10.5</v>
      </c>
      <c r="M888" s="257">
        <f t="shared" si="576"/>
        <v>367.5</v>
      </c>
      <c r="N888" s="53">
        <f t="shared" si="577"/>
        <v>1102.5</v>
      </c>
      <c r="O888" s="53">
        <f t="shared" si="578"/>
        <v>661.5</v>
      </c>
      <c r="P888" s="53">
        <f t="shared" si="579"/>
        <v>628.42499999999995</v>
      </c>
      <c r="Q888" s="53">
        <f t="shared" si="580"/>
        <v>534.16125</v>
      </c>
    </row>
    <row r="889" spans="1:26" ht="21" customHeight="1">
      <c r="A889" s="90" t="s">
        <v>6117</v>
      </c>
      <c r="B889" s="90">
        <v>100</v>
      </c>
      <c r="C889" s="90" t="s">
        <v>6118</v>
      </c>
      <c r="D889" s="90">
        <v>8.4</v>
      </c>
      <c r="E889" s="420">
        <f t="shared" si="582"/>
        <v>550</v>
      </c>
      <c r="F889" s="420">
        <f t="shared" si="583"/>
        <v>550</v>
      </c>
      <c r="G889" s="420">
        <f t="shared" si="581"/>
        <v>900</v>
      </c>
      <c r="H889" s="91" t="s">
        <v>471</v>
      </c>
      <c r="L889" s="696">
        <v>8.4</v>
      </c>
      <c r="M889" s="257">
        <f t="shared" si="576"/>
        <v>294</v>
      </c>
      <c r="N889" s="53">
        <f t="shared" si="577"/>
        <v>882</v>
      </c>
      <c r="O889" s="53">
        <f t="shared" si="578"/>
        <v>529.19999999999993</v>
      </c>
      <c r="P889" s="53">
        <f t="shared" si="579"/>
        <v>502.7399999999999</v>
      </c>
      <c r="Q889" s="53">
        <f t="shared" si="580"/>
        <v>427.32899999999989</v>
      </c>
    </row>
    <row r="890" spans="1:26" ht="21" customHeight="1">
      <c r="A890" s="90" t="s">
        <v>6418</v>
      </c>
      <c r="B890" s="90">
        <v>20</v>
      </c>
      <c r="C890" s="90" t="s">
        <v>6419</v>
      </c>
      <c r="D890" s="90">
        <v>59</v>
      </c>
      <c r="E890" s="420">
        <f t="shared" si="582"/>
        <v>3550</v>
      </c>
      <c r="F890" s="420">
        <f t="shared" si="583"/>
        <v>3750</v>
      </c>
      <c r="G890" s="420">
        <f t="shared" si="581"/>
        <v>6200</v>
      </c>
      <c r="H890" s="91" t="s">
        <v>471</v>
      </c>
      <c r="L890" s="696">
        <v>59</v>
      </c>
      <c r="M890" s="257">
        <f t="shared" si="576"/>
        <v>2065</v>
      </c>
      <c r="N890" s="53">
        <f t="shared" si="577"/>
        <v>6195</v>
      </c>
      <c r="O890" s="53">
        <f t="shared" si="578"/>
        <v>3717</v>
      </c>
      <c r="P890" s="53">
        <f t="shared" si="579"/>
        <v>3531.1499999999996</v>
      </c>
      <c r="Q890" s="53">
        <f t="shared" si="580"/>
        <v>3001.4774999999995</v>
      </c>
    </row>
    <row r="891" spans="1:26" ht="21" customHeight="1">
      <c r="A891" s="90" t="s">
        <v>6420</v>
      </c>
      <c r="B891" s="90">
        <v>80</v>
      </c>
      <c r="C891" s="90" t="s">
        <v>6421</v>
      </c>
      <c r="D891" s="90">
        <v>8.4</v>
      </c>
      <c r="E891" s="420">
        <f t="shared" si="582"/>
        <v>550</v>
      </c>
      <c r="F891" s="420">
        <f t="shared" si="583"/>
        <v>550</v>
      </c>
      <c r="G891" s="420">
        <f t="shared" si="581"/>
        <v>900</v>
      </c>
      <c r="H891" s="91" t="s">
        <v>471</v>
      </c>
      <c r="L891" s="696">
        <v>8.4</v>
      </c>
      <c r="M891" s="257">
        <f t="shared" si="576"/>
        <v>294</v>
      </c>
      <c r="N891" s="53">
        <f t="shared" si="577"/>
        <v>882</v>
      </c>
      <c r="O891" s="53">
        <f t="shared" si="578"/>
        <v>529.19999999999993</v>
      </c>
      <c r="P891" s="53">
        <f t="shared" si="579"/>
        <v>502.7399999999999</v>
      </c>
      <c r="Q891" s="53">
        <f t="shared" si="580"/>
        <v>427.32899999999989</v>
      </c>
    </row>
    <row r="892" spans="1:26" ht="21" customHeight="1">
      <c r="A892" s="90" t="s">
        <v>6422</v>
      </c>
      <c r="B892" s="90">
        <v>100</v>
      </c>
      <c r="C892" s="90" t="s">
        <v>6423</v>
      </c>
      <c r="D892" s="90">
        <v>4.2</v>
      </c>
      <c r="E892" s="420">
        <f t="shared" si="582"/>
        <v>300</v>
      </c>
      <c r="F892" s="420">
        <f t="shared" si="583"/>
        <v>300</v>
      </c>
      <c r="G892" s="420">
        <f t="shared" si="581"/>
        <v>450</v>
      </c>
      <c r="H892" s="91" t="s">
        <v>471</v>
      </c>
      <c r="L892" s="696">
        <v>4.2</v>
      </c>
      <c r="M892" s="257">
        <f t="shared" si="576"/>
        <v>147</v>
      </c>
      <c r="N892" s="53">
        <f t="shared" si="577"/>
        <v>441</v>
      </c>
      <c r="O892" s="53">
        <f t="shared" si="578"/>
        <v>264.59999999999997</v>
      </c>
      <c r="P892" s="53">
        <f t="shared" si="579"/>
        <v>251.36999999999995</v>
      </c>
      <c r="Q892" s="53">
        <f t="shared" si="580"/>
        <v>213.66449999999995</v>
      </c>
    </row>
    <row r="893" spans="1:26" ht="21" customHeight="1">
      <c r="A893" s="90"/>
      <c r="B893" s="90"/>
      <c r="C893" s="90"/>
      <c r="D893" s="90"/>
      <c r="E893" s="420"/>
      <c r="F893" s="420"/>
      <c r="G893" s="420"/>
      <c r="H893" s="91"/>
      <c r="L893" s="696"/>
      <c r="M893" s="257"/>
      <c r="N893" s="53"/>
      <c r="O893" s="53"/>
      <c r="P893" s="53"/>
      <c r="Q893" s="53"/>
    </row>
    <row r="894" spans="1:26" ht="27" customHeight="1">
      <c r="A894" s="604" t="s">
        <v>4934</v>
      </c>
      <c r="B894" s="534"/>
      <c r="C894" s="535"/>
      <c r="D894" s="528"/>
      <c r="E894" s="493"/>
      <c r="F894" s="494"/>
      <c r="G894" s="494"/>
      <c r="H894" s="495"/>
      <c r="I894" s="442"/>
      <c r="J894" s="27"/>
      <c r="L894" s="443"/>
      <c r="M894" s="27">
        <f t="shared" si="235"/>
        <v>0</v>
      </c>
      <c r="N894" s="53">
        <f t="shared" si="239"/>
        <v>0</v>
      </c>
      <c r="O894" s="53">
        <f t="shared" si="236"/>
        <v>0</v>
      </c>
      <c r="P894" s="53">
        <f t="shared" si="237"/>
        <v>0</v>
      </c>
      <c r="Q894" s="53">
        <f t="shared" si="238"/>
        <v>0</v>
      </c>
      <c r="T894" s="29"/>
      <c r="U894" s="29"/>
      <c r="V894" s="29"/>
      <c r="W894" s="29"/>
      <c r="X894" s="29"/>
      <c r="Y894" s="29"/>
      <c r="Z894" s="29"/>
    </row>
    <row r="895" spans="1:26" ht="31.5" customHeight="1">
      <c r="A895" s="536" t="s">
        <v>5126</v>
      </c>
      <c r="B895" s="536"/>
      <c r="C895" s="536"/>
      <c r="D895" s="537"/>
      <c r="E895" s="537"/>
      <c r="F895" s="537"/>
      <c r="G895" s="538"/>
      <c r="H895" s="539"/>
      <c r="I895" s="548"/>
      <c r="M895" s="27">
        <f t="shared" si="235"/>
        <v>0</v>
      </c>
      <c r="N895" s="53">
        <f t="shared" si="239"/>
        <v>0</v>
      </c>
      <c r="O895" s="53">
        <f t="shared" si="236"/>
        <v>0</v>
      </c>
      <c r="P895" s="53">
        <f t="shared" si="237"/>
        <v>0</v>
      </c>
      <c r="Q895" s="53">
        <f t="shared" si="238"/>
        <v>0</v>
      </c>
    </row>
    <row r="896" spans="1:26" ht="39.6">
      <c r="A896" s="540"/>
      <c r="B896" s="540" t="s">
        <v>5566</v>
      </c>
      <c r="C896" s="541" t="s">
        <v>5567</v>
      </c>
      <c r="D896" s="542">
        <v>2103.3000000000002</v>
      </c>
      <c r="E896" s="420">
        <f t="shared" ref="E896" si="584">CEILING(P896,50)</f>
        <v>1150</v>
      </c>
      <c r="F896" s="420">
        <f t="shared" ref="F896" si="585">CEILING(O896,50)</f>
        <v>1200</v>
      </c>
      <c r="G896" s="420">
        <f t="shared" ref="G896" si="586">CEILING(N896,50)</f>
        <v>2000</v>
      </c>
      <c r="H896" s="543" t="s">
        <v>4935</v>
      </c>
      <c r="I896" s="547"/>
      <c r="J896" s="548" t="s">
        <v>5634</v>
      </c>
      <c r="L896" s="63">
        <v>19</v>
      </c>
      <c r="M896" s="27">
        <f t="shared" si="235"/>
        <v>665</v>
      </c>
      <c r="N896" s="53">
        <f t="shared" si="239"/>
        <v>1995</v>
      </c>
      <c r="O896" s="53">
        <f t="shared" si="236"/>
        <v>1197</v>
      </c>
      <c r="P896" s="53">
        <f t="shared" si="237"/>
        <v>1137.1499999999999</v>
      </c>
      <c r="Q896" s="53">
        <f t="shared" si="238"/>
        <v>966.57749999999987</v>
      </c>
    </row>
    <row r="897" spans="1:17" ht="39.6">
      <c r="A897" s="540"/>
      <c r="B897" s="540" t="s">
        <v>5127</v>
      </c>
      <c r="C897" s="544" t="s">
        <v>5128</v>
      </c>
      <c r="D897" s="542">
        <v>4924.8</v>
      </c>
      <c r="E897" s="420">
        <f t="shared" ref="E897" si="587">CEILING(P897,50)</f>
        <v>2550</v>
      </c>
      <c r="F897" s="420">
        <f t="shared" ref="F897" si="588">CEILING(O897,50)</f>
        <v>2650</v>
      </c>
      <c r="G897" s="420">
        <f t="shared" ref="G897" si="589">CEILING(N897,50)</f>
        <v>4450</v>
      </c>
      <c r="H897" s="543" t="s">
        <v>4935</v>
      </c>
      <c r="I897" s="547"/>
      <c r="J897" s="548" t="s">
        <v>5129</v>
      </c>
      <c r="L897" s="63">
        <v>42</v>
      </c>
      <c r="M897" s="27">
        <f t="shared" ref="M897:M928" si="590">L897*35</f>
        <v>1470</v>
      </c>
      <c r="N897" s="53">
        <f t="shared" si="239"/>
        <v>4410</v>
      </c>
      <c r="O897" s="53">
        <f t="shared" ref="O897:O928" si="591">N897*0.6</f>
        <v>2646</v>
      </c>
      <c r="P897" s="53">
        <f t="shared" ref="P897:P928" si="592">O897*0.95</f>
        <v>2513.6999999999998</v>
      </c>
      <c r="Q897" s="53">
        <f t="shared" ref="Q897:Q928" si="593">P897*0.85</f>
        <v>2136.645</v>
      </c>
    </row>
    <row r="898" spans="1:17" ht="31.5" customHeight="1">
      <c r="A898" s="536" t="s">
        <v>5633</v>
      </c>
      <c r="B898" s="536"/>
      <c r="C898" s="536"/>
      <c r="D898" s="537"/>
      <c r="E898" s="537"/>
      <c r="F898" s="537"/>
      <c r="G898" s="538"/>
      <c r="H898" s="539"/>
      <c r="I898" s="548"/>
      <c r="M898" s="27">
        <f t="shared" si="590"/>
        <v>0</v>
      </c>
      <c r="N898" s="53">
        <f t="shared" ref="N898:N899" si="594">M898*3</f>
        <v>0</v>
      </c>
      <c r="O898" s="53">
        <f t="shared" si="591"/>
        <v>0</v>
      </c>
      <c r="P898" s="53">
        <f t="shared" si="592"/>
        <v>0</v>
      </c>
      <c r="Q898" s="53">
        <f t="shared" si="593"/>
        <v>0</v>
      </c>
    </row>
    <row r="899" spans="1:17" ht="39.6">
      <c r="A899" s="540"/>
      <c r="B899" s="544" t="s">
        <v>5631</v>
      </c>
      <c r="C899" s="544" t="s">
        <v>5632</v>
      </c>
      <c r="D899" s="542">
        <v>4924.8</v>
      </c>
      <c r="E899" s="420">
        <f t="shared" ref="E899" si="595">CEILING(P899,50)</f>
        <v>1000</v>
      </c>
      <c r="F899" s="420">
        <f t="shared" ref="F899" si="596">CEILING(O899,50)</f>
        <v>1050</v>
      </c>
      <c r="G899" s="420">
        <f t="shared" ref="G899" si="597">CEILING(N899,50)</f>
        <v>1700</v>
      </c>
      <c r="H899" s="543" t="s">
        <v>4935</v>
      </c>
      <c r="I899" s="547"/>
      <c r="J899" s="548"/>
      <c r="L899" s="63">
        <v>16</v>
      </c>
      <c r="M899" s="27">
        <f t="shared" ref="M899" si="598">L899*35</f>
        <v>560</v>
      </c>
      <c r="N899" s="53">
        <f t="shared" si="594"/>
        <v>1680</v>
      </c>
      <c r="O899" s="53">
        <f t="shared" ref="O899" si="599">N899*0.6</f>
        <v>1008</v>
      </c>
      <c r="P899" s="53">
        <f t="shared" ref="P899" si="600">O899*0.95</f>
        <v>957.59999999999991</v>
      </c>
      <c r="Q899" s="53">
        <f t="shared" ref="Q899" si="601">P899*0.85</f>
        <v>813.95999999999992</v>
      </c>
    </row>
    <row r="900" spans="1:17" ht="36" customHeight="1">
      <c r="A900" s="536" t="s">
        <v>5130</v>
      </c>
      <c r="B900" s="536"/>
      <c r="C900" s="536"/>
      <c r="D900" s="545"/>
      <c r="E900" s="545"/>
      <c r="F900" s="545"/>
      <c r="G900" s="545"/>
      <c r="H900" s="543"/>
      <c r="I900" s="547"/>
      <c r="J900" s="548"/>
      <c r="M900" s="27">
        <f t="shared" si="590"/>
        <v>0</v>
      </c>
      <c r="N900" s="53">
        <f t="shared" si="239"/>
        <v>0</v>
      </c>
      <c r="O900" s="53">
        <f t="shared" si="591"/>
        <v>0</v>
      </c>
      <c r="P900" s="53">
        <f t="shared" si="592"/>
        <v>0</v>
      </c>
      <c r="Q900" s="53">
        <f t="shared" si="593"/>
        <v>0</v>
      </c>
    </row>
    <row r="901" spans="1:17" ht="66">
      <c r="A901" s="540"/>
      <c r="B901" s="544" t="s">
        <v>5569</v>
      </c>
      <c r="C901" s="544" t="s">
        <v>5570</v>
      </c>
      <c r="D901" s="542">
        <v>5489.1</v>
      </c>
      <c r="E901" s="420">
        <f t="shared" ref="E901" si="602">CEILING(P901,50)</f>
        <v>5950</v>
      </c>
      <c r="F901" s="420">
        <f t="shared" ref="F901" si="603">CEILING(O901,50)</f>
        <v>6250</v>
      </c>
      <c r="G901" s="420">
        <f t="shared" ref="G901" si="604">CEILING(N901,50)</f>
        <v>10400</v>
      </c>
      <c r="H901" s="543" t="s">
        <v>4935</v>
      </c>
      <c r="I901" s="547"/>
      <c r="J901" s="548" t="s">
        <v>5131</v>
      </c>
      <c r="L901" s="63">
        <v>99</v>
      </c>
      <c r="M901" s="27">
        <f t="shared" si="590"/>
        <v>3465</v>
      </c>
      <c r="N901" s="53">
        <f t="shared" si="239"/>
        <v>10395</v>
      </c>
      <c r="O901" s="53">
        <f t="shared" si="591"/>
        <v>6237</v>
      </c>
      <c r="P901" s="53">
        <f t="shared" si="592"/>
        <v>5925.15</v>
      </c>
      <c r="Q901" s="53">
        <f t="shared" si="593"/>
        <v>5036.3774999999996</v>
      </c>
    </row>
    <row r="902" spans="1:17" ht="52.8">
      <c r="A902" s="540"/>
      <c r="B902" s="544" t="s">
        <v>5132</v>
      </c>
      <c r="C902" s="544" t="s">
        <v>5133</v>
      </c>
      <c r="D902" s="542">
        <v>3231.9</v>
      </c>
      <c r="E902" s="420">
        <f t="shared" ref="E902" si="605">CEILING(P902,50)</f>
        <v>3150</v>
      </c>
      <c r="F902" s="420">
        <f>CEILING(O902,50)</f>
        <v>3300</v>
      </c>
      <c r="G902" s="420">
        <f t="shared" ref="G902" si="606">CEILING(N902,50)</f>
        <v>5500</v>
      </c>
      <c r="H902" s="543" t="s">
        <v>4935</v>
      </c>
      <c r="I902" s="547"/>
      <c r="J902" s="548" t="s">
        <v>5134</v>
      </c>
      <c r="L902" s="63">
        <v>52</v>
      </c>
      <c r="M902" s="27">
        <f t="shared" si="590"/>
        <v>1820</v>
      </c>
      <c r="N902" s="53">
        <f t="shared" ref="N902:N928" si="607">M902*3</f>
        <v>5460</v>
      </c>
      <c r="O902" s="53">
        <f t="shared" si="591"/>
        <v>3276</v>
      </c>
      <c r="P902" s="53">
        <f t="shared" si="592"/>
        <v>3112.2</v>
      </c>
      <c r="Q902" s="53">
        <f t="shared" si="593"/>
        <v>2645.37</v>
      </c>
    </row>
    <row r="903" spans="1:17" ht="66">
      <c r="A903" s="540"/>
      <c r="B903" s="544" t="s">
        <v>5135</v>
      </c>
      <c r="C903" s="544" t="s">
        <v>5136</v>
      </c>
      <c r="D903" s="542">
        <v>8669.7000000000007</v>
      </c>
      <c r="E903" s="420">
        <f t="shared" ref="E903:E909" si="608">CEILING(P903,50)</f>
        <v>8300</v>
      </c>
      <c r="F903" s="420">
        <f t="shared" ref="F903:F909" si="609">CEILING(O903,50)</f>
        <v>8700</v>
      </c>
      <c r="G903" s="420">
        <f t="shared" ref="G903:G909" si="610">CEILING(N903,50)</f>
        <v>14500</v>
      </c>
      <c r="H903" s="543" t="s">
        <v>4935</v>
      </c>
      <c r="I903" s="547"/>
      <c r="J903" s="548" t="s">
        <v>5134</v>
      </c>
      <c r="L903" s="63">
        <v>138</v>
      </c>
      <c r="M903" s="27">
        <f t="shared" si="590"/>
        <v>4830</v>
      </c>
      <c r="N903" s="53">
        <f t="shared" si="607"/>
        <v>14490</v>
      </c>
      <c r="O903" s="53">
        <f t="shared" si="591"/>
        <v>8694</v>
      </c>
      <c r="P903" s="53">
        <f t="shared" si="592"/>
        <v>8259.2999999999993</v>
      </c>
      <c r="Q903" s="53">
        <f t="shared" si="593"/>
        <v>7020.4049999999988</v>
      </c>
    </row>
    <row r="904" spans="1:17" ht="78.75" customHeight="1">
      <c r="A904" s="540"/>
      <c r="B904" s="544" t="s">
        <v>5137</v>
      </c>
      <c r="C904" s="544" t="s">
        <v>5795</v>
      </c>
      <c r="D904" s="542">
        <v>4463.1000000000004</v>
      </c>
      <c r="E904" s="420">
        <f t="shared" si="608"/>
        <v>4950</v>
      </c>
      <c r="F904" s="420">
        <f t="shared" si="609"/>
        <v>5200</v>
      </c>
      <c r="G904" s="420">
        <f t="shared" si="610"/>
        <v>8650</v>
      </c>
      <c r="H904" s="543" t="s">
        <v>4935</v>
      </c>
      <c r="I904" s="547"/>
      <c r="J904" s="548" t="s">
        <v>5134</v>
      </c>
      <c r="L904" s="63">
        <v>82</v>
      </c>
      <c r="M904" s="27">
        <f t="shared" si="590"/>
        <v>2870</v>
      </c>
      <c r="N904" s="53">
        <f t="shared" si="607"/>
        <v>8610</v>
      </c>
      <c r="O904" s="53">
        <f t="shared" si="591"/>
        <v>5166</v>
      </c>
      <c r="P904" s="53">
        <f t="shared" si="592"/>
        <v>4907.7</v>
      </c>
      <c r="Q904" s="53">
        <f t="shared" si="593"/>
        <v>4171.5450000000001</v>
      </c>
    </row>
    <row r="905" spans="1:17" ht="96.75" customHeight="1">
      <c r="A905" s="540"/>
      <c r="B905" s="540" t="s">
        <v>5138</v>
      </c>
      <c r="C905" s="544" t="s">
        <v>5796</v>
      </c>
      <c r="D905" s="542">
        <v>5386.5</v>
      </c>
      <c r="E905" s="420">
        <f t="shared" si="608"/>
        <v>5150</v>
      </c>
      <c r="F905" s="420">
        <f t="shared" si="609"/>
        <v>5450</v>
      </c>
      <c r="G905" s="420">
        <f t="shared" si="610"/>
        <v>9050</v>
      </c>
      <c r="H905" s="543" t="s">
        <v>4935</v>
      </c>
      <c r="I905" s="547"/>
      <c r="J905" s="548" t="s">
        <v>5139</v>
      </c>
      <c r="L905" s="63">
        <v>86</v>
      </c>
      <c r="M905" s="27">
        <f t="shared" si="590"/>
        <v>3010</v>
      </c>
      <c r="N905" s="53">
        <f t="shared" si="607"/>
        <v>9030</v>
      </c>
      <c r="O905" s="53">
        <f t="shared" si="591"/>
        <v>5418</v>
      </c>
      <c r="P905" s="53">
        <f t="shared" si="592"/>
        <v>5147.0999999999995</v>
      </c>
      <c r="Q905" s="53">
        <f t="shared" si="593"/>
        <v>4375.0349999999999</v>
      </c>
    </row>
    <row r="906" spans="1:17" ht="77.25" customHeight="1">
      <c r="A906" s="540"/>
      <c r="B906" s="546" t="s">
        <v>5578</v>
      </c>
      <c r="C906" s="544" t="s">
        <v>5579</v>
      </c>
      <c r="D906" s="542">
        <v>7797.6</v>
      </c>
      <c r="E906" s="420">
        <f t="shared" ref="E906" si="611">CEILING(P906,50)</f>
        <v>8950</v>
      </c>
      <c r="F906" s="420">
        <f t="shared" ref="F906" si="612">CEILING(O906,50)</f>
        <v>9400</v>
      </c>
      <c r="G906" s="420">
        <f t="shared" ref="G906" si="613">CEILING(N906,50)</f>
        <v>15650</v>
      </c>
      <c r="H906" s="543" t="s">
        <v>4935</v>
      </c>
      <c r="I906" s="547"/>
      <c r="J906" s="548" t="s">
        <v>5580</v>
      </c>
      <c r="L906" s="63">
        <v>149</v>
      </c>
      <c r="M906" s="27">
        <f t="shared" ref="M906" si="614">L906*35</f>
        <v>5215</v>
      </c>
      <c r="N906" s="53">
        <f t="shared" ref="N906" si="615">M906*3</f>
        <v>15645</v>
      </c>
      <c r="O906" s="53">
        <f t="shared" ref="O906" si="616">N906*0.6</f>
        <v>9387</v>
      </c>
      <c r="P906" s="53">
        <f t="shared" ref="P906" si="617">O906*0.95</f>
        <v>8917.65</v>
      </c>
      <c r="Q906" s="53">
        <f t="shared" ref="Q906" si="618">P906*0.85</f>
        <v>7580.0024999999996</v>
      </c>
    </row>
    <row r="907" spans="1:17" ht="77.25" customHeight="1">
      <c r="A907" s="540"/>
      <c r="B907" s="546" t="s">
        <v>5581</v>
      </c>
      <c r="C907" s="544" t="s">
        <v>5582</v>
      </c>
      <c r="D907" s="542">
        <v>7797.6</v>
      </c>
      <c r="E907" s="420">
        <f t="shared" si="608"/>
        <v>6550</v>
      </c>
      <c r="F907" s="420">
        <f t="shared" si="609"/>
        <v>6900</v>
      </c>
      <c r="G907" s="420">
        <f t="shared" si="610"/>
        <v>11450</v>
      </c>
      <c r="H907" s="543" t="s">
        <v>4935</v>
      </c>
      <c r="I907" s="547"/>
      <c r="J907" s="548" t="s">
        <v>5580</v>
      </c>
      <c r="L907" s="63">
        <v>109</v>
      </c>
      <c r="M907" s="27">
        <f t="shared" si="590"/>
        <v>3815</v>
      </c>
      <c r="N907" s="53">
        <f t="shared" si="607"/>
        <v>11445</v>
      </c>
      <c r="O907" s="53">
        <f t="shared" si="591"/>
        <v>6867</v>
      </c>
      <c r="P907" s="53">
        <f t="shared" si="592"/>
        <v>6523.65</v>
      </c>
      <c r="Q907" s="53">
        <f t="shared" si="593"/>
        <v>5545.1025</v>
      </c>
    </row>
    <row r="908" spans="1:17" ht="96.9" customHeight="1">
      <c r="A908" s="540"/>
      <c r="B908" s="544" t="s">
        <v>5583</v>
      </c>
      <c r="C908" s="544" t="s">
        <v>5584</v>
      </c>
      <c r="D908" s="542">
        <v>12414.6</v>
      </c>
      <c r="E908" s="420">
        <f t="shared" si="608"/>
        <v>3300</v>
      </c>
      <c r="F908" s="420">
        <f t="shared" si="609"/>
        <v>3500</v>
      </c>
      <c r="G908" s="420">
        <f t="shared" si="610"/>
        <v>5800</v>
      </c>
      <c r="H908" s="543" t="s">
        <v>4935</v>
      </c>
      <c r="I908" s="547"/>
      <c r="J908" s="548" t="s">
        <v>5585</v>
      </c>
      <c r="L908" s="63">
        <v>55</v>
      </c>
      <c r="M908" s="27">
        <f t="shared" si="590"/>
        <v>1925</v>
      </c>
      <c r="N908" s="53">
        <f t="shared" si="607"/>
        <v>5775</v>
      </c>
      <c r="O908" s="53">
        <f t="shared" si="591"/>
        <v>3465</v>
      </c>
      <c r="P908" s="53">
        <f t="shared" si="592"/>
        <v>3291.75</v>
      </c>
      <c r="Q908" s="53">
        <f t="shared" si="593"/>
        <v>2797.9874999999997</v>
      </c>
    </row>
    <row r="909" spans="1:17" ht="85.5" customHeight="1">
      <c r="A909" s="540"/>
      <c r="B909" s="544" t="s">
        <v>5140</v>
      </c>
      <c r="C909" s="544" t="s">
        <v>5141</v>
      </c>
      <c r="D909" s="542">
        <v>4514.4000000000005</v>
      </c>
      <c r="E909" s="420">
        <f t="shared" si="608"/>
        <v>4550</v>
      </c>
      <c r="F909" s="420">
        <f t="shared" si="609"/>
        <v>4800</v>
      </c>
      <c r="G909" s="420">
        <f t="shared" si="610"/>
        <v>8000</v>
      </c>
      <c r="H909" s="543" t="s">
        <v>4935</v>
      </c>
      <c r="I909" s="547"/>
      <c r="J909" s="548" t="s">
        <v>5142</v>
      </c>
      <c r="L909" s="63">
        <v>76</v>
      </c>
      <c r="M909" s="27">
        <f t="shared" si="590"/>
        <v>2660</v>
      </c>
      <c r="N909" s="53">
        <f t="shared" si="607"/>
        <v>7980</v>
      </c>
      <c r="O909" s="53">
        <f t="shared" si="591"/>
        <v>4788</v>
      </c>
      <c r="P909" s="53">
        <f t="shared" si="592"/>
        <v>4548.5999999999995</v>
      </c>
      <c r="Q909" s="53">
        <f t="shared" si="593"/>
        <v>3866.3099999999995</v>
      </c>
    </row>
    <row r="910" spans="1:17" ht="40.5" customHeight="1">
      <c r="A910" s="536" t="s">
        <v>5143</v>
      </c>
      <c r="B910" s="536"/>
      <c r="C910" s="536"/>
      <c r="D910" s="545"/>
      <c r="E910" s="545"/>
      <c r="F910" s="545"/>
      <c r="G910" s="545"/>
      <c r="H910" s="543" t="s">
        <v>4935</v>
      </c>
      <c r="I910" s="547"/>
      <c r="J910" s="548"/>
      <c r="M910" s="27">
        <f t="shared" si="590"/>
        <v>0</v>
      </c>
      <c r="N910" s="53">
        <f t="shared" si="607"/>
        <v>0</v>
      </c>
      <c r="O910" s="53">
        <f t="shared" si="591"/>
        <v>0</v>
      </c>
      <c r="P910" s="53">
        <f t="shared" si="592"/>
        <v>0</v>
      </c>
      <c r="Q910" s="53">
        <f t="shared" si="593"/>
        <v>0</v>
      </c>
    </row>
    <row r="911" spans="1:17" ht="66">
      <c r="A911" s="540"/>
      <c r="B911" s="544" t="s">
        <v>5144</v>
      </c>
      <c r="C911" s="544" t="s">
        <v>5145</v>
      </c>
      <c r="D911" s="542">
        <v>3385.8</v>
      </c>
      <c r="E911" s="420">
        <f t="shared" ref="E911" si="619">CEILING(P911,50)</f>
        <v>2950</v>
      </c>
      <c r="F911" s="420">
        <f t="shared" ref="F911" si="620">CEILING(O911,50)</f>
        <v>3100</v>
      </c>
      <c r="G911" s="420">
        <f t="shared" ref="G911" si="621">CEILING(N911,50)</f>
        <v>5150</v>
      </c>
      <c r="H911" s="543" t="s">
        <v>4935</v>
      </c>
      <c r="I911" s="547"/>
      <c r="J911" s="548" t="s">
        <v>5146</v>
      </c>
      <c r="L911" s="63">
        <v>49</v>
      </c>
      <c r="M911" s="27">
        <f t="shared" si="590"/>
        <v>1715</v>
      </c>
      <c r="N911" s="53">
        <f t="shared" si="607"/>
        <v>5145</v>
      </c>
      <c r="O911" s="53">
        <f t="shared" si="591"/>
        <v>3087</v>
      </c>
      <c r="P911" s="53">
        <f t="shared" si="592"/>
        <v>2932.6499999999996</v>
      </c>
      <c r="Q911" s="53">
        <f t="shared" si="593"/>
        <v>2492.7524999999996</v>
      </c>
    </row>
    <row r="912" spans="1:17" ht="39.6">
      <c r="A912" s="540"/>
      <c r="B912" s="544" t="s">
        <v>5147</v>
      </c>
      <c r="C912" s="544" t="s">
        <v>5586</v>
      </c>
      <c r="D912" s="542"/>
      <c r="E912" s="420">
        <f t="shared" ref="E912" si="622">CEILING(P912,50)</f>
        <v>2950</v>
      </c>
      <c r="F912" s="420">
        <f t="shared" ref="F912" si="623">CEILING(O912,50)</f>
        <v>3100</v>
      </c>
      <c r="G912" s="420">
        <f t="shared" ref="G912" si="624">CEILING(N912,50)</f>
        <v>5150</v>
      </c>
      <c r="H912" s="543" t="s">
        <v>4935</v>
      </c>
      <c r="I912" s="547"/>
      <c r="J912" s="548"/>
      <c r="L912" s="63">
        <v>49</v>
      </c>
      <c r="M912" s="27">
        <f t="shared" si="590"/>
        <v>1715</v>
      </c>
      <c r="N912" s="53">
        <f t="shared" si="607"/>
        <v>5145</v>
      </c>
      <c r="O912" s="53">
        <f t="shared" si="591"/>
        <v>3087</v>
      </c>
      <c r="P912" s="53">
        <f t="shared" si="592"/>
        <v>2932.6499999999996</v>
      </c>
      <c r="Q912" s="53">
        <f t="shared" si="593"/>
        <v>2492.7524999999996</v>
      </c>
    </row>
    <row r="913" spans="1:17" ht="52.8">
      <c r="A913" s="540"/>
      <c r="B913" s="544" t="s">
        <v>5587</v>
      </c>
      <c r="C913" s="544" t="s">
        <v>5588</v>
      </c>
      <c r="D913" s="542">
        <v>9234</v>
      </c>
      <c r="E913" s="420">
        <f>CEILING(P913,50)</f>
        <v>3550</v>
      </c>
      <c r="F913" s="420">
        <f>CEILING(O913,50)</f>
        <v>3750</v>
      </c>
      <c r="G913" s="420">
        <f>CEILING(N913,50)</f>
        <v>6200</v>
      </c>
      <c r="H913" s="543" t="s">
        <v>4935</v>
      </c>
      <c r="I913" s="547"/>
      <c r="J913" s="548" t="s">
        <v>5589</v>
      </c>
      <c r="L913" s="63">
        <v>59</v>
      </c>
      <c r="M913" s="27">
        <f t="shared" ref="M913:M914" si="625">L913*35</f>
        <v>2065</v>
      </c>
      <c r="N913" s="53">
        <f t="shared" ref="N913:N914" si="626">M913*3</f>
        <v>6195</v>
      </c>
      <c r="O913" s="53">
        <f t="shared" ref="O913:O914" si="627">N913*0.6</f>
        <v>3717</v>
      </c>
      <c r="P913" s="53">
        <f t="shared" ref="P913:P914" si="628">O913*0.95</f>
        <v>3531.1499999999996</v>
      </c>
      <c r="Q913" s="53">
        <f t="shared" ref="Q913:Q914" si="629">P913*0.85</f>
        <v>3001.4774999999995</v>
      </c>
    </row>
    <row r="914" spans="1:17" ht="52.8">
      <c r="A914" s="540"/>
      <c r="B914" s="544" t="s">
        <v>5590</v>
      </c>
      <c r="C914" s="544" t="s">
        <v>5591</v>
      </c>
      <c r="D914" s="542">
        <v>9234</v>
      </c>
      <c r="E914" s="420">
        <f>CEILING(P914,50)</f>
        <v>4100</v>
      </c>
      <c r="F914" s="420">
        <f>CEILING(O914,50)</f>
        <v>4300</v>
      </c>
      <c r="G914" s="420">
        <f>CEILING(N914,50)</f>
        <v>7150</v>
      </c>
      <c r="H914" s="543" t="s">
        <v>4935</v>
      </c>
      <c r="I914" s="547"/>
      <c r="J914" s="548" t="s">
        <v>5592</v>
      </c>
      <c r="L914" s="63">
        <v>68</v>
      </c>
      <c r="M914" s="27">
        <f t="shared" si="625"/>
        <v>2380</v>
      </c>
      <c r="N914" s="53">
        <f t="shared" si="626"/>
        <v>7140</v>
      </c>
      <c r="O914" s="53">
        <f t="shared" si="627"/>
        <v>4284</v>
      </c>
      <c r="P914" s="53">
        <f t="shared" si="628"/>
        <v>4069.7999999999997</v>
      </c>
      <c r="Q914" s="53">
        <f t="shared" si="629"/>
        <v>3459.3299999999995</v>
      </c>
    </row>
    <row r="915" spans="1:17" ht="52.8">
      <c r="A915" s="540"/>
      <c r="B915" s="544" t="s">
        <v>5593</v>
      </c>
      <c r="C915" s="544" t="s">
        <v>5594</v>
      </c>
      <c r="D915" s="542">
        <v>9234</v>
      </c>
      <c r="E915" s="420">
        <f>CEILING(P915,50)</f>
        <v>4750</v>
      </c>
      <c r="F915" s="420">
        <f>CEILING(O915,50)</f>
        <v>5000</v>
      </c>
      <c r="G915" s="420">
        <f>CEILING(N915,50)</f>
        <v>8300</v>
      </c>
      <c r="H915" s="543" t="s">
        <v>4935</v>
      </c>
      <c r="I915" s="547"/>
      <c r="J915" s="548" t="s">
        <v>5595</v>
      </c>
      <c r="L915" s="63">
        <v>79</v>
      </c>
      <c r="M915" s="27">
        <f t="shared" si="590"/>
        <v>2765</v>
      </c>
      <c r="N915" s="53">
        <f t="shared" si="607"/>
        <v>8295</v>
      </c>
      <c r="O915" s="53">
        <f t="shared" si="591"/>
        <v>4977</v>
      </c>
      <c r="P915" s="53">
        <f t="shared" si="592"/>
        <v>4728.1499999999996</v>
      </c>
      <c r="Q915" s="53">
        <f t="shared" si="593"/>
        <v>4018.9274999999998</v>
      </c>
    </row>
    <row r="916" spans="1:17" ht="13.2">
      <c r="A916" s="540"/>
      <c r="B916" s="544"/>
      <c r="C916" s="544"/>
      <c r="D916" s="542"/>
      <c r="E916" s="542"/>
      <c r="F916" s="542"/>
      <c r="G916" s="542"/>
      <c r="H916" s="539"/>
      <c r="I916" s="547"/>
      <c r="J916" s="548"/>
      <c r="M916" s="27">
        <f t="shared" si="590"/>
        <v>0</v>
      </c>
      <c r="N916" s="53">
        <f t="shared" si="607"/>
        <v>0</v>
      </c>
      <c r="O916" s="53">
        <f t="shared" si="591"/>
        <v>0</v>
      </c>
      <c r="P916" s="53">
        <f t="shared" si="592"/>
        <v>0</v>
      </c>
      <c r="Q916" s="53">
        <f t="shared" si="593"/>
        <v>0</v>
      </c>
    </row>
    <row r="917" spans="1:17" ht="38.25" customHeight="1">
      <c r="A917" s="549" t="s">
        <v>5148</v>
      </c>
      <c r="B917" s="536"/>
      <c r="C917" s="536"/>
      <c r="D917" s="545"/>
      <c r="E917" s="545"/>
      <c r="F917" s="545"/>
      <c r="G917" s="545"/>
      <c r="H917" s="539"/>
      <c r="I917" s="547"/>
      <c r="J917" s="548"/>
      <c r="M917" s="27">
        <f t="shared" si="590"/>
        <v>0</v>
      </c>
      <c r="N917" s="53">
        <f t="shared" si="607"/>
        <v>0</v>
      </c>
      <c r="O917" s="53">
        <f t="shared" si="591"/>
        <v>0</v>
      </c>
      <c r="P917" s="53">
        <f t="shared" si="592"/>
        <v>0</v>
      </c>
      <c r="Q917" s="53">
        <f t="shared" si="593"/>
        <v>0</v>
      </c>
    </row>
    <row r="918" spans="1:17" ht="66">
      <c r="A918" s="540"/>
      <c r="B918" s="544" t="s">
        <v>5600</v>
      </c>
      <c r="C918" s="544" t="s">
        <v>5149</v>
      </c>
      <c r="D918" s="542">
        <v>8054.1</v>
      </c>
      <c r="E918" s="420">
        <f>CEILING(P918,50)</f>
        <v>7750</v>
      </c>
      <c r="F918" s="420">
        <f>CEILING(O918,50)</f>
        <v>8150</v>
      </c>
      <c r="G918" s="420">
        <f>CEILING(N918,50)</f>
        <v>13550</v>
      </c>
      <c r="H918" s="543" t="s">
        <v>4935</v>
      </c>
      <c r="I918" s="547"/>
      <c r="J918" s="548" t="s">
        <v>5596</v>
      </c>
      <c r="L918" s="63">
        <v>129</v>
      </c>
      <c r="M918" s="27">
        <f>L918*35</f>
        <v>4515</v>
      </c>
      <c r="N918" s="53">
        <f>M918*3</f>
        <v>13545</v>
      </c>
      <c r="O918" s="53">
        <f t="shared" si="591"/>
        <v>8127</v>
      </c>
      <c r="P918" s="53">
        <f>O918*0.95</f>
        <v>7720.65</v>
      </c>
      <c r="Q918" s="53">
        <f>P918*0.85</f>
        <v>6562.5524999999998</v>
      </c>
    </row>
    <row r="919" spans="1:17" ht="92.4">
      <c r="A919" s="540"/>
      <c r="B919" s="544" t="s">
        <v>5599</v>
      </c>
      <c r="C919" s="544" t="s">
        <v>5597</v>
      </c>
      <c r="D919" s="542"/>
      <c r="E919" s="420">
        <f>CEILING(P919,50)</f>
        <v>29900</v>
      </c>
      <c r="F919" s="420">
        <f>CEILING(O919,50)</f>
        <v>31450</v>
      </c>
      <c r="G919" s="420">
        <f>CEILING(N919,50)</f>
        <v>52400</v>
      </c>
      <c r="H919" s="543" t="s">
        <v>4935</v>
      </c>
      <c r="I919" s="548"/>
      <c r="L919" s="63">
        <v>499</v>
      </c>
      <c r="M919" s="27">
        <f t="shared" si="590"/>
        <v>17465</v>
      </c>
      <c r="N919" s="53">
        <f t="shared" si="607"/>
        <v>52395</v>
      </c>
      <c r="O919" s="53">
        <f t="shared" si="591"/>
        <v>31437</v>
      </c>
      <c r="P919" s="53">
        <f t="shared" si="592"/>
        <v>29865.149999999998</v>
      </c>
      <c r="Q919" s="53">
        <f t="shared" si="593"/>
        <v>25385.377499999999</v>
      </c>
    </row>
    <row r="920" spans="1:17" ht="79.2">
      <c r="A920" s="540"/>
      <c r="B920" s="544" t="s">
        <v>5598</v>
      </c>
      <c r="C920" s="544" t="s">
        <v>5601</v>
      </c>
      <c r="D920" s="542"/>
      <c r="E920" s="420">
        <f t="shared" ref="E920:E928" si="630">CEILING(P920,50)</f>
        <v>23900</v>
      </c>
      <c r="F920" s="420">
        <f t="shared" ref="F920:F928" si="631">CEILING(O920,50)</f>
        <v>25150</v>
      </c>
      <c r="G920" s="420">
        <f t="shared" ref="G920:G928" si="632">CEILING(N920,50)</f>
        <v>41900</v>
      </c>
      <c r="H920" s="543" t="s">
        <v>4935</v>
      </c>
      <c r="I920" s="548"/>
      <c r="L920" s="63">
        <v>399</v>
      </c>
      <c r="M920" s="27">
        <f t="shared" si="590"/>
        <v>13965</v>
      </c>
      <c r="N920" s="53">
        <f t="shared" si="607"/>
        <v>41895</v>
      </c>
      <c r="O920" s="53">
        <f t="shared" si="591"/>
        <v>25137</v>
      </c>
      <c r="P920" s="53">
        <f t="shared" si="592"/>
        <v>23880.149999999998</v>
      </c>
      <c r="Q920" s="53">
        <f t="shared" si="593"/>
        <v>20298.127499999999</v>
      </c>
    </row>
    <row r="921" spans="1:17" ht="92.4">
      <c r="A921" s="540"/>
      <c r="B921" s="544" t="s">
        <v>5602</v>
      </c>
      <c r="C921" s="544" t="s">
        <v>5603</v>
      </c>
      <c r="D921" s="542"/>
      <c r="E921" s="420">
        <f t="shared" si="630"/>
        <v>41850</v>
      </c>
      <c r="F921" s="420">
        <f t="shared" si="631"/>
        <v>44050</v>
      </c>
      <c r="G921" s="420">
        <f t="shared" si="632"/>
        <v>73400</v>
      </c>
      <c r="H921" s="543" t="s">
        <v>4935</v>
      </c>
      <c r="I921" s="548"/>
      <c r="L921" s="63">
        <v>699</v>
      </c>
      <c r="M921" s="27">
        <f t="shared" si="590"/>
        <v>24465</v>
      </c>
      <c r="N921" s="53">
        <f t="shared" si="607"/>
        <v>73395</v>
      </c>
      <c r="O921" s="53">
        <f t="shared" si="591"/>
        <v>44037</v>
      </c>
      <c r="P921" s="53">
        <f t="shared" si="592"/>
        <v>41835.15</v>
      </c>
      <c r="Q921" s="53">
        <f t="shared" si="593"/>
        <v>35559.877500000002</v>
      </c>
    </row>
    <row r="922" spans="1:17" ht="66">
      <c r="A922" s="540"/>
      <c r="B922" s="544" t="s">
        <v>5604</v>
      </c>
      <c r="C922" s="544" t="s">
        <v>5605</v>
      </c>
      <c r="D922" s="550"/>
      <c r="E922" s="420">
        <f t="shared" si="630"/>
        <v>10150</v>
      </c>
      <c r="F922" s="420">
        <f t="shared" si="631"/>
        <v>10650</v>
      </c>
      <c r="G922" s="420">
        <f t="shared" si="632"/>
        <v>17750</v>
      </c>
      <c r="H922" s="543" t="s">
        <v>4935</v>
      </c>
      <c r="I922" s="548"/>
      <c r="L922" s="63">
        <v>169</v>
      </c>
      <c r="M922" s="27">
        <f t="shared" si="590"/>
        <v>5915</v>
      </c>
      <c r="N922" s="53">
        <f t="shared" si="607"/>
        <v>17745</v>
      </c>
      <c r="O922" s="53">
        <f t="shared" si="591"/>
        <v>10647</v>
      </c>
      <c r="P922" s="53">
        <f t="shared" si="592"/>
        <v>10114.65</v>
      </c>
      <c r="Q922" s="53">
        <f t="shared" si="593"/>
        <v>8597.4524999999994</v>
      </c>
    </row>
    <row r="923" spans="1:17" ht="79.2">
      <c r="A923" s="540"/>
      <c r="B923" s="544" t="s">
        <v>5606</v>
      </c>
      <c r="C923" s="544" t="s">
        <v>5607</v>
      </c>
      <c r="D923" s="550"/>
      <c r="E923" s="420">
        <f t="shared" ref="E923:E927" si="633">CEILING(P923,50)</f>
        <v>14350</v>
      </c>
      <c r="F923" s="420">
        <f t="shared" ref="F923:F927" si="634">CEILING(O923,50)</f>
        <v>15100</v>
      </c>
      <c r="G923" s="420">
        <f t="shared" ref="G923:G927" si="635">CEILING(N923,50)</f>
        <v>25100</v>
      </c>
      <c r="H923" s="543" t="s">
        <v>4935</v>
      </c>
      <c r="I923" s="548"/>
      <c r="L923" s="63">
        <v>239</v>
      </c>
      <c r="M923" s="27">
        <f t="shared" ref="M923:M927" si="636">L923*35</f>
        <v>8365</v>
      </c>
      <c r="N923" s="53">
        <f t="shared" ref="N923:N927" si="637">M923*3</f>
        <v>25095</v>
      </c>
      <c r="O923" s="53">
        <f t="shared" ref="O923:O927" si="638">N923*0.6</f>
        <v>15057</v>
      </c>
      <c r="P923" s="53">
        <f t="shared" ref="P923:P927" si="639">O923*0.95</f>
        <v>14304.15</v>
      </c>
      <c r="Q923" s="53">
        <f t="shared" ref="Q923:Q927" si="640">P923*0.85</f>
        <v>12158.5275</v>
      </c>
    </row>
    <row r="924" spans="1:17" ht="66">
      <c r="A924" s="540"/>
      <c r="B924" s="544" t="s">
        <v>5608</v>
      </c>
      <c r="C924" s="544" t="s">
        <v>5609</v>
      </c>
      <c r="D924" s="550"/>
      <c r="E924" s="420">
        <f t="shared" si="633"/>
        <v>8350</v>
      </c>
      <c r="F924" s="420">
        <f t="shared" si="634"/>
        <v>8800</v>
      </c>
      <c r="G924" s="420">
        <f t="shared" si="635"/>
        <v>14600</v>
      </c>
      <c r="H924" s="543" t="s">
        <v>4935</v>
      </c>
      <c r="I924" s="548"/>
      <c r="L924" s="63">
        <v>139</v>
      </c>
      <c r="M924" s="27">
        <f t="shared" si="636"/>
        <v>4865</v>
      </c>
      <c r="N924" s="53">
        <f t="shared" si="637"/>
        <v>14595</v>
      </c>
      <c r="O924" s="53">
        <f t="shared" si="638"/>
        <v>8757</v>
      </c>
      <c r="P924" s="53">
        <f t="shared" si="639"/>
        <v>8319.15</v>
      </c>
      <c r="Q924" s="53">
        <f t="shared" si="640"/>
        <v>7071.2774999999992</v>
      </c>
    </row>
    <row r="925" spans="1:17" ht="66">
      <c r="A925" s="540"/>
      <c r="B925" s="544" t="s">
        <v>5610</v>
      </c>
      <c r="C925" s="544" t="s">
        <v>5611</v>
      </c>
      <c r="D925" s="550"/>
      <c r="E925" s="420">
        <f t="shared" ref="E925" si="641">CEILING(P925,50)</f>
        <v>9350</v>
      </c>
      <c r="F925" s="420">
        <f t="shared" ref="F925" si="642">CEILING(O925,50)</f>
        <v>9850</v>
      </c>
      <c r="G925" s="420">
        <f t="shared" ref="G925" si="643">CEILING(N925,50)</f>
        <v>16400</v>
      </c>
      <c r="H925" s="543" t="s">
        <v>4935</v>
      </c>
      <c r="I925" s="548"/>
      <c r="L925" s="63">
        <v>156</v>
      </c>
      <c r="M925" s="27">
        <f t="shared" ref="M925" si="644">L925*35</f>
        <v>5460</v>
      </c>
      <c r="N925" s="53">
        <f t="shared" ref="N925" si="645">M925*3</f>
        <v>16380</v>
      </c>
      <c r="O925" s="53">
        <f t="shared" ref="O925" si="646">N925*0.6</f>
        <v>9828</v>
      </c>
      <c r="P925" s="53">
        <f t="shared" ref="P925" si="647">O925*0.95</f>
        <v>9336.6</v>
      </c>
      <c r="Q925" s="53">
        <f t="shared" ref="Q925" si="648">P925*0.85</f>
        <v>7936.11</v>
      </c>
    </row>
    <row r="926" spans="1:17" ht="79.2">
      <c r="A926" s="540"/>
      <c r="B926" s="544" t="s">
        <v>5612</v>
      </c>
      <c r="C926" s="544" t="s">
        <v>5613</v>
      </c>
      <c r="D926" s="550"/>
      <c r="E926" s="420">
        <f t="shared" si="633"/>
        <v>23900</v>
      </c>
      <c r="F926" s="420">
        <f t="shared" si="634"/>
        <v>25150</v>
      </c>
      <c r="G926" s="420">
        <f t="shared" si="635"/>
        <v>41900</v>
      </c>
      <c r="H926" s="543" t="s">
        <v>4935</v>
      </c>
      <c r="I926" s="548"/>
      <c r="L926" s="63">
        <v>399</v>
      </c>
      <c r="M926" s="27">
        <f t="shared" si="636"/>
        <v>13965</v>
      </c>
      <c r="N926" s="53">
        <f t="shared" si="637"/>
        <v>41895</v>
      </c>
      <c r="O926" s="53">
        <f t="shared" si="638"/>
        <v>25137</v>
      </c>
      <c r="P926" s="53">
        <f t="shared" si="639"/>
        <v>23880.149999999998</v>
      </c>
      <c r="Q926" s="53">
        <f t="shared" si="640"/>
        <v>20298.127499999999</v>
      </c>
    </row>
    <row r="927" spans="1:17" ht="52.8">
      <c r="A927" s="540"/>
      <c r="B927" s="544" t="s">
        <v>5614</v>
      </c>
      <c r="C927" s="544" t="s">
        <v>5615</v>
      </c>
      <c r="D927" s="550"/>
      <c r="E927" s="420">
        <f t="shared" si="633"/>
        <v>11950</v>
      </c>
      <c r="F927" s="420">
        <f t="shared" si="634"/>
        <v>12550</v>
      </c>
      <c r="G927" s="420">
        <f t="shared" si="635"/>
        <v>20900</v>
      </c>
      <c r="H927" s="543" t="s">
        <v>4935</v>
      </c>
      <c r="I927" s="548"/>
      <c r="L927" s="63">
        <v>199</v>
      </c>
      <c r="M927" s="27">
        <f t="shared" si="636"/>
        <v>6965</v>
      </c>
      <c r="N927" s="53">
        <f t="shared" si="637"/>
        <v>20895</v>
      </c>
      <c r="O927" s="53">
        <f t="shared" si="638"/>
        <v>12537</v>
      </c>
      <c r="P927" s="53">
        <f t="shared" si="639"/>
        <v>11910.15</v>
      </c>
      <c r="Q927" s="53">
        <f t="shared" si="640"/>
        <v>10123.627499999999</v>
      </c>
    </row>
    <row r="928" spans="1:17" ht="52.8">
      <c r="A928" s="540"/>
      <c r="B928" s="544" t="s">
        <v>5616</v>
      </c>
      <c r="C928" s="544" t="s">
        <v>5617</v>
      </c>
      <c r="D928" s="550"/>
      <c r="E928" s="420">
        <f t="shared" si="630"/>
        <v>17900</v>
      </c>
      <c r="F928" s="420">
        <f t="shared" si="631"/>
        <v>18850</v>
      </c>
      <c r="G928" s="420">
        <f t="shared" si="632"/>
        <v>31400</v>
      </c>
      <c r="H928" s="543" t="s">
        <v>4935</v>
      </c>
      <c r="I928" s="548"/>
      <c r="L928" s="63">
        <v>299</v>
      </c>
      <c r="M928" s="27">
        <f t="shared" si="590"/>
        <v>10465</v>
      </c>
      <c r="N928" s="53">
        <f t="shared" si="607"/>
        <v>31395</v>
      </c>
      <c r="O928" s="53">
        <f t="shared" si="591"/>
        <v>18837</v>
      </c>
      <c r="P928" s="53">
        <f t="shared" si="592"/>
        <v>17895.149999999998</v>
      </c>
      <c r="Q928" s="53">
        <f t="shared" si="593"/>
        <v>15210.877499999997</v>
      </c>
    </row>
    <row r="929" spans="1:17" ht="50.25" customHeight="1">
      <c r="A929" s="877" t="s">
        <v>5150</v>
      </c>
      <c r="B929" s="877"/>
      <c r="C929" s="877"/>
      <c r="D929" s="877"/>
      <c r="E929" s="877"/>
      <c r="F929" s="877"/>
      <c r="G929" s="877"/>
      <c r="H929" s="878"/>
      <c r="I929" s="877"/>
      <c r="M929" s="27">
        <f t="shared" ref="M929:M971" si="649">L929*35</f>
        <v>0</v>
      </c>
      <c r="N929" s="53">
        <f t="shared" ref="N929:N980" si="650">M929*3</f>
        <v>0</v>
      </c>
      <c r="O929" s="53">
        <f t="shared" ref="O929:O974" si="651">N929*0.6</f>
        <v>0</v>
      </c>
      <c r="P929" s="53">
        <f t="shared" ref="P929:P974" si="652">O929*0.95</f>
        <v>0</v>
      </c>
      <c r="Q929" s="53">
        <f t="shared" ref="Q929:Q974" si="653">P929*0.85</f>
        <v>0</v>
      </c>
    </row>
    <row r="930" spans="1:17" ht="51.75" customHeight="1">
      <c r="A930" s="551" t="s">
        <v>5151</v>
      </c>
      <c r="B930" s="552"/>
      <c r="C930" s="552"/>
      <c r="D930" s="553" t="s">
        <v>5152</v>
      </c>
      <c r="E930" s="553" t="s">
        <v>208</v>
      </c>
      <c r="F930" s="553" t="s">
        <v>5153</v>
      </c>
      <c r="G930" s="554" t="s">
        <v>206</v>
      </c>
      <c r="H930" s="539" t="s">
        <v>5154</v>
      </c>
      <c r="I930" s="548"/>
      <c r="M930" s="27">
        <f t="shared" si="649"/>
        <v>0</v>
      </c>
      <c r="N930" s="53">
        <f t="shared" si="650"/>
        <v>0</v>
      </c>
      <c r="O930" s="53">
        <f t="shared" si="651"/>
        <v>0</v>
      </c>
      <c r="P930" s="53">
        <f t="shared" si="652"/>
        <v>0</v>
      </c>
      <c r="Q930" s="53">
        <f t="shared" si="653"/>
        <v>0</v>
      </c>
    </row>
    <row r="931" spans="1:17" ht="72" customHeight="1">
      <c r="A931" s="540"/>
      <c r="B931" s="540" t="s">
        <v>5155</v>
      </c>
      <c r="C931" s="544" t="s">
        <v>5156</v>
      </c>
      <c r="D931" s="542">
        <v>1282.5</v>
      </c>
      <c r="E931" s="420">
        <f t="shared" ref="E931" si="654">CEILING(P931,50)</f>
        <v>1450</v>
      </c>
      <c r="F931" s="420">
        <f t="shared" ref="F931" si="655">CEILING(O931,50)</f>
        <v>1500</v>
      </c>
      <c r="G931" s="420">
        <f t="shared" ref="G931" si="656">CEILING(N931,50)</f>
        <v>2500</v>
      </c>
      <c r="H931" s="539"/>
      <c r="I931" s="548"/>
      <c r="M931" s="27">
        <f t="shared" si="649"/>
        <v>0</v>
      </c>
      <c r="N931" s="542">
        <v>2500</v>
      </c>
      <c r="O931" s="53">
        <f t="shared" si="651"/>
        <v>1500</v>
      </c>
      <c r="P931" s="53">
        <f t="shared" si="652"/>
        <v>1425</v>
      </c>
      <c r="Q931" s="53">
        <f t="shared" si="653"/>
        <v>1211.25</v>
      </c>
    </row>
    <row r="932" spans="1:17" ht="50.25" customHeight="1">
      <c r="A932" s="540"/>
      <c r="B932" s="540" t="s">
        <v>5157</v>
      </c>
      <c r="C932" s="544" t="s">
        <v>5158</v>
      </c>
      <c r="D932" s="542">
        <v>718.2</v>
      </c>
      <c r="E932" s="420">
        <f t="shared" ref="E932:E944" si="657">CEILING(P932,50)</f>
        <v>800</v>
      </c>
      <c r="F932" s="420">
        <f t="shared" ref="F932:F944" si="658">CEILING(O932,50)</f>
        <v>850</v>
      </c>
      <c r="G932" s="420">
        <f t="shared" ref="G932:G944" si="659">CEILING(N932,50)</f>
        <v>1400</v>
      </c>
      <c r="H932" s="539"/>
      <c r="I932" s="548"/>
      <c r="M932" s="27">
        <f t="shared" si="649"/>
        <v>0</v>
      </c>
      <c r="N932" s="542">
        <v>1400</v>
      </c>
      <c r="O932" s="53">
        <f t="shared" si="651"/>
        <v>840</v>
      </c>
      <c r="P932" s="53">
        <f t="shared" si="652"/>
        <v>798</v>
      </c>
      <c r="Q932" s="53">
        <f t="shared" si="653"/>
        <v>678.3</v>
      </c>
    </row>
    <row r="933" spans="1:17" ht="60" customHeight="1">
      <c r="A933" s="540"/>
      <c r="B933" s="540" t="s">
        <v>5159</v>
      </c>
      <c r="C933" s="544" t="s">
        <v>5160</v>
      </c>
      <c r="D933" s="542">
        <v>410.40000000000003</v>
      </c>
      <c r="E933" s="420">
        <f t="shared" si="657"/>
        <v>500</v>
      </c>
      <c r="F933" s="420">
        <f t="shared" si="658"/>
        <v>500</v>
      </c>
      <c r="G933" s="420">
        <f t="shared" si="659"/>
        <v>800</v>
      </c>
      <c r="H933" s="539"/>
      <c r="I933" s="548"/>
      <c r="M933" s="27">
        <f t="shared" si="649"/>
        <v>0</v>
      </c>
      <c r="N933" s="542">
        <v>800</v>
      </c>
      <c r="O933" s="53">
        <f t="shared" si="651"/>
        <v>480</v>
      </c>
      <c r="P933" s="53">
        <f t="shared" si="652"/>
        <v>456</v>
      </c>
      <c r="Q933" s="53">
        <f t="shared" si="653"/>
        <v>387.59999999999997</v>
      </c>
    </row>
    <row r="934" spans="1:17" ht="75" customHeight="1">
      <c r="A934" s="540"/>
      <c r="B934" s="540" t="s">
        <v>5161</v>
      </c>
      <c r="C934" s="544" t="s">
        <v>5162</v>
      </c>
      <c r="D934" s="542">
        <v>1692.9</v>
      </c>
      <c r="E934" s="420">
        <f t="shared" si="657"/>
        <v>1900</v>
      </c>
      <c r="F934" s="420">
        <f t="shared" si="658"/>
        <v>2000</v>
      </c>
      <c r="G934" s="420">
        <f t="shared" si="659"/>
        <v>3300</v>
      </c>
      <c r="H934" s="539"/>
      <c r="I934" s="548"/>
      <c r="M934" s="27">
        <f t="shared" si="649"/>
        <v>0</v>
      </c>
      <c r="N934" s="542">
        <v>3300</v>
      </c>
      <c r="O934" s="53">
        <f t="shared" si="651"/>
        <v>1980</v>
      </c>
      <c r="P934" s="53">
        <f t="shared" si="652"/>
        <v>1881</v>
      </c>
      <c r="Q934" s="53">
        <f t="shared" si="653"/>
        <v>1598.85</v>
      </c>
    </row>
    <row r="935" spans="1:17" ht="51.75" customHeight="1">
      <c r="A935" s="540"/>
      <c r="B935" s="540" t="s">
        <v>5163</v>
      </c>
      <c r="C935" s="544" t="s">
        <v>5164</v>
      </c>
      <c r="D935" s="542">
        <v>974.7</v>
      </c>
      <c r="E935" s="420">
        <f t="shared" si="657"/>
        <v>1100</v>
      </c>
      <c r="F935" s="420">
        <f t="shared" si="658"/>
        <v>1150</v>
      </c>
      <c r="G935" s="420">
        <f t="shared" si="659"/>
        <v>1900</v>
      </c>
      <c r="H935" s="539"/>
      <c r="I935" s="548"/>
      <c r="M935" s="27">
        <f t="shared" si="649"/>
        <v>0</v>
      </c>
      <c r="N935" s="542">
        <v>1900</v>
      </c>
      <c r="O935" s="53">
        <f t="shared" si="651"/>
        <v>1140</v>
      </c>
      <c r="P935" s="53">
        <f t="shared" si="652"/>
        <v>1083</v>
      </c>
      <c r="Q935" s="53">
        <f t="shared" si="653"/>
        <v>920.55</v>
      </c>
    </row>
    <row r="936" spans="1:17" ht="67.5" customHeight="1">
      <c r="A936" s="540"/>
      <c r="B936" s="540" t="s">
        <v>5165</v>
      </c>
      <c r="C936" s="544" t="s">
        <v>5166</v>
      </c>
      <c r="D936" s="542">
        <v>513</v>
      </c>
      <c r="E936" s="420">
        <f t="shared" si="657"/>
        <v>600</v>
      </c>
      <c r="F936" s="420">
        <f t="shared" si="658"/>
        <v>600</v>
      </c>
      <c r="G936" s="420">
        <f t="shared" si="659"/>
        <v>1000</v>
      </c>
      <c r="H936" s="539"/>
      <c r="I936" s="548"/>
      <c r="M936" s="27">
        <f t="shared" si="649"/>
        <v>0</v>
      </c>
      <c r="N936" s="542">
        <v>1000</v>
      </c>
      <c r="O936" s="53">
        <f t="shared" si="651"/>
        <v>600</v>
      </c>
      <c r="P936" s="53">
        <f t="shared" si="652"/>
        <v>570</v>
      </c>
      <c r="Q936" s="53">
        <f t="shared" si="653"/>
        <v>484.5</v>
      </c>
    </row>
    <row r="937" spans="1:17" ht="92.25" customHeight="1">
      <c r="A937" s="540"/>
      <c r="B937" s="540" t="s">
        <v>5167</v>
      </c>
      <c r="C937" s="544" t="s">
        <v>5168</v>
      </c>
      <c r="D937" s="542">
        <v>2154.6</v>
      </c>
      <c r="E937" s="420">
        <f t="shared" si="657"/>
        <v>2400</v>
      </c>
      <c r="F937" s="420">
        <f t="shared" si="658"/>
        <v>2550</v>
      </c>
      <c r="G937" s="420">
        <f t="shared" si="659"/>
        <v>4200</v>
      </c>
      <c r="H937" s="539"/>
      <c r="I937" s="548" t="s">
        <v>5169</v>
      </c>
      <c r="M937" s="27">
        <f t="shared" si="649"/>
        <v>0</v>
      </c>
      <c r="N937" s="542">
        <v>4200</v>
      </c>
      <c r="O937" s="53">
        <f t="shared" si="651"/>
        <v>2520</v>
      </c>
      <c r="P937" s="53">
        <f t="shared" si="652"/>
        <v>2394</v>
      </c>
      <c r="Q937" s="53">
        <f t="shared" si="653"/>
        <v>2034.8999999999999</v>
      </c>
    </row>
    <row r="938" spans="1:17" ht="54" customHeight="1">
      <c r="A938" s="540"/>
      <c r="B938" s="540" t="s">
        <v>5170</v>
      </c>
      <c r="C938" s="544" t="s">
        <v>5171</v>
      </c>
      <c r="D938" s="542">
        <v>410.40000000000003</v>
      </c>
      <c r="E938" s="420">
        <f t="shared" si="657"/>
        <v>500</v>
      </c>
      <c r="F938" s="420">
        <f t="shared" si="658"/>
        <v>500</v>
      </c>
      <c r="G938" s="420">
        <f t="shared" si="659"/>
        <v>800</v>
      </c>
      <c r="H938" s="539"/>
      <c r="I938" s="548"/>
      <c r="M938" s="27">
        <f t="shared" si="649"/>
        <v>0</v>
      </c>
      <c r="N938" s="542">
        <v>800</v>
      </c>
      <c r="O938" s="53">
        <f t="shared" si="651"/>
        <v>480</v>
      </c>
      <c r="P938" s="53">
        <f t="shared" si="652"/>
        <v>456</v>
      </c>
      <c r="Q938" s="53">
        <f t="shared" si="653"/>
        <v>387.59999999999997</v>
      </c>
    </row>
    <row r="939" spans="1:17" ht="62.25" customHeight="1">
      <c r="A939" s="540"/>
      <c r="B939" s="540" t="s">
        <v>5172</v>
      </c>
      <c r="C939" s="544" t="s">
        <v>5173</v>
      </c>
      <c r="D939" s="542">
        <v>564.30000000000007</v>
      </c>
      <c r="E939" s="420">
        <f t="shared" si="657"/>
        <v>650</v>
      </c>
      <c r="F939" s="420">
        <f t="shared" si="658"/>
        <v>700</v>
      </c>
      <c r="G939" s="420">
        <f t="shared" si="659"/>
        <v>1100</v>
      </c>
      <c r="H939" s="539"/>
      <c r="I939" s="548"/>
      <c r="M939" s="27">
        <f t="shared" si="649"/>
        <v>0</v>
      </c>
      <c r="N939" s="542">
        <v>1100</v>
      </c>
      <c r="O939" s="53">
        <f t="shared" si="651"/>
        <v>660</v>
      </c>
      <c r="P939" s="53">
        <f t="shared" si="652"/>
        <v>627</v>
      </c>
      <c r="Q939" s="53">
        <f t="shared" si="653"/>
        <v>532.94999999999993</v>
      </c>
    </row>
    <row r="940" spans="1:17" ht="46.5" customHeight="1">
      <c r="A940" s="540"/>
      <c r="B940" s="540" t="s">
        <v>5174</v>
      </c>
      <c r="C940" s="544" t="s">
        <v>5175</v>
      </c>
      <c r="D940" s="542">
        <v>718.2</v>
      </c>
      <c r="E940" s="420">
        <f t="shared" si="657"/>
        <v>800</v>
      </c>
      <c r="F940" s="420">
        <f t="shared" si="658"/>
        <v>850</v>
      </c>
      <c r="G940" s="420">
        <f t="shared" si="659"/>
        <v>1400</v>
      </c>
      <c r="H940" s="539"/>
      <c r="I940" s="548"/>
      <c r="M940" s="27">
        <f t="shared" si="649"/>
        <v>0</v>
      </c>
      <c r="N940" s="542">
        <v>1400</v>
      </c>
      <c r="O940" s="53">
        <f t="shared" si="651"/>
        <v>840</v>
      </c>
      <c r="P940" s="53">
        <f t="shared" si="652"/>
        <v>798</v>
      </c>
      <c r="Q940" s="53">
        <f t="shared" si="653"/>
        <v>678.3</v>
      </c>
    </row>
    <row r="941" spans="1:17" ht="96.9" customHeight="1">
      <c r="A941" s="540"/>
      <c r="B941" s="540" t="s">
        <v>5174</v>
      </c>
      <c r="C941" s="544" t="s">
        <v>5176</v>
      </c>
      <c r="D941" s="542">
        <v>3129.3</v>
      </c>
      <c r="E941" s="420">
        <f t="shared" si="657"/>
        <v>3500</v>
      </c>
      <c r="F941" s="420">
        <f t="shared" si="658"/>
        <v>3700</v>
      </c>
      <c r="G941" s="420">
        <f t="shared" si="659"/>
        <v>6100</v>
      </c>
      <c r="H941" s="539"/>
      <c r="I941" s="548" t="s">
        <v>5177</v>
      </c>
      <c r="M941" s="27">
        <f t="shared" si="649"/>
        <v>0</v>
      </c>
      <c r="N941" s="542">
        <v>6100</v>
      </c>
      <c r="O941" s="53">
        <f t="shared" si="651"/>
        <v>3660</v>
      </c>
      <c r="P941" s="53">
        <f t="shared" si="652"/>
        <v>3477</v>
      </c>
      <c r="Q941" s="53">
        <f t="shared" si="653"/>
        <v>2955.45</v>
      </c>
    </row>
    <row r="942" spans="1:17" ht="55.5" customHeight="1">
      <c r="A942" s="540"/>
      <c r="B942" s="540" t="s">
        <v>5178</v>
      </c>
      <c r="C942" s="541" t="s">
        <v>5179</v>
      </c>
      <c r="D942" s="542">
        <v>718.2</v>
      </c>
      <c r="E942" s="420">
        <f t="shared" si="657"/>
        <v>800</v>
      </c>
      <c r="F942" s="420">
        <f t="shared" si="658"/>
        <v>850</v>
      </c>
      <c r="G942" s="420">
        <f t="shared" si="659"/>
        <v>1400</v>
      </c>
      <c r="H942" s="539"/>
      <c r="I942" s="548"/>
      <c r="M942" s="27">
        <f t="shared" si="649"/>
        <v>0</v>
      </c>
      <c r="N942" s="542">
        <v>1400</v>
      </c>
      <c r="O942" s="53">
        <f t="shared" si="651"/>
        <v>840</v>
      </c>
      <c r="P942" s="53">
        <f t="shared" si="652"/>
        <v>798</v>
      </c>
      <c r="Q942" s="53">
        <f t="shared" si="653"/>
        <v>678.3</v>
      </c>
    </row>
    <row r="943" spans="1:17" ht="49.5" customHeight="1">
      <c r="A943" s="540"/>
      <c r="B943" s="540" t="s">
        <v>5180</v>
      </c>
      <c r="C943" s="541" t="s">
        <v>5181</v>
      </c>
      <c r="D943" s="542">
        <v>872.1</v>
      </c>
      <c r="E943" s="420">
        <f t="shared" si="657"/>
        <v>1000</v>
      </c>
      <c r="F943" s="420">
        <f t="shared" si="658"/>
        <v>1050</v>
      </c>
      <c r="G943" s="420">
        <f t="shared" si="659"/>
        <v>1700</v>
      </c>
      <c r="H943" s="539"/>
      <c r="I943" s="548"/>
      <c r="M943" s="27">
        <f t="shared" si="649"/>
        <v>0</v>
      </c>
      <c r="N943" s="542">
        <v>1700</v>
      </c>
      <c r="O943" s="53">
        <f t="shared" si="651"/>
        <v>1020</v>
      </c>
      <c r="P943" s="53">
        <f t="shared" si="652"/>
        <v>969</v>
      </c>
      <c r="Q943" s="53">
        <f t="shared" si="653"/>
        <v>823.65</v>
      </c>
    </row>
    <row r="944" spans="1:17" ht="47.25" customHeight="1">
      <c r="A944" s="540"/>
      <c r="B944" s="541" t="s">
        <v>5182</v>
      </c>
      <c r="C944" s="544" t="s">
        <v>5183</v>
      </c>
      <c r="D944" s="542">
        <v>872.1</v>
      </c>
      <c r="E944" s="676">
        <f t="shared" si="657"/>
        <v>1000</v>
      </c>
      <c r="F944" s="676">
        <f t="shared" si="658"/>
        <v>1050</v>
      </c>
      <c r="G944" s="676">
        <f t="shared" si="659"/>
        <v>1700</v>
      </c>
      <c r="H944" s="539"/>
      <c r="I944" s="548"/>
      <c r="M944" s="27">
        <f t="shared" si="649"/>
        <v>0</v>
      </c>
      <c r="N944" s="542">
        <v>1700</v>
      </c>
      <c r="O944" s="53">
        <f t="shared" si="651"/>
        <v>1020</v>
      </c>
      <c r="P944" s="53">
        <f t="shared" si="652"/>
        <v>969</v>
      </c>
      <c r="Q944" s="53">
        <f t="shared" si="653"/>
        <v>823.65</v>
      </c>
    </row>
    <row r="945" spans="1:17" ht="41.25" customHeight="1">
      <c r="A945" s="678" t="s">
        <v>5184</v>
      </c>
      <c r="B945" s="679"/>
      <c r="C945" s="680"/>
      <c r="D945" s="680"/>
      <c r="E945" s="680"/>
      <c r="F945" s="680"/>
      <c r="G945" s="680"/>
      <c r="H945" s="680"/>
      <c r="I945" s="548"/>
      <c r="M945" s="27">
        <f t="shared" si="649"/>
        <v>0</v>
      </c>
      <c r="N945" s="545"/>
      <c r="O945" s="53">
        <f t="shared" si="651"/>
        <v>0</v>
      </c>
      <c r="P945" s="53">
        <f t="shared" si="652"/>
        <v>0</v>
      </c>
      <c r="Q945" s="53">
        <f t="shared" si="653"/>
        <v>0</v>
      </c>
    </row>
    <row r="946" spans="1:17" ht="73.5" customHeight="1">
      <c r="A946" s="540"/>
      <c r="B946" s="540" t="s">
        <v>5185</v>
      </c>
      <c r="C946" s="544" t="s">
        <v>5186</v>
      </c>
      <c r="D946" s="542">
        <v>1436.4</v>
      </c>
      <c r="E946" s="677">
        <f t="shared" ref="E946" si="660">CEILING(P946,50)</f>
        <v>1600</v>
      </c>
      <c r="F946" s="677">
        <f t="shared" ref="F946" si="661">CEILING(O946,50)</f>
        <v>1700</v>
      </c>
      <c r="G946" s="677">
        <f t="shared" ref="G946" si="662">CEILING(N946,50)</f>
        <v>2800</v>
      </c>
      <c r="H946" s="539"/>
      <c r="I946" s="548"/>
      <c r="M946" s="27">
        <f t="shared" si="649"/>
        <v>0</v>
      </c>
      <c r="N946" s="542">
        <v>2800</v>
      </c>
      <c r="O946" s="53">
        <f t="shared" si="651"/>
        <v>1680</v>
      </c>
      <c r="P946" s="53">
        <f t="shared" si="652"/>
        <v>1596</v>
      </c>
      <c r="Q946" s="53">
        <f t="shared" si="653"/>
        <v>1356.6</v>
      </c>
    </row>
    <row r="947" spans="1:17" ht="72" customHeight="1">
      <c r="A947" s="540"/>
      <c r="B947" s="540" t="s">
        <v>5187</v>
      </c>
      <c r="C947" s="544" t="s">
        <v>5188</v>
      </c>
      <c r="D947" s="542">
        <v>1846.8</v>
      </c>
      <c r="E947" s="420">
        <f t="shared" ref="E947:E948" si="663">CEILING(P947,50)</f>
        <v>2100</v>
      </c>
      <c r="F947" s="420">
        <f t="shared" ref="F947:F948" si="664">CEILING(O947,50)</f>
        <v>2200</v>
      </c>
      <c r="G947" s="420">
        <f t="shared" ref="G947:G948" si="665">CEILING(N947,50)</f>
        <v>3600</v>
      </c>
      <c r="H947" s="539"/>
      <c r="I947" s="601" t="s">
        <v>5189</v>
      </c>
      <c r="M947" s="27">
        <f t="shared" si="649"/>
        <v>0</v>
      </c>
      <c r="N947" s="542">
        <v>3600</v>
      </c>
      <c r="O947" s="53">
        <f t="shared" si="651"/>
        <v>2160</v>
      </c>
      <c r="P947" s="53">
        <f t="shared" si="652"/>
        <v>2052</v>
      </c>
      <c r="Q947" s="53">
        <f t="shared" si="653"/>
        <v>1744.2</v>
      </c>
    </row>
    <row r="948" spans="1:17" ht="48" customHeight="1">
      <c r="A948" s="540"/>
      <c r="B948" s="540" t="s">
        <v>5190</v>
      </c>
      <c r="C948" s="544" t="s">
        <v>5191</v>
      </c>
      <c r="D948" s="542">
        <v>410.40000000000003</v>
      </c>
      <c r="E948" s="676">
        <f t="shared" si="663"/>
        <v>500</v>
      </c>
      <c r="F948" s="676">
        <f t="shared" si="664"/>
        <v>500</v>
      </c>
      <c r="G948" s="676">
        <f t="shared" si="665"/>
        <v>800</v>
      </c>
      <c r="H948" s="539"/>
      <c r="I948" s="548"/>
      <c r="M948" s="27">
        <f t="shared" si="649"/>
        <v>0</v>
      </c>
      <c r="N948" s="542">
        <v>800</v>
      </c>
      <c r="O948" s="53">
        <f t="shared" si="651"/>
        <v>480</v>
      </c>
      <c r="P948" s="53">
        <f t="shared" si="652"/>
        <v>456</v>
      </c>
      <c r="Q948" s="53">
        <f t="shared" si="653"/>
        <v>387.59999999999997</v>
      </c>
    </row>
    <row r="949" spans="1:17" ht="45" customHeight="1">
      <c r="A949" s="679" t="s">
        <v>5624</v>
      </c>
      <c r="B949" s="679"/>
      <c r="C949" s="680"/>
      <c r="D949" s="681"/>
      <c r="E949" s="681"/>
      <c r="F949" s="681"/>
      <c r="G949" s="681"/>
      <c r="H949" s="682"/>
      <c r="I949" s="548"/>
      <c r="M949" s="27">
        <f t="shared" ref="M949:M953" si="666">L949*35</f>
        <v>0</v>
      </c>
      <c r="N949" s="53">
        <f t="shared" ref="N949:N953" si="667">M949*3</f>
        <v>0</v>
      </c>
      <c r="O949" s="53">
        <f t="shared" ref="O949:O953" si="668">N949*0.6</f>
        <v>0</v>
      </c>
      <c r="P949" s="53">
        <f t="shared" ref="P949:P953" si="669">O949*0.95</f>
        <v>0</v>
      </c>
      <c r="Q949" s="53">
        <f t="shared" ref="Q949:Q953" si="670">P949*0.85</f>
        <v>0</v>
      </c>
    </row>
    <row r="950" spans="1:17" s="603" customFormat="1" ht="45" customHeight="1">
      <c r="A950" s="556"/>
      <c r="B950" s="556" t="s">
        <v>5618</v>
      </c>
      <c r="C950" s="546" t="s">
        <v>5619</v>
      </c>
      <c r="D950" s="557"/>
      <c r="E950" s="677">
        <f t="shared" ref="E950:E953" si="671">CEILING(P950,50)</f>
        <v>4150</v>
      </c>
      <c r="F950" s="677">
        <f t="shared" ref="F950:F953" si="672">CEILING(O950,50)</f>
        <v>4350</v>
      </c>
      <c r="G950" s="677">
        <f t="shared" ref="G950:G953" si="673">CEILING(N950,50)</f>
        <v>7250</v>
      </c>
      <c r="H950" s="558"/>
      <c r="I950" s="602"/>
      <c r="L950" s="603">
        <v>69</v>
      </c>
      <c r="M950" s="27">
        <f t="shared" si="666"/>
        <v>2415</v>
      </c>
      <c r="N950" s="53">
        <f t="shared" si="667"/>
        <v>7245</v>
      </c>
      <c r="O950" s="53">
        <f t="shared" si="668"/>
        <v>4347</v>
      </c>
      <c r="P950" s="53">
        <f t="shared" si="669"/>
        <v>4129.6499999999996</v>
      </c>
      <c r="Q950" s="53">
        <f t="shared" si="670"/>
        <v>3510.2024999999994</v>
      </c>
    </row>
    <row r="951" spans="1:17" s="603" customFormat="1" ht="45" customHeight="1">
      <c r="A951" s="556"/>
      <c r="B951" s="556" t="s">
        <v>5620</v>
      </c>
      <c r="C951" s="546" t="s">
        <v>5621</v>
      </c>
      <c r="D951" s="557"/>
      <c r="E951" s="420">
        <f t="shared" si="671"/>
        <v>5950</v>
      </c>
      <c r="F951" s="420">
        <f t="shared" si="672"/>
        <v>6250</v>
      </c>
      <c r="G951" s="420">
        <f t="shared" si="673"/>
        <v>10400</v>
      </c>
      <c r="H951" s="558"/>
      <c r="I951" s="602"/>
      <c r="L951" s="603">
        <v>99</v>
      </c>
      <c r="M951" s="27">
        <f t="shared" si="666"/>
        <v>3465</v>
      </c>
      <c r="N951" s="53">
        <f t="shared" si="667"/>
        <v>10395</v>
      </c>
      <c r="O951" s="53">
        <f t="shared" si="668"/>
        <v>6237</v>
      </c>
      <c r="P951" s="53">
        <f t="shared" si="669"/>
        <v>5925.15</v>
      </c>
      <c r="Q951" s="53">
        <f t="shared" si="670"/>
        <v>5036.3774999999996</v>
      </c>
    </row>
    <row r="952" spans="1:17" s="603" customFormat="1" ht="45" customHeight="1">
      <c r="A952" s="556"/>
      <c r="B952" s="556" t="s">
        <v>5622</v>
      </c>
      <c r="C952" s="546" t="s">
        <v>5623</v>
      </c>
      <c r="D952" s="557"/>
      <c r="E952" s="420">
        <f t="shared" si="671"/>
        <v>4150</v>
      </c>
      <c r="F952" s="420">
        <f t="shared" si="672"/>
        <v>4350</v>
      </c>
      <c r="G952" s="420">
        <f t="shared" si="673"/>
        <v>7250</v>
      </c>
      <c r="H952" s="558"/>
      <c r="I952" s="602"/>
      <c r="L952" s="603">
        <v>69</v>
      </c>
      <c r="M952" s="27">
        <f t="shared" si="666"/>
        <v>2415</v>
      </c>
      <c r="N952" s="53">
        <f t="shared" si="667"/>
        <v>7245</v>
      </c>
      <c r="O952" s="53">
        <f t="shared" si="668"/>
        <v>4347</v>
      </c>
      <c r="P952" s="53">
        <f t="shared" si="669"/>
        <v>4129.6499999999996</v>
      </c>
      <c r="Q952" s="53">
        <f t="shared" si="670"/>
        <v>3510.2024999999994</v>
      </c>
    </row>
    <row r="953" spans="1:17" s="603" customFormat="1" ht="45" customHeight="1">
      <c r="A953" s="556"/>
      <c r="B953" s="546" t="s">
        <v>5625</v>
      </c>
      <c r="C953" s="546" t="s">
        <v>5626</v>
      </c>
      <c r="D953" s="557"/>
      <c r="E953" s="420">
        <f t="shared" si="671"/>
        <v>1150</v>
      </c>
      <c r="F953" s="420">
        <f t="shared" si="672"/>
        <v>1200</v>
      </c>
      <c r="G953" s="420">
        <f t="shared" si="673"/>
        <v>2000</v>
      </c>
      <c r="H953" s="558"/>
      <c r="I953" s="602"/>
      <c r="L953" s="603">
        <v>19</v>
      </c>
      <c r="M953" s="27">
        <f t="shared" si="666"/>
        <v>665</v>
      </c>
      <c r="N953" s="53">
        <f t="shared" si="667"/>
        <v>1995</v>
      </c>
      <c r="O953" s="53">
        <f t="shared" si="668"/>
        <v>1197</v>
      </c>
      <c r="P953" s="53">
        <f t="shared" si="669"/>
        <v>1137.1499999999999</v>
      </c>
      <c r="Q953" s="53">
        <f t="shared" si="670"/>
        <v>966.57749999999987</v>
      </c>
    </row>
    <row r="954" spans="1:17" s="603" customFormat="1" ht="45" customHeight="1">
      <c r="A954" s="556"/>
      <c r="B954" s="546" t="s">
        <v>5627</v>
      </c>
      <c r="C954" s="546" t="s">
        <v>5628</v>
      </c>
      <c r="D954" s="557"/>
      <c r="E954" s="676">
        <f t="shared" ref="E954" si="674">CEILING(P954,50)</f>
        <v>1150</v>
      </c>
      <c r="F954" s="676">
        <f t="shared" ref="F954" si="675">CEILING(O954,50)</f>
        <v>1200</v>
      </c>
      <c r="G954" s="676">
        <f t="shared" ref="G954" si="676">CEILING(N954,50)</f>
        <v>2000</v>
      </c>
      <c r="H954" s="558"/>
      <c r="I954" s="602"/>
      <c r="L954" s="603">
        <v>19</v>
      </c>
      <c r="M954" s="27">
        <f t="shared" ref="M954" si="677">L954*35</f>
        <v>665</v>
      </c>
      <c r="N954" s="53">
        <f t="shared" ref="N954" si="678">M954*3</f>
        <v>1995</v>
      </c>
      <c r="O954" s="53">
        <f t="shared" ref="O954" si="679">N954*0.6</f>
        <v>1197</v>
      </c>
      <c r="P954" s="53">
        <f t="shared" ref="P954" si="680">O954*0.95</f>
        <v>1137.1499999999999</v>
      </c>
      <c r="Q954" s="53">
        <f t="shared" ref="Q954" si="681">P954*0.85</f>
        <v>966.57749999999987</v>
      </c>
    </row>
    <row r="955" spans="1:17" ht="45" customHeight="1">
      <c r="A955" s="679" t="s">
        <v>5192</v>
      </c>
      <c r="B955" s="679"/>
      <c r="C955" s="680"/>
      <c r="D955" s="681"/>
      <c r="E955" s="681"/>
      <c r="F955" s="681"/>
      <c r="G955" s="681"/>
      <c r="H955" s="682"/>
      <c r="I955" s="548"/>
      <c r="M955" s="27">
        <f t="shared" si="649"/>
        <v>0</v>
      </c>
      <c r="N955" s="53">
        <f t="shared" si="650"/>
        <v>0</v>
      </c>
      <c r="O955" s="53">
        <f t="shared" si="651"/>
        <v>0</v>
      </c>
      <c r="P955" s="53">
        <f t="shared" si="652"/>
        <v>0</v>
      </c>
      <c r="Q955" s="53">
        <f t="shared" si="653"/>
        <v>0</v>
      </c>
    </row>
    <row r="956" spans="1:17" ht="75" customHeight="1">
      <c r="A956" s="540"/>
      <c r="B956" s="541" t="s">
        <v>5193</v>
      </c>
      <c r="C956" s="544" t="s">
        <v>5194</v>
      </c>
      <c r="D956" s="542">
        <v>893.47500000000002</v>
      </c>
      <c r="E956" s="677">
        <f t="shared" ref="E956" si="682">CEILING(P956,50)</f>
        <v>1100</v>
      </c>
      <c r="F956" s="677">
        <f t="shared" ref="F956" si="683">CEILING(O956,50)</f>
        <v>1150</v>
      </c>
      <c r="G956" s="677">
        <f t="shared" ref="G956" si="684">CEILING(N956,50)</f>
        <v>1900</v>
      </c>
      <c r="H956" s="539"/>
      <c r="I956" s="548"/>
      <c r="M956" s="27">
        <f t="shared" si="649"/>
        <v>0</v>
      </c>
      <c r="N956" s="542">
        <v>1900</v>
      </c>
      <c r="O956" s="53">
        <f t="shared" si="651"/>
        <v>1140</v>
      </c>
      <c r="P956" s="53">
        <f t="shared" si="652"/>
        <v>1083</v>
      </c>
      <c r="Q956" s="53">
        <f t="shared" si="653"/>
        <v>920.55</v>
      </c>
    </row>
    <row r="957" spans="1:17" ht="42.75" customHeight="1">
      <c r="A957" s="536" t="s">
        <v>80</v>
      </c>
      <c r="B957" s="536"/>
      <c r="C957" s="536"/>
      <c r="D957" s="545"/>
      <c r="E957" s="555"/>
      <c r="F957" s="555"/>
      <c r="G957" s="555"/>
      <c r="H957" s="555"/>
      <c r="I957" s="548"/>
      <c r="M957" s="27">
        <f t="shared" si="649"/>
        <v>0</v>
      </c>
      <c r="N957" s="545"/>
      <c r="O957" s="53">
        <f t="shared" si="651"/>
        <v>0</v>
      </c>
      <c r="P957" s="53">
        <f t="shared" si="652"/>
        <v>0</v>
      </c>
      <c r="Q957" s="53">
        <f t="shared" si="653"/>
        <v>0</v>
      </c>
    </row>
    <row r="958" spans="1:17" ht="88.5" customHeight="1">
      <c r="A958" s="540"/>
      <c r="B958" s="540" t="s">
        <v>5195</v>
      </c>
      <c r="C958" s="544" t="s">
        <v>5196</v>
      </c>
      <c r="D958" s="542">
        <v>872.1</v>
      </c>
      <c r="E958" s="420">
        <f t="shared" ref="E958:E962" si="685">CEILING(P958,50)</f>
        <v>1000</v>
      </c>
      <c r="F958" s="420">
        <f t="shared" ref="F958:F962" si="686">CEILING(O958,50)</f>
        <v>1050</v>
      </c>
      <c r="G958" s="420">
        <f t="shared" ref="G958:G962" si="687">CEILING(N958,50)</f>
        <v>1700</v>
      </c>
      <c r="H958" s="539"/>
      <c r="I958" s="548"/>
      <c r="M958" s="27">
        <f t="shared" si="649"/>
        <v>0</v>
      </c>
      <c r="N958" s="542">
        <v>1700</v>
      </c>
      <c r="O958" s="53">
        <f t="shared" si="651"/>
        <v>1020</v>
      </c>
      <c r="P958" s="53">
        <f t="shared" si="652"/>
        <v>969</v>
      </c>
      <c r="Q958" s="53">
        <f t="shared" si="653"/>
        <v>823.65</v>
      </c>
    </row>
    <row r="959" spans="1:17" ht="96.9" customHeight="1">
      <c r="A959" s="540"/>
      <c r="B959" s="540" t="s">
        <v>5197</v>
      </c>
      <c r="C959" s="544" t="s">
        <v>5198</v>
      </c>
      <c r="D959" s="542">
        <v>1590.3</v>
      </c>
      <c r="E959" s="420">
        <f t="shared" si="685"/>
        <v>1800</v>
      </c>
      <c r="F959" s="420">
        <f t="shared" si="686"/>
        <v>1900</v>
      </c>
      <c r="G959" s="420">
        <f t="shared" si="687"/>
        <v>3100</v>
      </c>
      <c r="H959" s="539"/>
      <c r="I959" s="601" t="s">
        <v>5199</v>
      </c>
      <c r="M959" s="27">
        <f t="shared" si="649"/>
        <v>0</v>
      </c>
      <c r="N959" s="542">
        <v>3100</v>
      </c>
      <c r="O959" s="53">
        <f t="shared" si="651"/>
        <v>1860</v>
      </c>
      <c r="P959" s="53">
        <f t="shared" si="652"/>
        <v>1767</v>
      </c>
      <c r="Q959" s="53">
        <f t="shared" si="653"/>
        <v>1501.95</v>
      </c>
    </row>
    <row r="960" spans="1:17" ht="48" customHeight="1">
      <c r="A960" s="540"/>
      <c r="B960" s="540" t="s">
        <v>5200</v>
      </c>
      <c r="C960" s="544" t="s">
        <v>5201</v>
      </c>
      <c r="D960" s="542">
        <v>1590.3</v>
      </c>
      <c r="E960" s="420">
        <f t="shared" si="685"/>
        <v>1800</v>
      </c>
      <c r="F960" s="420">
        <f t="shared" si="686"/>
        <v>1900</v>
      </c>
      <c r="G960" s="420">
        <f t="shared" si="687"/>
        <v>3100</v>
      </c>
      <c r="H960" s="539"/>
      <c r="I960" s="548"/>
      <c r="M960" s="27">
        <f t="shared" si="649"/>
        <v>0</v>
      </c>
      <c r="N960" s="542">
        <v>3100</v>
      </c>
      <c r="O960" s="53">
        <f t="shared" si="651"/>
        <v>1860</v>
      </c>
      <c r="P960" s="53">
        <f t="shared" si="652"/>
        <v>1767</v>
      </c>
      <c r="Q960" s="53">
        <f t="shared" si="653"/>
        <v>1501.95</v>
      </c>
    </row>
    <row r="961" spans="1:26" ht="54.75" customHeight="1">
      <c r="A961" s="540"/>
      <c r="B961" s="540" t="s">
        <v>5202</v>
      </c>
      <c r="C961" s="544" t="s">
        <v>5203</v>
      </c>
      <c r="D961" s="542">
        <v>1846.8</v>
      </c>
      <c r="E961" s="420">
        <f t="shared" si="685"/>
        <v>2100</v>
      </c>
      <c r="F961" s="420">
        <f t="shared" si="686"/>
        <v>2200</v>
      </c>
      <c r="G961" s="420">
        <f t="shared" si="687"/>
        <v>3600</v>
      </c>
      <c r="H961" s="539"/>
      <c r="I961" s="548"/>
      <c r="M961" s="27">
        <f t="shared" si="649"/>
        <v>0</v>
      </c>
      <c r="N961" s="542">
        <v>3600</v>
      </c>
      <c r="O961" s="53">
        <f t="shared" si="651"/>
        <v>2160</v>
      </c>
      <c r="P961" s="53">
        <f t="shared" si="652"/>
        <v>2052</v>
      </c>
      <c r="Q961" s="53">
        <f t="shared" si="653"/>
        <v>1744.2</v>
      </c>
    </row>
    <row r="962" spans="1:26" ht="78.75" customHeight="1">
      <c r="A962" s="540"/>
      <c r="B962" s="540" t="s">
        <v>5204</v>
      </c>
      <c r="C962" s="544" t="s">
        <v>5205</v>
      </c>
      <c r="D962" s="542">
        <v>974.7</v>
      </c>
      <c r="E962" s="420">
        <f t="shared" si="685"/>
        <v>1100</v>
      </c>
      <c r="F962" s="420">
        <f t="shared" si="686"/>
        <v>1150</v>
      </c>
      <c r="G962" s="420">
        <f t="shared" si="687"/>
        <v>1900</v>
      </c>
      <c r="H962" s="539"/>
      <c r="I962" s="548"/>
      <c r="M962" s="27">
        <f t="shared" si="649"/>
        <v>0</v>
      </c>
      <c r="N962" s="542">
        <v>1900</v>
      </c>
      <c r="O962" s="53">
        <f t="shared" si="651"/>
        <v>1140</v>
      </c>
      <c r="P962" s="53">
        <f t="shared" si="652"/>
        <v>1083</v>
      </c>
      <c r="Q962" s="53">
        <f t="shared" si="653"/>
        <v>920.55</v>
      </c>
    </row>
    <row r="963" spans="1:26" ht="43.5" customHeight="1">
      <c r="A963" s="536" t="s">
        <v>5206</v>
      </c>
      <c r="B963" s="536"/>
      <c r="C963" s="536"/>
      <c r="D963" s="545"/>
      <c r="E963" s="545"/>
      <c r="F963" s="545"/>
      <c r="G963" s="545"/>
      <c r="H963" s="555"/>
      <c r="I963" s="548"/>
      <c r="M963" s="27">
        <f t="shared" si="649"/>
        <v>0</v>
      </c>
      <c r="N963" s="53">
        <f t="shared" si="650"/>
        <v>0</v>
      </c>
      <c r="O963" s="53">
        <f t="shared" si="651"/>
        <v>0</v>
      </c>
      <c r="P963" s="53">
        <f t="shared" si="652"/>
        <v>0</v>
      </c>
      <c r="Q963" s="53">
        <f t="shared" si="653"/>
        <v>0</v>
      </c>
    </row>
    <row r="964" spans="1:26" ht="96.9" customHeight="1">
      <c r="A964" s="540"/>
      <c r="B964" s="541" t="s">
        <v>5207</v>
      </c>
      <c r="C964" s="544" t="s">
        <v>5208</v>
      </c>
      <c r="D964" s="542">
        <v>974.7</v>
      </c>
      <c r="E964" s="420">
        <f t="shared" ref="E964" si="688">CEILING(P964,50)</f>
        <v>1100</v>
      </c>
      <c r="F964" s="420">
        <f t="shared" ref="F964" si="689">CEILING(O964,50)</f>
        <v>1150</v>
      </c>
      <c r="G964" s="420">
        <f t="shared" ref="G964" si="690">CEILING(N964,50)</f>
        <v>1900</v>
      </c>
      <c r="H964" s="539"/>
      <c r="I964" s="548"/>
      <c r="M964" s="27">
        <f t="shared" si="649"/>
        <v>0</v>
      </c>
      <c r="N964" s="542">
        <v>1900</v>
      </c>
      <c r="O964" s="53">
        <f t="shared" si="651"/>
        <v>1140</v>
      </c>
      <c r="P964" s="53">
        <f t="shared" si="652"/>
        <v>1083</v>
      </c>
      <c r="Q964" s="53">
        <f t="shared" si="653"/>
        <v>920.55</v>
      </c>
    </row>
    <row r="965" spans="1:26" ht="47.25" customHeight="1">
      <c r="A965" s="540"/>
      <c r="B965" s="540" t="s">
        <v>5209</v>
      </c>
      <c r="C965" s="544" t="s">
        <v>5210</v>
      </c>
      <c r="D965" s="542">
        <v>872.1</v>
      </c>
      <c r="E965" s="420">
        <f t="shared" ref="E965:E969" si="691">CEILING(P965,50)</f>
        <v>1000</v>
      </c>
      <c r="F965" s="420">
        <f t="shared" ref="F965:F969" si="692">CEILING(O965,50)</f>
        <v>1050</v>
      </c>
      <c r="G965" s="420">
        <f t="shared" ref="G965:G969" si="693">CEILING(N965,50)</f>
        <v>1700</v>
      </c>
      <c r="H965" s="539"/>
      <c r="I965" s="548"/>
      <c r="M965" s="27">
        <f t="shared" si="649"/>
        <v>0</v>
      </c>
      <c r="N965" s="542">
        <v>1700</v>
      </c>
      <c r="O965" s="53">
        <f t="shared" si="651"/>
        <v>1020</v>
      </c>
      <c r="P965" s="53">
        <f t="shared" si="652"/>
        <v>969</v>
      </c>
      <c r="Q965" s="53">
        <f t="shared" si="653"/>
        <v>823.65</v>
      </c>
    </row>
    <row r="966" spans="1:26" ht="75" customHeight="1">
      <c r="A966" s="540"/>
      <c r="B966" s="540" t="s">
        <v>5211</v>
      </c>
      <c r="C966" s="541" t="s">
        <v>5212</v>
      </c>
      <c r="D966" s="542">
        <v>564.30000000000007</v>
      </c>
      <c r="E966" s="420">
        <f t="shared" si="691"/>
        <v>650</v>
      </c>
      <c r="F966" s="420">
        <f t="shared" si="692"/>
        <v>700</v>
      </c>
      <c r="G966" s="420">
        <f t="shared" si="693"/>
        <v>1100</v>
      </c>
      <c r="H966" s="539"/>
      <c r="I966" s="548"/>
      <c r="M966" s="27">
        <f t="shared" si="649"/>
        <v>0</v>
      </c>
      <c r="N966" s="542">
        <v>1100</v>
      </c>
      <c r="O966" s="53">
        <f t="shared" si="651"/>
        <v>660</v>
      </c>
      <c r="P966" s="53">
        <f t="shared" si="652"/>
        <v>627</v>
      </c>
      <c r="Q966" s="53">
        <f t="shared" si="653"/>
        <v>532.94999999999993</v>
      </c>
    </row>
    <row r="967" spans="1:26" ht="78" customHeight="1">
      <c r="A967" s="540"/>
      <c r="B967" s="541" t="s">
        <v>5213</v>
      </c>
      <c r="C967" s="544" t="s">
        <v>5214</v>
      </c>
      <c r="D967" s="542">
        <v>1436.4</v>
      </c>
      <c r="E967" s="420">
        <f t="shared" si="691"/>
        <v>1600</v>
      </c>
      <c r="F967" s="420">
        <f t="shared" si="692"/>
        <v>1700</v>
      </c>
      <c r="G967" s="420">
        <f t="shared" si="693"/>
        <v>2800</v>
      </c>
      <c r="H967" s="539"/>
      <c r="I967" s="548"/>
      <c r="M967" s="27">
        <f t="shared" si="649"/>
        <v>0</v>
      </c>
      <c r="N967" s="542">
        <v>2800</v>
      </c>
      <c r="O967" s="53">
        <f t="shared" si="651"/>
        <v>1680</v>
      </c>
      <c r="P967" s="53">
        <f t="shared" si="652"/>
        <v>1596</v>
      </c>
      <c r="Q967" s="53">
        <f t="shared" si="653"/>
        <v>1356.6</v>
      </c>
    </row>
    <row r="968" spans="1:26" ht="65.25" customHeight="1">
      <c r="A968" s="540"/>
      <c r="B968" s="541" t="s">
        <v>5215</v>
      </c>
      <c r="C968" s="544" t="s">
        <v>5216</v>
      </c>
      <c r="D968" s="542">
        <v>718.2</v>
      </c>
      <c r="E968" s="420">
        <f t="shared" si="691"/>
        <v>800</v>
      </c>
      <c r="F968" s="420">
        <f t="shared" si="692"/>
        <v>850</v>
      </c>
      <c r="G968" s="420">
        <f t="shared" si="693"/>
        <v>1400</v>
      </c>
      <c r="H968" s="539"/>
      <c r="I968" s="548"/>
      <c r="M968" s="27">
        <f t="shared" si="649"/>
        <v>0</v>
      </c>
      <c r="N968" s="542">
        <v>1400</v>
      </c>
      <c r="O968" s="53">
        <f t="shared" si="651"/>
        <v>840</v>
      </c>
      <c r="P968" s="53">
        <f t="shared" si="652"/>
        <v>798</v>
      </c>
      <c r="Q968" s="53">
        <f t="shared" si="653"/>
        <v>678.3</v>
      </c>
    </row>
    <row r="969" spans="1:26" ht="58.5" customHeight="1">
      <c r="A969" s="540"/>
      <c r="B969" s="541" t="s">
        <v>5217</v>
      </c>
      <c r="C969" s="544" t="s">
        <v>5218</v>
      </c>
      <c r="D969" s="542">
        <v>974.7</v>
      </c>
      <c r="E969" s="420">
        <f t="shared" si="691"/>
        <v>1100</v>
      </c>
      <c r="F969" s="420">
        <f t="shared" si="692"/>
        <v>1150</v>
      </c>
      <c r="G969" s="420">
        <f t="shared" si="693"/>
        <v>1900</v>
      </c>
      <c r="H969" s="539"/>
      <c r="I969" s="548"/>
      <c r="M969" s="27">
        <f t="shared" si="649"/>
        <v>0</v>
      </c>
      <c r="N969" s="542">
        <v>1900</v>
      </c>
      <c r="O969" s="53">
        <f t="shared" si="651"/>
        <v>1140</v>
      </c>
      <c r="P969" s="53">
        <f t="shared" si="652"/>
        <v>1083</v>
      </c>
      <c r="Q969" s="53">
        <f t="shared" si="653"/>
        <v>920.55</v>
      </c>
    </row>
    <row r="970" spans="1:26" ht="44.25" customHeight="1">
      <c r="A970" s="540"/>
      <c r="B970" s="540" t="s">
        <v>5219</v>
      </c>
      <c r="C970" s="540" t="s">
        <v>5220</v>
      </c>
      <c r="D970" s="542">
        <v>128.25</v>
      </c>
      <c r="E970" s="420">
        <f>CEILING(P970,1)</f>
        <v>150</v>
      </c>
      <c r="F970" s="420">
        <f>CEILING(O970,1)</f>
        <v>158</v>
      </c>
      <c r="G970" s="420">
        <f>CEILING(N970,1)</f>
        <v>263</v>
      </c>
      <c r="H970" s="539"/>
      <c r="I970" s="548"/>
      <c r="L970" s="63">
        <v>2.5</v>
      </c>
      <c r="M970" s="27">
        <f t="shared" si="649"/>
        <v>87.5</v>
      </c>
      <c r="N970" s="53">
        <f t="shared" si="650"/>
        <v>262.5</v>
      </c>
      <c r="O970" s="53">
        <f t="shared" si="651"/>
        <v>157.5</v>
      </c>
      <c r="P970" s="53">
        <f t="shared" si="652"/>
        <v>149.625</v>
      </c>
      <c r="Q970" s="53">
        <f t="shared" si="653"/>
        <v>127.18124999999999</v>
      </c>
    </row>
    <row r="971" spans="1:26" ht="36" customHeight="1">
      <c r="A971" s="540"/>
      <c r="B971" s="540" t="s">
        <v>5221</v>
      </c>
      <c r="C971" s="540" t="s">
        <v>5222</v>
      </c>
      <c r="D971" s="542">
        <v>872.1</v>
      </c>
      <c r="E971" s="420">
        <f>CEILING(P971,50)</f>
        <v>1000</v>
      </c>
      <c r="F971" s="420">
        <f>CEILING(O971,50)</f>
        <v>1050</v>
      </c>
      <c r="G971" s="420">
        <f>CEILING(N971,50)</f>
        <v>1700</v>
      </c>
      <c r="H971" s="539"/>
      <c r="I971" s="548"/>
      <c r="L971" s="63">
        <v>16</v>
      </c>
      <c r="M971" s="27">
        <f t="shared" si="649"/>
        <v>560</v>
      </c>
      <c r="N971" s="53">
        <f t="shared" si="650"/>
        <v>1680</v>
      </c>
      <c r="O971" s="53">
        <f t="shared" si="651"/>
        <v>1008</v>
      </c>
      <c r="P971" s="53">
        <f t="shared" si="652"/>
        <v>957.59999999999991</v>
      </c>
      <c r="Q971" s="53">
        <f t="shared" si="653"/>
        <v>813.95999999999992</v>
      </c>
    </row>
    <row r="972" spans="1:26" ht="40.5" customHeight="1">
      <c r="A972" s="540"/>
      <c r="B972" s="540" t="s">
        <v>5223</v>
      </c>
      <c r="C972" s="540" t="s">
        <v>5224</v>
      </c>
      <c r="D972" s="542">
        <v>14.363999999999999</v>
      </c>
      <c r="E972" s="420">
        <f>CEILING(P972,1)</f>
        <v>18</v>
      </c>
      <c r="F972" s="420">
        <f>CEILING(O972,1)</f>
        <v>19</v>
      </c>
      <c r="G972" s="420">
        <f>CEILING(N972,1)</f>
        <v>32</v>
      </c>
      <c r="H972" s="539"/>
      <c r="I972" s="548"/>
      <c r="L972" s="63">
        <v>0.3</v>
      </c>
      <c r="M972" s="27">
        <f>L972*35</f>
        <v>10.5</v>
      </c>
      <c r="N972" s="53">
        <f>M972*3</f>
        <v>31.5</v>
      </c>
      <c r="O972" s="53">
        <f t="shared" si="651"/>
        <v>18.899999999999999</v>
      </c>
      <c r="P972" s="53">
        <f t="shared" si="652"/>
        <v>17.954999999999998</v>
      </c>
      <c r="Q972" s="53">
        <f t="shared" si="653"/>
        <v>15.261749999999997</v>
      </c>
    </row>
    <row r="973" spans="1:26" ht="42" customHeight="1">
      <c r="A973" s="540"/>
      <c r="B973" s="540" t="s">
        <v>5225</v>
      </c>
      <c r="C973" s="540" t="s">
        <v>5226</v>
      </c>
      <c r="D973" s="542">
        <v>43.091999999999999</v>
      </c>
      <c r="E973" s="420">
        <f>CEILING(P973,1)</f>
        <v>51</v>
      </c>
      <c r="F973" s="420">
        <f>CEILING(O973,1)</f>
        <v>54</v>
      </c>
      <c r="G973" s="420">
        <f>CEILING(N973,1)</f>
        <v>90</v>
      </c>
      <c r="H973" s="539"/>
      <c r="I973" s="548"/>
      <c r="L973" s="63">
        <v>0.85</v>
      </c>
      <c r="M973" s="27">
        <f>L973*35</f>
        <v>29.75</v>
      </c>
      <c r="N973" s="53">
        <f>M973*3</f>
        <v>89.25</v>
      </c>
      <c r="O973" s="53">
        <f t="shared" ref="O973" si="694">N973*0.6</f>
        <v>53.55</v>
      </c>
      <c r="P973" s="53">
        <f t="shared" ref="P973" si="695">O973*0.95</f>
        <v>50.872499999999995</v>
      </c>
      <c r="Q973" s="53">
        <f t="shared" ref="Q973" si="696">P973*0.85</f>
        <v>43.241624999999992</v>
      </c>
    </row>
    <row r="974" spans="1:26" ht="42" customHeight="1">
      <c r="A974" s="540"/>
      <c r="B974" s="540" t="s">
        <v>5629</v>
      </c>
      <c r="C974" s="540" t="s">
        <v>5630</v>
      </c>
      <c r="D974" s="542">
        <v>43.091999999999999</v>
      </c>
      <c r="E974" s="420">
        <f>CEILING(P974,1)</f>
        <v>51</v>
      </c>
      <c r="F974" s="420">
        <f>CEILING(O974,1)</f>
        <v>54</v>
      </c>
      <c r="G974" s="420">
        <f>CEILING(N974,1)</f>
        <v>90</v>
      </c>
      <c r="H974" s="539"/>
      <c r="I974" s="548"/>
      <c r="L974" s="63">
        <v>0.85</v>
      </c>
      <c r="M974" s="27">
        <f>L974*35</f>
        <v>29.75</v>
      </c>
      <c r="N974" s="53">
        <f>M974*3</f>
        <v>89.25</v>
      </c>
      <c r="O974" s="53">
        <f t="shared" si="651"/>
        <v>53.55</v>
      </c>
      <c r="P974" s="53">
        <f t="shared" si="652"/>
        <v>50.872499999999995</v>
      </c>
      <c r="Q974" s="53">
        <f t="shared" si="653"/>
        <v>43.241624999999992</v>
      </c>
    </row>
    <row r="975" spans="1:26" ht="27" customHeight="1">
      <c r="A975" s="600"/>
      <c r="B975" s="498"/>
      <c r="C975" s="498"/>
      <c r="D975" s="528"/>
      <c r="E975" s="528"/>
      <c r="F975" s="528"/>
      <c r="G975" s="528"/>
      <c r="H975" s="498"/>
      <c r="I975" s="442"/>
      <c r="J975" s="27"/>
      <c r="L975" s="446"/>
      <c r="M975" s="27"/>
      <c r="N975" s="53">
        <f t="shared" si="650"/>
        <v>0</v>
      </c>
      <c r="O975" s="53"/>
      <c r="P975" s="53"/>
      <c r="Q975" s="53"/>
      <c r="T975" s="29"/>
      <c r="U975" s="29"/>
      <c r="V975" s="29"/>
      <c r="W975" s="29"/>
      <c r="X975" s="29"/>
      <c r="Y975" s="29"/>
      <c r="Z975" s="29"/>
    </row>
    <row r="976" spans="1:26" ht="27" customHeight="1">
      <c r="A976" s="604" t="s">
        <v>279</v>
      </c>
      <c r="B976" s="498"/>
      <c r="C976" s="498"/>
      <c r="D976" s="528"/>
      <c r="E976" s="528"/>
      <c r="F976" s="528"/>
      <c r="G976" s="528"/>
      <c r="H976" s="498"/>
      <c r="I976" s="442"/>
      <c r="J976" s="27"/>
      <c r="L976" s="446"/>
      <c r="M976" s="27"/>
      <c r="N976" s="53">
        <f t="shared" si="650"/>
        <v>0</v>
      </c>
      <c r="O976" s="53"/>
      <c r="P976" s="53"/>
      <c r="Q976" s="53"/>
      <c r="T976" s="29"/>
      <c r="U976" s="29"/>
      <c r="V976" s="29"/>
      <c r="W976" s="29"/>
      <c r="X976" s="29"/>
      <c r="Y976" s="29"/>
      <c r="Z976" s="29"/>
    </row>
    <row r="977" spans="1:26" s="603" customFormat="1" ht="50.4" customHeight="1">
      <c r="A977" s="605" t="s">
        <v>182</v>
      </c>
      <c r="B977" s="447" t="s">
        <v>282</v>
      </c>
      <c r="C977" s="371" t="s">
        <v>283</v>
      </c>
      <c r="D977" s="606"/>
      <c r="E977" s="420">
        <f t="shared" ref="E977:E981" si="697">CEILING(P977,50)</f>
        <v>2700</v>
      </c>
      <c r="F977" s="420">
        <f t="shared" ref="F977:F981" si="698">CEILING(O977,50)</f>
        <v>2850</v>
      </c>
      <c r="G977" s="420">
        <f t="shared" ref="G977:G981" si="699">CEILING(N977,50)</f>
        <v>4750</v>
      </c>
      <c r="H977" s="572" t="s">
        <v>279</v>
      </c>
      <c r="I977" s="559" t="s">
        <v>280</v>
      </c>
      <c r="K977" s="584"/>
      <c r="L977" s="560">
        <v>45</v>
      </c>
      <c r="M977" s="561">
        <f t="shared" ref="M977:M1108" si="700">L977*35</f>
        <v>1575</v>
      </c>
      <c r="N977" s="53">
        <f t="shared" si="650"/>
        <v>4725</v>
      </c>
      <c r="O977" s="607">
        <f t="shared" ref="O977:O1108" si="701">N977*0.6</f>
        <v>2835</v>
      </c>
      <c r="P977" s="607">
        <f t="shared" ref="P977:P1108" si="702">O977*0.95</f>
        <v>2693.25</v>
      </c>
      <c r="Q977" s="607">
        <f>P977*0.85</f>
        <v>2289.2624999999998</v>
      </c>
      <c r="T977" s="608"/>
      <c r="U977" s="608"/>
      <c r="V977" s="608"/>
      <c r="W977" s="608"/>
      <c r="X977" s="608"/>
      <c r="Y977" s="608"/>
      <c r="Z977" s="608"/>
    </row>
    <row r="978" spans="1:26" s="603" customFormat="1" ht="105.6">
      <c r="A978" s="605"/>
      <c r="B978" s="447" t="s">
        <v>5331</v>
      </c>
      <c r="C978" s="371" t="s">
        <v>5333</v>
      </c>
      <c r="D978" s="606"/>
      <c r="E978" s="420">
        <f t="shared" si="697"/>
        <v>750</v>
      </c>
      <c r="F978" s="420">
        <f t="shared" si="698"/>
        <v>800</v>
      </c>
      <c r="G978" s="420">
        <f t="shared" si="699"/>
        <v>1300</v>
      </c>
      <c r="H978" s="572" t="s">
        <v>279</v>
      </c>
      <c r="I978" s="559" t="s">
        <v>280</v>
      </c>
      <c r="K978" s="585"/>
      <c r="L978" s="560">
        <v>12</v>
      </c>
      <c r="M978" s="561">
        <f t="shared" ref="M978:M995" si="703">L978*35</f>
        <v>420</v>
      </c>
      <c r="N978" s="53">
        <f t="shared" si="650"/>
        <v>1260</v>
      </c>
      <c r="O978" s="607">
        <f t="shared" ref="O978:O995" si="704">N978*0.6</f>
        <v>756</v>
      </c>
      <c r="P978" s="607">
        <f t="shared" ref="P978:P995" si="705">O978*0.95</f>
        <v>718.19999999999993</v>
      </c>
      <c r="Q978" s="607">
        <f t="shared" ref="Q978:Q995" si="706">P978*0.85</f>
        <v>610.46999999999991</v>
      </c>
      <c r="T978" s="608"/>
      <c r="U978" s="608"/>
      <c r="V978" s="608"/>
      <c r="W978" s="608"/>
      <c r="X978" s="608"/>
      <c r="Y978" s="608"/>
      <c r="Z978" s="608"/>
    </row>
    <row r="979" spans="1:26" s="603" customFormat="1" ht="105.6">
      <c r="A979" s="605"/>
      <c r="B979" s="447" t="s">
        <v>5332</v>
      </c>
      <c r="C979" s="371" t="s">
        <v>5333</v>
      </c>
      <c r="D979" s="606"/>
      <c r="E979" s="420">
        <f t="shared" si="697"/>
        <v>750</v>
      </c>
      <c r="F979" s="420">
        <f t="shared" si="698"/>
        <v>800</v>
      </c>
      <c r="G979" s="420">
        <f t="shared" si="699"/>
        <v>1300</v>
      </c>
      <c r="H979" s="572" t="s">
        <v>279</v>
      </c>
      <c r="I979" s="559" t="s">
        <v>280</v>
      </c>
      <c r="K979" s="585"/>
      <c r="L979" s="560">
        <v>12</v>
      </c>
      <c r="M979" s="561">
        <f t="shared" si="703"/>
        <v>420</v>
      </c>
      <c r="N979" s="53">
        <f t="shared" si="650"/>
        <v>1260</v>
      </c>
      <c r="O979" s="607">
        <f t="shared" si="704"/>
        <v>756</v>
      </c>
      <c r="P979" s="607">
        <f t="shared" si="705"/>
        <v>718.19999999999993</v>
      </c>
      <c r="Q979" s="607">
        <f t="shared" si="706"/>
        <v>610.46999999999991</v>
      </c>
      <c r="T979" s="608"/>
      <c r="U979" s="608"/>
      <c r="V979" s="608"/>
      <c r="W979" s="608"/>
      <c r="X979" s="608"/>
      <c r="Y979" s="608"/>
      <c r="Z979" s="608"/>
    </row>
    <row r="980" spans="1:26" s="603" customFormat="1" ht="66">
      <c r="A980" s="605"/>
      <c r="B980" s="447" t="s">
        <v>5334</v>
      </c>
      <c r="C980" s="371" t="s">
        <v>5335</v>
      </c>
      <c r="D980" s="606"/>
      <c r="E980" s="420">
        <f t="shared" si="697"/>
        <v>400</v>
      </c>
      <c r="F980" s="420">
        <f t="shared" si="698"/>
        <v>400</v>
      </c>
      <c r="G980" s="420">
        <f t="shared" si="699"/>
        <v>650</v>
      </c>
      <c r="H980" s="572" t="s">
        <v>279</v>
      </c>
      <c r="I980" s="559" t="s">
        <v>280</v>
      </c>
      <c r="K980" s="585"/>
      <c r="L980" s="560">
        <v>6</v>
      </c>
      <c r="M980" s="561">
        <f t="shared" si="703"/>
        <v>210</v>
      </c>
      <c r="N980" s="53">
        <f t="shared" si="650"/>
        <v>630</v>
      </c>
      <c r="O980" s="607">
        <f t="shared" si="704"/>
        <v>378</v>
      </c>
      <c r="P980" s="607">
        <f t="shared" si="705"/>
        <v>359.09999999999997</v>
      </c>
      <c r="Q980" s="607">
        <f t="shared" si="706"/>
        <v>305.23499999999996</v>
      </c>
      <c r="T980" s="608"/>
      <c r="U980" s="608"/>
      <c r="V980" s="608"/>
      <c r="W980" s="608"/>
      <c r="X980" s="608"/>
      <c r="Y980" s="608"/>
      <c r="Z980" s="608"/>
    </row>
    <row r="981" spans="1:26" s="603" customFormat="1" ht="66">
      <c r="A981" s="605"/>
      <c r="B981" s="447" t="s">
        <v>5336</v>
      </c>
      <c r="C981" s="371" t="s">
        <v>5335</v>
      </c>
      <c r="D981" s="606"/>
      <c r="E981" s="420">
        <f t="shared" si="697"/>
        <v>400</v>
      </c>
      <c r="F981" s="420">
        <f t="shared" si="698"/>
        <v>450</v>
      </c>
      <c r="G981" s="420">
        <f t="shared" si="699"/>
        <v>700</v>
      </c>
      <c r="H981" s="572" t="s">
        <v>279</v>
      </c>
      <c r="I981" s="559" t="s">
        <v>280</v>
      </c>
      <c r="K981" s="585"/>
      <c r="L981" s="560">
        <v>6.5</v>
      </c>
      <c r="M981" s="561">
        <f t="shared" si="703"/>
        <v>227.5</v>
      </c>
      <c r="N981" s="53">
        <f t="shared" ref="N981:N1013" si="707">M981*3</f>
        <v>682.5</v>
      </c>
      <c r="O981" s="607">
        <f t="shared" si="704"/>
        <v>409.5</v>
      </c>
      <c r="P981" s="607">
        <f t="shared" si="705"/>
        <v>389.02499999999998</v>
      </c>
      <c r="Q981" s="607">
        <f t="shared" si="706"/>
        <v>330.67124999999999</v>
      </c>
      <c r="T981" s="608"/>
      <c r="U981" s="608"/>
      <c r="V981" s="608"/>
      <c r="W981" s="608"/>
      <c r="X981" s="608"/>
      <c r="Y981" s="608"/>
      <c r="Z981" s="608"/>
    </row>
    <row r="982" spans="1:26" s="603" customFormat="1" ht="92.4">
      <c r="A982" s="605"/>
      <c r="B982" s="447" t="s">
        <v>5337</v>
      </c>
      <c r="C982" s="371" t="s">
        <v>5338</v>
      </c>
      <c r="D982" s="606"/>
      <c r="E982" s="420">
        <f t="shared" ref="E982" si="708">CEILING(P982,50)</f>
        <v>750</v>
      </c>
      <c r="F982" s="420">
        <f t="shared" ref="F982" si="709">CEILING(O982,50)</f>
        <v>800</v>
      </c>
      <c r="G982" s="420">
        <f t="shared" ref="G982" si="710">CEILING(N982,50)</f>
        <v>1300</v>
      </c>
      <c r="H982" s="572" t="s">
        <v>279</v>
      </c>
      <c r="I982" s="559" t="s">
        <v>280</v>
      </c>
      <c r="K982" s="585"/>
      <c r="L982" s="560">
        <v>12</v>
      </c>
      <c r="M982" s="561">
        <f t="shared" si="703"/>
        <v>420</v>
      </c>
      <c r="N982" s="53">
        <f t="shared" si="707"/>
        <v>1260</v>
      </c>
      <c r="O982" s="607">
        <f t="shared" si="704"/>
        <v>756</v>
      </c>
      <c r="P982" s="607">
        <f t="shared" si="705"/>
        <v>718.19999999999993</v>
      </c>
      <c r="Q982" s="607">
        <f t="shared" si="706"/>
        <v>610.46999999999991</v>
      </c>
      <c r="T982" s="608"/>
      <c r="U982" s="608"/>
      <c r="V982" s="608"/>
      <c r="W982" s="608"/>
      <c r="X982" s="608"/>
      <c r="Y982" s="608"/>
      <c r="Z982" s="608"/>
    </row>
    <row r="983" spans="1:26" s="603" customFormat="1" ht="92.4">
      <c r="A983" s="605"/>
      <c r="B983" s="447" t="s">
        <v>5339</v>
      </c>
      <c r="C983" s="371" t="s">
        <v>5340</v>
      </c>
      <c r="D983" s="606"/>
      <c r="E983" s="420">
        <f t="shared" ref="E983:E1045" si="711">CEILING(P983,50)</f>
        <v>1150</v>
      </c>
      <c r="F983" s="420">
        <f t="shared" ref="F983:F1045" si="712">CEILING(O983,50)</f>
        <v>1200</v>
      </c>
      <c r="G983" s="420">
        <f t="shared" ref="G983:G1045" si="713">CEILING(N983,50)</f>
        <v>2000</v>
      </c>
      <c r="H983" s="572" t="s">
        <v>279</v>
      </c>
      <c r="I983" s="559" t="s">
        <v>280</v>
      </c>
      <c r="K983" s="585"/>
      <c r="L983" s="560">
        <v>19</v>
      </c>
      <c r="M983" s="561">
        <f t="shared" si="703"/>
        <v>665</v>
      </c>
      <c r="N983" s="53">
        <f t="shared" si="707"/>
        <v>1995</v>
      </c>
      <c r="O983" s="607">
        <f t="shared" si="704"/>
        <v>1197</v>
      </c>
      <c r="P983" s="607">
        <f t="shared" si="705"/>
        <v>1137.1499999999999</v>
      </c>
      <c r="Q983" s="607">
        <f t="shared" si="706"/>
        <v>966.57749999999987</v>
      </c>
      <c r="T983" s="608"/>
      <c r="U983" s="608"/>
      <c r="V983" s="608"/>
      <c r="W983" s="608"/>
      <c r="X983" s="608"/>
      <c r="Y983" s="608"/>
      <c r="Z983" s="608"/>
    </row>
    <row r="984" spans="1:26" s="603" customFormat="1" ht="132">
      <c r="A984" s="605"/>
      <c r="B984" s="447" t="s">
        <v>5341</v>
      </c>
      <c r="C984" s="371" t="s">
        <v>5342</v>
      </c>
      <c r="D984" s="606"/>
      <c r="E984" s="420">
        <f t="shared" si="711"/>
        <v>850</v>
      </c>
      <c r="F984" s="420">
        <f t="shared" si="712"/>
        <v>900</v>
      </c>
      <c r="G984" s="420">
        <f t="shared" si="713"/>
        <v>1500</v>
      </c>
      <c r="H984" s="572" t="s">
        <v>279</v>
      </c>
      <c r="I984" s="559" t="s">
        <v>280</v>
      </c>
      <c r="K984" s="585"/>
      <c r="L984" s="560">
        <v>14</v>
      </c>
      <c r="M984" s="561">
        <f t="shared" si="703"/>
        <v>490</v>
      </c>
      <c r="N984" s="53">
        <f t="shared" si="707"/>
        <v>1470</v>
      </c>
      <c r="O984" s="607">
        <f t="shared" si="704"/>
        <v>882</v>
      </c>
      <c r="P984" s="607">
        <f t="shared" si="705"/>
        <v>837.9</v>
      </c>
      <c r="Q984" s="607">
        <f t="shared" si="706"/>
        <v>712.21499999999992</v>
      </c>
      <c r="T984" s="608"/>
      <c r="U984" s="608"/>
      <c r="V984" s="608"/>
      <c r="W984" s="608"/>
      <c r="X984" s="608"/>
      <c r="Y984" s="608"/>
      <c r="Z984" s="608"/>
    </row>
    <row r="985" spans="1:26" s="603" customFormat="1" ht="132">
      <c r="A985" s="605"/>
      <c r="B985" s="447" t="s">
        <v>5343</v>
      </c>
      <c r="C985" s="371" t="s">
        <v>5344</v>
      </c>
      <c r="D985" s="606"/>
      <c r="E985" s="420">
        <f t="shared" si="711"/>
        <v>900</v>
      </c>
      <c r="F985" s="420">
        <f t="shared" si="712"/>
        <v>950</v>
      </c>
      <c r="G985" s="420">
        <f t="shared" si="713"/>
        <v>1600</v>
      </c>
      <c r="H985" s="572" t="s">
        <v>279</v>
      </c>
      <c r="I985" s="559" t="s">
        <v>280</v>
      </c>
      <c r="K985" s="585"/>
      <c r="L985" s="560">
        <v>15</v>
      </c>
      <c r="M985" s="561">
        <f t="shared" si="703"/>
        <v>525</v>
      </c>
      <c r="N985" s="53">
        <f t="shared" si="707"/>
        <v>1575</v>
      </c>
      <c r="O985" s="607">
        <f t="shared" si="704"/>
        <v>945</v>
      </c>
      <c r="P985" s="607">
        <f t="shared" si="705"/>
        <v>897.75</v>
      </c>
      <c r="Q985" s="607">
        <f t="shared" si="706"/>
        <v>763.08749999999998</v>
      </c>
      <c r="T985" s="608"/>
      <c r="U985" s="608"/>
      <c r="V985" s="608"/>
      <c r="W985" s="608"/>
      <c r="X985" s="608"/>
      <c r="Y985" s="608"/>
      <c r="Z985" s="608"/>
    </row>
    <row r="986" spans="1:26" s="603" customFormat="1" ht="118.8">
      <c r="A986" s="605"/>
      <c r="B986" s="447" t="s">
        <v>5345</v>
      </c>
      <c r="C986" s="371" t="s">
        <v>5346</v>
      </c>
      <c r="D986" s="606"/>
      <c r="E986" s="420">
        <f t="shared" si="711"/>
        <v>1350</v>
      </c>
      <c r="F986" s="420">
        <f t="shared" si="712"/>
        <v>1400</v>
      </c>
      <c r="G986" s="420">
        <f t="shared" si="713"/>
        <v>2350</v>
      </c>
      <c r="H986" s="572" t="s">
        <v>279</v>
      </c>
      <c r="I986" s="559" t="s">
        <v>280</v>
      </c>
      <c r="K986" s="585"/>
      <c r="L986" s="560">
        <v>22</v>
      </c>
      <c r="M986" s="561">
        <f t="shared" si="703"/>
        <v>770</v>
      </c>
      <c r="N986" s="53">
        <f t="shared" si="707"/>
        <v>2310</v>
      </c>
      <c r="O986" s="607">
        <f t="shared" si="704"/>
        <v>1386</v>
      </c>
      <c r="P986" s="607">
        <f t="shared" si="705"/>
        <v>1316.7</v>
      </c>
      <c r="Q986" s="607">
        <f t="shared" si="706"/>
        <v>1119.1949999999999</v>
      </c>
      <c r="T986" s="608"/>
      <c r="U986" s="608"/>
      <c r="V986" s="608"/>
      <c r="W986" s="608"/>
      <c r="X986" s="608"/>
      <c r="Y986" s="608"/>
      <c r="Z986" s="608"/>
    </row>
    <row r="987" spans="1:26" s="603" customFormat="1" ht="132">
      <c r="A987" s="605"/>
      <c r="B987" s="447" t="s">
        <v>5347</v>
      </c>
      <c r="C987" s="371" t="s">
        <v>5342</v>
      </c>
      <c r="D987" s="606"/>
      <c r="E987" s="420">
        <f t="shared" si="711"/>
        <v>850</v>
      </c>
      <c r="F987" s="420">
        <f t="shared" si="712"/>
        <v>900</v>
      </c>
      <c r="G987" s="420">
        <f t="shared" si="713"/>
        <v>1500</v>
      </c>
      <c r="H987" s="572" t="s">
        <v>279</v>
      </c>
      <c r="I987" s="559" t="s">
        <v>280</v>
      </c>
      <c r="K987" s="585"/>
      <c r="L987" s="560">
        <v>14</v>
      </c>
      <c r="M987" s="561">
        <f t="shared" si="703"/>
        <v>490</v>
      </c>
      <c r="N987" s="53">
        <f t="shared" si="707"/>
        <v>1470</v>
      </c>
      <c r="O987" s="607">
        <f t="shared" si="704"/>
        <v>882</v>
      </c>
      <c r="P987" s="607">
        <f t="shared" si="705"/>
        <v>837.9</v>
      </c>
      <c r="Q987" s="607">
        <f t="shared" si="706"/>
        <v>712.21499999999992</v>
      </c>
      <c r="T987" s="608"/>
      <c r="U987" s="608"/>
      <c r="V987" s="608"/>
      <c r="W987" s="608"/>
      <c r="X987" s="608"/>
      <c r="Y987" s="608"/>
      <c r="Z987" s="608"/>
    </row>
    <row r="988" spans="1:26" s="603" customFormat="1" ht="132">
      <c r="A988" s="605"/>
      <c r="B988" s="447" t="s">
        <v>5348</v>
      </c>
      <c r="C988" s="371" t="s">
        <v>5344</v>
      </c>
      <c r="D988" s="606"/>
      <c r="E988" s="420">
        <f t="shared" si="711"/>
        <v>900</v>
      </c>
      <c r="F988" s="420">
        <f t="shared" si="712"/>
        <v>950</v>
      </c>
      <c r="G988" s="420">
        <f t="shared" si="713"/>
        <v>1600</v>
      </c>
      <c r="H988" s="572" t="s">
        <v>279</v>
      </c>
      <c r="I988" s="559" t="s">
        <v>280</v>
      </c>
      <c r="K988" s="585"/>
      <c r="L988" s="560">
        <v>15</v>
      </c>
      <c r="M988" s="561">
        <f t="shared" si="703"/>
        <v>525</v>
      </c>
      <c r="N988" s="53">
        <f t="shared" si="707"/>
        <v>1575</v>
      </c>
      <c r="O988" s="607">
        <f t="shared" si="704"/>
        <v>945</v>
      </c>
      <c r="P988" s="607">
        <f t="shared" si="705"/>
        <v>897.75</v>
      </c>
      <c r="Q988" s="607">
        <f t="shared" si="706"/>
        <v>763.08749999999998</v>
      </c>
      <c r="T988" s="608"/>
      <c r="U988" s="608"/>
      <c r="V988" s="608"/>
      <c r="W988" s="608"/>
      <c r="X988" s="608"/>
      <c r="Y988" s="608"/>
      <c r="Z988" s="608"/>
    </row>
    <row r="989" spans="1:26" s="603" customFormat="1" ht="132">
      <c r="A989" s="605"/>
      <c r="B989" s="447" t="s">
        <v>5349</v>
      </c>
      <c r="C989" s="371" t="s">
        <v>5350</v>
      </c>
      <c r="D989" s="606"/>
      <c r="E989" s="420">
        <f t="shared" si="711"/>
        <v>900</v>
      </c>
      <c r="F989" s="420">
        <f t="shared" si="712"/>
        <v>950</v>
      </c>
      <c r="G989" s="420">
        <f t="shared" si="713"/>
        <v>1600</v>
      </c>
      <c r="H989" s="572" t="s">
        <v>279</v>
      </c>
      <c r="I989" s="559" t="s">
        <v>280</v>
      </c>
      <c r="K989" s="585"/>
      <c r="L989" s="560">
        <v>15</v>
      </c>
      <c r="M989" s="561">
        <f t="shared" si="703"/>
        <v>525</v>
      </c>
      <c r="N989" s="53">
        <f t="shared" si="707"/>
        <v>1575</v>
      </c>
      <c r="O989" s="607">
        <f t="shared" si="704"/>
        <v>945</v>
      </c>
      <c r="P989" s="607">
        <f t="shared" si="705"/>
        <v>897.75</v>
      </c>
      <c r="Q989" s="607">
        <f t="shared" si="706"/>
        <v>763.08749999999998</v>
      </c>
      <c r="T989" s="608"/>
      <c r="U989" s="608"/>
      <c r="V989" s="608"/>
      <c r="W989" s="608"/>
      <c r="X989" s="608"/>
      <c r="Y989" s="608"/>
      <c r="Z989" s="608"/>
    </row>
    <row r="990" spans="1:26" s="603" customFormat="1" ht="118.8">
      <c r="A990" s="605"/>
      <c r="B990" s="447" t="s">
        <v>5351</v>
      </c>
      <c r="C990" s="371" t="s">
        <v>5346</v>
      </c>
      <c r="D990" s="606"/>
      <c r="E990" s="420">
        <f t="shared" si="711"/>
        <v>1350</v>
      </c>
      <c r="F990" s="420">
        <f t="shared" si="712"/>
        <v>1400</v>
      </c>
      <c r="G990" s="420">
        <f t="shared" si="713"/>
        <v>2350</v>
      </c>
      <c r="H990" s="572" t="s">
        <v>279</v>
      </c>
      <c r="I990" s="559" t="s">
        <v>280</v>
      </c>
      <c r="K990" s="585"/>
      <c r="L990" s="560">
        <v>22</v>
      </c>
      <c r="M990" s="561">
        <f t="shared" si="703"/>
        <v>770</v>
      </c>
      <c r="N990" s="53">
        <f t="shared" si="707"/>
        <v>2310</v>
      </c>
      <c r="O990" s="607">
        <f t="shared" si="704"/>
        <v>1386</v>
      </c>
      <c r="P990" s="607">
        <f t="shared" si="705"/>
        <v>1316.7</v>
      </c>
      <c r="Q990" s="607">
        <f t="shared" si="706"/>
        <v>1119.1949999999999</v>
      </c>
      <c r="T990" s="608"/>
      <c r="U990" s="608"/>
      <c r="V990" s="608"/>
      <c r="W990" s="608"/>
      <c r="X990" s="608"/>
      <c r="Y990" s="608"/>
      <c r="Z990" s="608"/>
    </row>
    <row r="991" spans="1:26" s="603" customFormat="1" ht="171.6">
      <c r="A991" s="605"/>
      <c r="B991" s="447" t="s">
        <v>5352</v>
      </c>
      <c r="C991" s="371" t="s">
        <v>5353</v>
      </c>
      <c r="D991" s="606"/>
      <c r="E991" s="420">
        <f t="shared" si="711"/>
        <v>1500</v>
      </c>
      <c r="F991" s="420">
        <f t="shared" si="712"/>
        <v>1600</v>
      </c>
      <c r="G991" s="420">
        <f t="shared" si="713"/>
        <v>2650</v>
      </c>
      <c r="H991" s="572" t="s">
        <v>279</v>
      </c>
      <c r="I991" s="559" t="s">
        <v>280</v>
      </c>
      <c r="K991" s="585"/>
      <c r="L991" s="560">
        <v>25</v>
      </c>
      <c r="M991" s="561">
        <f t="shared" si="703"/>
        <v>875</v>
      </c>
      <c r="N991" s="53">
        <f t="shared" si="707"/>
        <v>2625</v>
      </c>
      <c r="O991" s="607">
        <f t="shared" si="704"/>
        <v>1575</v>
      </c>
      <c r="P991" s="607">
        <f t="shared" si="705"/>
        <v>1496.25</v>
      </c>
      <c r="Q991" s="607">
        <f t="shared" si="706"/>
        <v>1271.8125</v>
      </c>
      <c r="T991" s="608"/>
      <c r="U991" s="608"/>
      <c r="V991" s="608"/>
      <c r="W991" s="608"/>
      <c r="X991" s="608"/>
      <c r="Y991" s="608"/>
      <c r="Z991" s="608"/>
    </row>
    <row r="992" spans="1:26" s="603" customFormat="1" ht="13.2">
      <c r="A992" s="605"/>
      <c r="B992" s="562" t="s">
        <v>5354</v>
      </c>
      <c r="C992" s="371" t="s">
        <v>5355</v>
      </c>
      <c r="D992" s="606"/>
      <c r="E992" s="420">
        <f t="shared" si="711"/>
        <v>50</v>
      </c>
      <c r="F992" s="420">
        <f t="shared" si="712"/>
        <v>100</v>
      </c>
      <c r="G992" s="420">
        <f t="shared" si="713"/>
        <v>100</v>
      </c>
      <c r="H992" s="572" t="s">
        <v>279</v>
      </c>
      <c r="I992" s="559" t="s">
        <v>280</v>
      </c>
      <c r="K992" s="585"/>
      <c r="L992" s="560">
        <v>0.8</v>
      </c>
      <c r="M992" s="561">
        <f t="shared" si="703"/>
        <v>28</v>
      </c>
      <c r="N992" s="53">
        <f t="shared" si="707"/>
        <v>84</v>
      </c>
      <c r="O992" s="607">
        <f t="shared" si="704"/>
        <v>50.4</v>
      </c>
      <c r="P992" s="607">
        <f t="shared" si="705"/>
        <v>47.879999999999995</v>
      </c>
      <c r="Q992" s="607">
        <f t="shared" si="706"/>
        <v>40.697999999999993</v>
      </c>
      <c r="T992" s="608"/>
      <c r="U992" s="608"/>
      <c r="V992" s="608"/>
      <c r="W992" s="608"/>
      <c r="X992" s="608"/>
      <c r="Y992" s="608"/>
      <c r="Z992" s="608"/>
    </row>
    <row r="993" spans="1:26" s="603" customFormat="1" ht="26.4">
      <c r="A993" s="605"/>
      <c r="B993" s="447" t="s">
        <v>5356</v>
      </c>
      <c r="C993" s="371" t="s">
        <v>5357</v>
      </c>
      <c r="D993" s="606"/>
      <c r="E993" s="420">
        <f t="shared" si="711"/>
        <v>100</v>
      </c>
      <c r="F993" s="420">
        <f t="shared" si="712"/>
        <v>100</v>
      </c>
      <c r="G993" s="420">
        <f t="shared" si="713"/>
        <v>150</v>
      </c>
      <c r="H993" s="572" t="s">
        <v>279</v>
      </c>
      <c r="I993" s="559" t="s">
        <v>280</v>
      </c>
      <c r="K993" s="585"/>
      <c r="L993" s="560">
        <v>1</v>
      </c>
      <c r="M993" s="561">
        <f t="shared" si="703"/>
        <v>35</v>
      </c>
      <c r="N993" s="53">
        <f t="shared" si="707"/>
        <v>105</v>
      </c>
      <c r="O993" s="607">
        <f t="shared" si="704"/>
        <v>63</v>
      </c>
      <c r="P993" s="607">
        <f t="shared" si="705"/>
        <v>59.849999999999994</v>
      </c>
      <c r="Q993" s="607">
        <f t="shared" si="706"/>
        <v>50.872499999999995</v>
      </c>
      <c r="T993" s="608"/>
      <c r="U993" s="608"/>
      <c r="V993" s="608"/>
      <c r="W993" s="608"/>
      <c r="X993" s="608"/>
      <c r="Y993" s="608"/>
      <c r="Z993" s="608"/>
    </row>
    <row r="994" spans="1:26" s="603" customFormat="1" ht="13.2">
      <c r="A994" s="605"/>
      <c r="B994" s="447" t="s">
        <v>5358</v>
      </c>
      <c r="C994" s="371" t="s">
        <v>5359</v>
      </c>
      <c r="D994" s="606"/>
      <c r="E994" s="420">
        <f t="shared" si="711"/>
        <v>100</v>
      </c>
      <c r="F994" s="420">
        <f t="shared" si="712"/>
        <v>100</v>
      </c>
      <c r="G994" s="420">
        <f t="shared" si="713"/>
        <v>150</v>
      </c>
      <c r="H994" s="572" t="s">
        <v>279</v>
      </c>
      <c r="I994" s="559" t="s">
        <v>280</v>
      </c>
      <c r="K994" s="585"/>
      <c r="L994" s="560">
        <v>1</v>
      </c>
      <c r="M994" s="561">
        <f t="shared" si="703"/>
        <v>35</v>
      </c>
      <c r="N994" s="53">
        <f t="shared" si="707"/>
        <v>105</v>
      </c>
      <c r="O994" s="607">
        <f t="shared" si="704"/>
        <v>63</v>
      </c>
      <c r="P994" s="607">
        <f t="shared" si="705"/>
        <v>59.849999999999994</v>
      </c>
      <c r="Q994" s="607">
        <f t="shared" si="706"/>
        <v>50.872499999999995</v>
      </c>
      <c r="T994" s="608"/>
      <c r="U994" s="608"/>
      <c r="V994" s="608"/>
      <c r="W994" s="608"/>
      <c r="X994" s="608"/>
      <c r="Y994" s="608"/>
      <c r="Z994" s="608"/>
    </row>
    <row r="995" spans="1:26" s="603" customFormat="1" ht="118.8">
      <c r="A995" s="605"/>
      <c r="B995" s="447" t="s">
        <v>5360</v>
      </c>
      <c r="C995" s="371" t="s">
        <v>5361</v>
      </c>
      <c r="D995" s="606"/>
      <c r="E995" s="420">
        <f t="shared" si="711"/>
        <v>750</v>
      </c>
      <c r="F995" s="420">
        <f t="shared" si="712"/>
        <v>800</v>
      </c>
      <c r="G995" s="420">
        <f t="shared" si="713"/>
        <v>1300</v>
      </c>
      <c r="H995" s="572" t="s">
        <v>279</v>
      </c>
      <c r="I995" s="559" t="s">
        <v>280</v>
      </c>
      <c r="K995" s="585"/>
      <c r="L995" s="560">
        <v>12</v>
      </c>
      <c r="M995" s="561">
        <f t="shared" si="703"/>
        <v>420</v>
      </c>
      <c r="N995" s="53">
        <f t="shared" si="707"/>
        <v>1260</v>
      </c>
      <c r="O995" s="607">
        <f t="shared" si="704"/>
        <v>756</v>
      </c>
      <c r="P995" s="607">
        <f t="shared" si="705"/>
        <v>718.19999999999993</v>
      </c>
      <c r="Q995" s="607">
        <f t="shared" si="706"/>
        <v>610.46999999999991</v>
      </c>
      <c r="T995" s="608"/>
      <c r="U995" s="608"/>
      <c r="V995" s="608"/>
      <c r="W995" s="608"/>
      <c r="X995" s="608"/>
      <c r="Y995" s="608"/>
      <c r="Z995" s="608"/>
    </row>
    <row r="996" spans="1:26" s="603" customFormat="1" ht="26.4">
      <c r="A996" s="447"/>
      <c r="B996" s="447" t="s">
        <v>284</v>
      </c>
      <c r="C996" s="371" t="s">
        <v>285</v>
      </c>
      <c r="D996" s="606"/>
      <c r="E996" s="420">
        <f t="shared" si="711"/>
        <v>900</v>
      </c>
      <c r="F996" s="420">
        <f t="shared" si="712"/>
        <v>950</v>
      </c>
      <c r="G996" s="420">
        <f t="shared" si="713"/>
        <v>1600</v>
      </c>
      <c r="H996" s="572" t="s">
        <v>279</v>
      </c>
      <c r="I996" s="559" t="s">
        <v>280</v>
      </c>
      <c r="K996" s="609" t="s">
        <v>286</v>
      </c>
      <c r="L996" s="603">
        <v>15</v>
      </c>
      <c r="M996" s="561">
        <f t="shared" si="700"/>
        <v>525</v>
      </c>
      <c r="N996" s="53">
        <f t="shared" si="707"/>
        <v>1575</v>
      </c>
      <c r="O996" s="607">
        <f t="shared" si="701"/>
        <v>945</v>
      </c>
      <c r="P996" s="607">
        <f t="shared" si="702"/>
        <v>897.75</v>
      </c>
      <c r="Q996" s="607">
        <f t="shared" ref="Q996:Q1108" si="714">P996*0.85</f>
        <v>763.08749999999998</v>
      </c>
      <c r="T996" s="608"/>
      <c r="U996" s="608"/>
      <c r="V996" s="608"/>
      <c r="W996" s="608"/>
      <c r="X996" s="608"/>
      <c r="Y996" s="608"/>
      <c r="Z996" s="608"/>
    </row>
    <row r="997" spans="1:26" s="603" customFormat="1" ht="26.4">
      <c r="A997" s="447"/>
      <c r="B997" s="447" t="s">
        <v>287</v>
      </c>
      <c r="C997" s="371" t="s">
        <v>285</v>
      </c>
      <c r="D997" s="606"/>
      <c r="E997" s="420">
        <f t="shared" si="711"/>
        <v>900</v>
      </c>
      <c r="F997" s="420">
        <f t="shared" si="712"/>
        <v>950</v>
      </c>
      <c r="G997" s="420">
        <f t="shared" si="713"/>
        <v>1600</v>
      </c>
      <c r="H997" s="572" t="s">
        <v>279</v>
      </c>
      <c r="I997" s="559" t="s">
        <v>280</v>
      </c>
      <c r="K997" s="609" t="s">
        <v>288</v>
      </c>
      <c r="L997" s="603">
        <v>15</v>
      </c>
      <c r="M997" s="561">
        <f t="shared" si="700"/>
        <v>525</v>
      </c>
      <c r="N997" s="53">
        <f t="shared" si="707"/>
        <v>1575</v>
      </c>
      <c r="O997" s="607">
        <f t="shared" si="701"/>
        <v>945</v>
      </c>
      <c r="P997" s="607">
        <f t="shared" si="702"/>
        <v>897.75</v>
      </c>
      <c r="Q997" s="607">
        <f t="shared" si="714"/>
        <v>763.08749999999998</v>
      </c>
      <c r="T997" s="608"/>
      <c r="U997" s="608"/>
      <c r="V997" s="608"/>
      <c r="W997" s="608"/>
      <c r="X997" s="608"/>
      <c r="Y997" s="608"/>
      <c r="Z997" s="608"/>
    </row>
    <row r="998" spans="1:26" s="603" customFormat="1" ht="39.6">
      <c r="A998" s="447"/>
      <c r="B998" s="447" t="s">
        <v>289</v>
      </c>
      <c r="C998" s="371" t="s">
        <v>290</v>
      </c>
      <c r="D998" s="606"/>
      <c r="E998" s="420">
        <f t="shared" si="711"/>
        <v>1050</v>
      </c>
      <c r="F998" s="420">
        <f t="shared" si="712"/>
        <v>1100</v>
      </c>
      <c r="G998" s="420">
        <f t="shared" si="713"/>
        <v>1800</v>
      </c>
      <c r="H998" s="572" t="s">
        <v>279</v>
      </c>
      <c r="I998" s="559" t="s">
        <v>280</v>
      </c>
      <c r="K998" s="609" t="s">
        <v>291</v>
      </c>
      <c r="L998" s="603">
        <v>17</v>
      </c>
      <c r="M998" s="561">
        <f t="shared" si="700"/>
        <v>595</v>
      </c>
      <c r="N998" s="53">
        <f t="shared" si="707"/>
        <v>1785</v>
      </c>
      <c r="O998" s="607">
        <f t="shared" si="701"/>
        <v>1071</v>
      </c>
      <c r="P998" s="607">
        <f t="shared" si="702"/>
        <v>1017.4499999999999</v>
      </c>
      <c r="Q998" s="607">
        <f t="shared" si="714"/>
        <v>864.83249999999987</v>
      </c>
      <c r="T998" s="608"/>
      <c r="U998" s="608"/>
      <c r="V998" s="608"/>
      <c r="W998" s="608"/>
      <c r="X998" s="608"/>
      <c r="Y998" s="608"/>
      <c r="Z998" s="608"/>
    </row>
    <row r="999" spans="1:26" s="603" customFormat="1" ht="39.6">
      <c r="A999" s="447"/>
      <c r="B999" s="447" t="s">
        <v>292</v>
      </c>
      <c r="C999" s="371" t="s">
        <v>293</v>
      </c>
      <c r="D999" s="606"/>
      <c r="E999" s="420">
        <f t="shared" si="711"/>
        <v>1050</v>
      </c>
      <c r="F999" s="420">
        <f t="shared" si="712"/>
        <v>1100</v>
      </c>
      <c r="G999" s="420">
        <f t="shared" si="713"/>
        <v>1800</v>
      </c>
      <c r="H999" s="572" t="s">
        <v>279</v>
      </c>
      <c r="I999" s="559" t="s">
        <v>280</v>
      </c>
      <c r="K999" s="609" t="s">
        <v>294</v>
      </c>
      <c r="L999" s="603">
        <v>17</v>
      </c>
      <c r="M999" s="561">
        <f t="shared" si="700"/>
        <v>595</v>
      </c>
      <c r="N999" s="53">
        <f t="shared" si="707"/>
        <v>1785</v>
      </c>
      <c r="O999" s="607">
        <f t="shared" si="701"/>
        <v>1071</v>
      </c>
      <c r="P999" s="607">
        <f t="shared" si="702"/>
        <v>1017.4499999999999</v>
      </c>
      <c r="Q999" s="607">
        <f t="shared" si="714"/>
        <v>864.83249999999987</v>
      </c>
      <c r="T999" s="608"/>
      <c r="U999" s="608"/>
      <c r="V999" s="608"/>
      <c r="W999" s="608"/>
      <c r="X999" s="608"/>
      <c r="Y999" s="608"/>
      <c r="Z999" s="608"/>
    </row>
    <row r="1000" spans="1:26" s="603" customFormat="1" ht="26.4">
      <c r="A1000" s="447"/>
      <c r="B1000" s="610" t="s">
        <v>295</v>
      </c>
      <c r="C1000" s="371" t="s">
        <v>5797</v>
      </c>
      <c r="D1000" s="606"/>
      <c r="E1000" s="420">
        <f t="shared" si="711"/>
        <v>2100</v>
      </c>
      <c r="F1000" s="420">
        <f t="shared" si="712"/>
        <v>2250</v>
      </c>
      <c r="G1000" s="420">
        <f t="shared" si="713"/>
        <v>3700</v>
      </c>
      <c r="H1000" s="572" t="s">
        <v>279</v>
      </c>
      <c r="I1000" s="559" t="s">
        <v>280</v>
      </c>
      <c r="J1000" s="611" t="s">
        <v>281</v>
      </c>
      <c r="K1000" s="609" t="s">
        <v>296</v>
      </c>
      <c r="L1000" s="603">
        <v>35</v>
      </c>
      <c r="M1000" s="561">
        <f t="shared" si="700"/>
        <v>1225</v>
      </c>
      <c r="N1000" s="53">
        <f t="shared" si="707"/>
        <v>3675</v>
      </c>
      <c r="O1000" s="607">
        <f t="shared" si="701"/>
        <v>2205</v>
      </c>
      <c r="P1000" s="607">
        <f t="shared" si="702"/>
        <v>2094.75</v>
      </c>
      <c r="Q1000" s="607">
        <f t="shared" si="714"/>
        <v>1780.5374999999999</v>
      </c>
      <c r="T1000" s="608"/>
      <c r="U1000" s="608"/>
      <c r="V1000" s="608"/>
      <c r="W1000" s="608"/>
      <c r="X1000" s="608"/>
      <c r="Y1000" s="608"/>
      <c r="Z1000" s="608"/>
    </row>
    <row r="1001" spans="1:26" s="603" customFormat="1" ht="26.4">
      <c r="A1001" s="605"/>
      <c r="B1001" s="610" t="s">
        <v>297</v>
      </c>
      <c r="C1001" s="371" t="s">
        <v>5798</v>
      </c>
      <c r="D1001" s="606"/>
      <c r="E1001" s="420">
        <f t="shared" si="711"/>
        <v>1750</v>
      </c>
      <c r="F1001" s="420">
        <f t="shared" si="712"/>
        <v>1850</v>
      </c>
      <c r="G1001" s="420">
        <f t="shared" si="713"/>
        <v>3050</v>
      </c>
      <c r="H1001" s="572" t="s">
        <v>279</v>
      </c>
      <c r="I1001" s="559" t="s">
        <v>280</v>
      </c>
      <c r="K1001" s="609" t="s">
        <v>298</v>
      </c>
      <c r="L1001" s="603">
        <v>29</v>
      </c>
      <c r="M1001" s="561">
        <f t="shared" si="700"/>
        <v>1015</v>
      </c>
      <c r="N1001" s="53">
        <f t="shared" si="707"/>
        <v>3045</v>
      </c>
      <c r="O1001" s="607">
        <f t="shared" si="701"/>
        <v>1827</v>
      </c>
      <c r="P1001" s="607">
        <f t="shared" si="702"/>
        <v>1735.6499999999999</v>
      </c>
      <c r="Q1001" s="607">
        <f t="shared" si="714"/>
        <v>1475.3024999999998</v>
      </c>
      <c r="T1001" s="608"/>
      <c r="U1001" s="608"/>
      <c r="V1001" s="608"/>
      <c r="W1001" s="608"/>
      <c r="X1001" s="608"/>
      <c r="Y1001" s="608"/>
      <c r="Z1001" s="608"/>
    </row>
    <row r="1002" spans="1:26" s="603" customFormat="1" ht="26.4">
      <c r="A1002" s="605"/>
      <c r="B1002" s="610" t="s">
        <v>299</v>
      </c>
      <c r="C1002" s="371" t="s">
        <v>300</v>
      </c>
      <c r="D1002" s="606"/>
      <c r="E1002" s="420">
        <f t="shared" si="711"/>
        <v>1800</v>
      </c>
      <c r="F1002" s="420">
        <f t="shared" si="712"/>
        <v>1900</v>
      </c>
      <c r="G1002" s="420">
        <f t="shared" si="713"/>
        <v>3150</v>
      </c>
      <c r="H1002" s="572" t="s">
        <v>279</v>
      </c>
      <c r="I1002" s="559" t="s">
        <v>280</v>
      </c>
      <c r="K1002" s="609" t="s">
        <v>301</v>
      </c>
      <c r="L1002" s="603">
        <v>30</v>
      </c>
      <c r="M1002" s="561">
        <f t="shared" si="700"/>
        <v>1050</v>
      </c>
      <c r="N1002" s="53">
        <f t="shared" si="707"/>
        <v>3150</v>
      </c>
      <c r="O1002" s="607">
        <f t="shared" si="701"/>
        <v>1890</v>
      </c>
      <c r="P1002" s="607">
        <f t="shared" si="702"/>
        <v>1795.5</v>
      </c>
      <c r="Q1002" s="607">
        <f t="shared" si="714"/>
        <v>1526.175</v>
      </c>
      <c r="T1002" s="608"/>
      <c r="U1002" s="608"/>
      <c r="V1002" s="608"/>
      <c r="W1002" s="608"/>
      <c r="X1002" s="608"/>
      <c r="Y1002" s="608"/>
      <c r="Z1002" s="608"/>
    </row>
    <row r="1003" spans="1:26" s="603" customFormat="1" ht="39.6">
      <c r="A1003" s="447"/>
      <c r="B1003" s="610" t="s">
        <v>302</v>
      </c>
      <c r="C1003" s="371" t="s">
        <v>303</v>
      </c>
      <c r="D1003" s="606"/>
      <c r="E1003" s="420">
        <f t="shared" si="711"/>
        <v>3150</v>
      </c>
      <c r="F1003" s="420">
        <f t="shared" si="712"/>
        <v>3300</v>
      </c>
      <c r="G1003" s="420">
        <f t="shared" si="713"/>
        <v>5500</v>
      </c>
      <c r="H1003" s="572" t="s">
        <v>279</v>
      </c>
      <c r="I1003" s="559" t="s">
        <v>280</v>
      </c>
      <c r="K1003" s="609" t="s">
        <v>304</v>
      </c>
      <c r="L1003" s="603">
        <v>52</v>
      </c>
      <c r="M1003" s="561">
        <f t="shared" si="700"/>
        <v>1820</v>
      </c>
      <c r="N1003" s="53">
        <f t="shared" si="707"/>
        <v>5460</v>
      </c>
      <c r="O1003" s="607">
        <f t="shared" si="701"/>
        <v>3276</v>
      </c>
      <c r="P1003" s="607">
        <f t="shared" si="702"/>
        <v>3112.2</v>
      </c>
      <c r="Q1003" s="607">
        <f t="shared" si="714"/>
        <v>2645.37</v>
      </c>
      <c r="T1003" s="608"/>
      <c r="U1003" s="608"/>
      <c r="V1003" s="608"/>
      <c r="W1003" s="608"/>
      <c r="X1003" s="608"/>
      <c r="Y1003" s="608"/>
      <c r="Z1003" s="608"/>
    </row>
    <row r="1004" spans="1:26" s="603" customFormat="1" ht="26.4">
      <c r="A1004" s="447"/>
      <c r="B1004" s="610" t="s">
        <v>305</v>
      </c>
      <c r="C1004" s="371" t="s">
        <v>306</v>
      </c>
      <c r="D1004" s="606"/>
      <c r="E1004" s="420">
        <f t="shared" si="711"/>
        <v>2400</v>
      </c>
      <c r="F1004" s="420">
        <f t="shared" si="712"/>
        <v>2550</v>
      </c>
      <c r="G1004" s="420">
        <f t="shared" si="713"/>
        <v>4200</v>
      </c>
      <c r="H1004" s="572" t="s">
        <v>279</v>
      </c>
      <c r="I1004" s="559" t="s">
        <v>280</v>
      </c>
      <c r="K1004" s="609" t="s">
        <v>307</v>
      </c>
      <c r="L1004" s="603">
        <v>40</v>
      </c>
      <c r="M1004" s="561">
        <f t="shared" si="700"/>
        <v>1400</v>
      </c>
      <c r="N1004" s="53">
        <f t="shared" si="707"/>
        <v>4200</v>
      </c>
      <c r="O1004" s="607">
        <f t="shared" si="701"/>
        <v>2520</v>
      </c>
      <c r="P1004" s="607">
        <f t="shared" si="702"/>
        <v>2394</v>
      </c>
      <c r="Q1004" s="607">
        <f t="shared" si="714"/>
        <v>2034.8999999999999</v>
      </c>
      <c r="T1004" s="608"/>
      <c r="U1004" s="608"/>
      <c r="V1004" s="608"/>
      <c r="W1004" s="608"/>
      <c r="X1004" s="608"/>
      <c r="Y1004" s="608"/>
      <c r="Z1004" s="608"/>
    </row>
    <row r="1005" spans="1:26" s="603" customFormat="1" ht="26.4">
      <c r="A1005" s="447"/>
      <c r="B1005" s="610" t="s">
        <v>308</v>
      </c>
      <c r="C1005" s="371" t="s">
        <v>309</v>
      </c>
      <c r="D1005" s="606"/>
      <c r="E1005" s="420">
        <f t="shared" si="711"/>
        <v>2100</v>
      </c>
      <c r="F1005" s="420">
        <f t="shared" si="712"/>
        <v>2250</v>
      </c>
      <c r="G1005" s="420">
        <f t="shared" si="713"/>
        <v>3700</v>
      </c>
      <c r="H1005" s="572" t="s">
        <v>279</v>
      </c>
      <c r="I1005" s="559" t="s">
        <v>280</v>
      </c>
      <c r="K1005" s="609" t="s">
        <v>310</v>
      </c>
      <c r="L1005" s="603">
        <v>35</v>
      </c>
      <c r="M1005" s="561">
        <f t="shared" si="700"/>
        <v>1225</v>
      </c>
      <c r="N1005" s="53">
        <f t="shared" si="707"/>
        <v>3675</v>
      </c>
      <c r="O1005" s="607">
        <f t="shared" si="701"/>
        <v>2205</v>
      </c>
      <c r="P1005" s="607">
        <f t="shared" si="702"/>
        <v>2094.75</v>
      </c>
      <c r="Q1005" s="607">
        <f t="shared" si="714"/>
        <v>1780.5374999999999</v>
      </c>
      <c r="T1005" s="608"/>
      <c r="U1005" s="608"/>
      <c r="V1005" s="608"/>
      <c r="W1005" s="608"/>
      <c r="X1005" s="608"/>
      <c r="Y1005" s="608"/>
      <c r="Z1005" s="608"/>
    </row>
    <row r="1006" spans="1:26" s="603" customFormat="1" ht="39.6">
      <c r="A1006" s="447"/>
      <c r="B1006" s="610" t="s">
        <v>311</v>
      </c>
      <c r="C1006" s="371" t="s">
        <v>312</v>
      </c>
      <c r="D1006" s="606"/>
      <c r="E1006" s="420">
        <f t="shared" si="711"/>
        <v>2900</v>
      </c>
      <c r="F1006" s="420">
        <f t="shared" si="712"/>
        <v>3050</v>
      </c>
      <c r="G1006" s="420">
        <f t="shared" si="713"/>
        <v>5050</v>
      </c>
      <c r="H1006" s="572" t="s">
        <v>279</v>
      </c>
      <c r="I1006" s="559" t="s">
        <v>280</v>
      </c>
      <c r="K1006" s="609" t="s">
        <v>313</v>
      </c>
      <c r="L1006" s="603">
        <v>48</v>
      </c>
      <c r="M1006" s="561">
        <f t="shared" si="700"/>
        <v>1680</v>
      </c>
      <c r="N1006" s="53">
        <f t="shared" si="707"/>
        <v>5040</v>
      </c>
      <c r="O1006" s="607">
        <f t="shared" si="701"/>
        <v>3024</v>
      </c>
      <c r="P1006" s="607">
        <f t="shared" si="702"/>
        <v>2872.7999999999997</v>
      </c>
      <c r="Q1006" s="607">
        <f t="shared" si="714"/>
        <v>2441.8799999999997</v>
      </c>
      <c r="T1006" s="608"/>
      <c r="U1006" s="608"/>
      <c r="V1006" s="608"/>
      <c r="W1006" s="608"/>
      <c r="X1006" s="608"/>
      <c r="Y1006" s="608"/>
      <c r="Z1006" s="608"/>
    </row>
    <row r="1007" spans="1:26" s="603" customFormat="1" ht="39.6">
      <c r="A1007" s="447"/>
      <c r="B1007" s="610" t="s">
        <v>314</v>
      </c>
      <c r="C1007" s="371" t="s">
        <v>312</v>
      </c>
      <c r="D1007" s="606"/>
      <c r="E1007" s="420">
        <f t="shared" si="711"/>
        <v>3000</v>
      </c>
      <c r="F1007" s="420">
        <f t="shared" si="712"/>
        <v>3150</v>
      </c>
      <c r="G1007" s="420">
        <f t="shared" si="713"/>
        <v>5250</v>
      </c>
      <c r="H1007" s="572" t="s">
        <v>279</v>
      </c>
      <c r="I1007" s="559" t="s">
        <v>280</v>
      </c>
      <c r="J1007" s="611" t="s">
        <v>281</v>
      </c>
      <c r="K1007" s="609" t="s">
        <v>315</v>
      </c>
      <c r="L1007" s="603">
        <v>50</v>
      </c>
      <c r="M1007" s="561">
        <f t="shared" si="700"/>
        <v>1750</v>
      </c>
      <c r="N1007" s="53">
        <f t="shared" si="707"/>
        <v>5250</v>
      </c>
      <c r="O1007" s="607">
        <f t="shared" si="701"/>
        <v>3150</v>
      </c>
      <c r="P1007" s="607">
        <f t="shared" si="702"/>
        <v>2992.5</v>
      </c>
      <c r="Q1007" s="607">
        <f t="shared" si="714"/>
        <v>2543.625</v>
      </c>
      <c r="T1007" s="608"/>
      <c r="U1007" s="608"/>
      <c r="V1007" s="608"/>
      <c r="W1007" s="608"/>
      <c r="X1007" s="608"/>
      <c r="Y1007" s="608"/>
      <c r="Z1007" s="608"/>
    </row>
    <row r="1008" spans="1:26" s="603" customFormat="1" ht="39.6">
      <c r="A1008" s="605"/>
      <c r="B1008" s="612" t="s">
        <v>316</v>
      </c>
      <c r="C1008" s="448" t="s">
        <v>317</v>
      </c>
      <c r="D1008" s="613"/>
      <c r="E1008" s="420">
        <f t="shared" si="711"/>
        <v>2600</v>
      </c>
      <c r="F1008" s="420">
        <f t="shared" si="712"/>
        <v>2750</v>
      </c>
      <c r="G1008" s="420">
        <f t="shared" si="713"/>
        <v>4550</v>
      </c>
      <c r="H1008" s="572" t="s">
        <v>279</v>
      </c>
      <c r="I1008" s="559" t="s">
        <v>280</v>
      </c>
      <c r="J1008" s="608" t="s">
        <v>318</v>
      </c>
      <c r="K1008" s="614" t="s">
        <v>319</v>
      </c>
      <c r="L1008" s="608">
        <v>43</v>
      </c>
      <c r="M1008" s="561">
        <f t="shared" si="700"/>
        <v>1505</v>
      </c>
      <c r="N1008" s="53">
        <f t="shared" si="707"/>
        <v>4515</v>
      </c>
      <c r="O1008" s="607">
        <f t="shared" si="701"/>
        <v>2709</v>
      </c>
      <c r="P1008" s="607">
        <f t="shared" si="702"/>
        <v>2573.5499999999997</v>
      </c>
      <c r="Q1008" s="607">
        <f t="shared" si="714"/>
        <v>2187.5174999999999</v>
      </c>
      <c r="R1008" s="608"/>
      <c r="S1008" s="608"/>
      <c r="T1008" s="608"/>
      <c r="U1008" s="608"/>
      <c r="V1008" s="608"/>
      <c r="W1008" s="608"/>
      <c r="X1008" s="608"/>
      <c r="Y1008" s="608"/>
      <c r="Z1008" s="608"/>
    </row>
    <row r="1009" spans="1:26" s="603" customFormat="1" ht="26.4">
      <c r="A1009" s="615" t="s">
        <v>320</v>
      </c>
      <c r="B1009" s="616" t="s">
        <v>321</v>
      </c>
      <c r="C1009" s="448" t="s">
        <v>322</v>
      </c>
      <c r="D1009" s="613"/>
      <c r="E1009" s="420">
        <f t="shared" si="711"/>
        <v>0</v>
      </c>
      <c r="F1009" s="420">
        <f t="shared" si="712"/>
        <v>0</v>
      </c>
      <c r="G1009" s="420">
        <f t="shared" si="713"/>
        <v>0</v>
      </c>
      <c r="H1009" s="572" t="s">
        <v>279</v>
      </c>
      <c r="I1009" s="559" t="s">
        <v>280</v>
      </c>
      <c r="J1009" s="608"/>
      <c r="K1009" s="614" t="s">
        <v>323</v>
      </c>
      <c r="L1009" s="608"/>
      <c r="M1009" s="561">
        <f t="shared" si="700"/>
        <v>0</v>
      </c>
      <c r="N1009" s="53">
        <f t="shared" si="707"/>
        <v>0</v>
      </c>
      <c r="O1009" s="607">
        <f t="shared" si="701"/>
        <v>0</v>
      </c>
      <c r="P1009" s="607">
        <f t="shared" si="702"/>
        <v>0</v>
      </c>
      <c r="Q1009" s="607">
        <f t="shared" si="714"/>
        <v>0</v>
      </c>
      <c r="R1009" s="608"/>
      <c r="S1009" s="608"/>
      <c r="T1009" s="608"/>
      <c r="U1009" s="608"/>
      <c r="V1009" s="608"/>
      <c r="W1009" s="608"/>
      <c r="X1009" s="608"/>
      <c r="Y1009" s="608"/>
      <c r="Z1009" s="608"/>
    </row>
    <row r="1010" spans="1:26" s="603" customFormat="1" ht="39.6">
      <c r="A1010" s="616"/>
      <c r="B1010" s="616" t="s">
        <v>324</v>
      </c>
      <c r="C1010" s="448" t="s">
        <v>325</v>
      </c>
      <c r="D1010" s="613"/>
      <c r="E1010" s="420">
        <f t="shared" si="711"/>
        <v>0</v>
      </c>
      <c r="F1010" s="420">
        <f t="shared" si="712"/>
        <v>0</v>
      </c>
      <c r="G1010" s="420">
        <f t="shared" si="713"/>
        <v>0</v>
      </c>
      <c r="H1010" s="572" t="s">
        <v>279</v>
      </c>
      <c r="I1010" s="559" t="s">
        <v>280</v>
      </c>
      <c r="J1010" s="608" t="s">
        <v>318</v>
      </c>
      <c r="K1010" s="614" t="s">
        <v>326</v>
      </c>
      <c r="L1010" s="608"/>
      <c r="M1010" s="561">
        <f t="shared" si="700"/>
        <v>0</v>
      </c>
      <c r="N1010" s="53">
        <f t="shared" si="707"/>
        <v>0</v>
      </c>
      <c r="O1010" s="607">
        <f t="shared" si="701"/>
        <v>0</v>
      </c>
      <c r="P1010" s="607">
        <f t="shared" si="702"/>
        <v>0</v>
      </c>
      <c r="Q1010" s="607">
        <f t="shared" si="714"/>
        <v>0</v>
      </c>
      <c r="R1010" s="608"/>
      <c r="S1010" s="608"/>
      <c r="T1010" s="608"/>
      <c r="U1010" s="608"/>
      <c r="V1010" s="608"/>
      <c r="W1010" s="608"/>
      <c r="X1010" s="608"/>
      <c r="Y1010" s="608"/>
      <c r="Z1010" s="608"/>
    </row>
    <row r="1011" spans="1:26" s="603" customFormat="1" ht="26.4">
      <c r="A1011" s="616"/>
      <c r="B1011" s="616" t="s">
        <v>327</v>
      </c>
      <c r="C1011" s="448" t="s">
        <v>322</v>
      </c>
      <c r="D1011" s="613"/>
      <c r="E1011" s="420">
        <f t="shared" si="711"/>
        <v>0</v>
      </c>
      <c r="F1011" s="420">
        <f t="shared" si="712"/>
        <v>0</v>
      </c>
      <c r="G1011" s="420">
        <f t="shared" si="713"/>
        <v>0</v>
      </c>
      <c r="H1011" s="572" t="s">
        <v>279</v>
      </c>
      <c r="I1011" s="559" t="s">
        <v>280</v>
      </c>
      <c r="J1011" s="608"/>
      <c r="K1011" s="614" t="s">
        <v>328</v>
      </c>
      <c r="L1011" s="608"/>
      <c r="M1011" s="561">
        <f t="shared" si="700"/>
        <v>0</v>
      </c>
      <c r="N1011" s="53">
        <f t="shared" si="707"/>
        <v>0</v>
      </c>
      <c r="O1011" s="607">
        <f t="shared" si="701"/>
        <v>0</v>
      </c>
      <c r="P1011" s="607">
        <f t="shared" si="702"/>
        <v>0</v>
      </c>
      <c r="Q1011" s="607">
        <f t="shared" si="714"/>
        <v>0</v>
      </c>
      <c r="R1011" s="608"/>
      <c r="S1011" s="608"/>
      <c r="T1011" s="608"/>
      <c r="U1011" s="608"/>
      <c r="V1011" s="608"/>
      <c r="W1011" s="608"/>
      <c r="X1011" s="608"/>
      <c r="Y1011" s="608"/>
      <c r="Z1011" s="608"/>
    </row>
    <row r="1012" spans="1:26" s="603" customFormat="1" ht="26.4">
      <c r="A1012" s="616"/>
      <c r="B1012" s="616" t="s">
        <v>329</v>
      </c>
      <c r="C1012" s="448" t="s">
        <v>322</v>
      </c>
      <c r="D1012" s="613"/>
      <c r="E1012" s="420">
        <f t="shared" si="711"/>
        <v>0</v>
      </c>
      <c r="F1012" s="420">
        <f t="shared" si="712"/>
        <v>0</v>
      </c>
      <c r="G1012" s="420">
        <f t="shared" si="713"/>
        <v>0</v>
      </c>
      <c r="H1012" s="572" t="s">
        <v>279</v>
      </c>
      <c r="I1012" s="559" t="s">
        <v>280</v>
      </c>
      <c r="J1012" s="608"/>
      <c r="K1012" s="614" t="s">
        <v>330</v>
      </c>
      <c r="L1012" s="608"/>
      <c r="M1012" s="561">
        <f t="shared" si="700"/>
        <v>0</v>
      </c>
      <c r="N1012" s="53">
        <f t="shared" si="707"/>
        <v>0</v>
      </c>
      <c r="O1012" s="607">
        <f t="shared" si="701"/>
        <v>0</v>
      </c>
      <c r="P1012" s="607">
        <f t="shared" si="702"/>
        <v>0</v>
      </c>
      <c r="Q1012" s="607">
        <f t="shared" si="714"/>
        <v>0</v>
      </c>
      <c r="R1012" s="608"/>
      <c r="S1012" s="608"/>
      <c r="T1012" s="608"/>
      <c r="U1012" s="608"/>
      <c r="V1012" s="608"/>
      <c r="W1012" s="608"/>
      <c r="X1012" s="608"/>
      <c r="Y1012" s="608"/>
      <c r="Z1012" s="608"/>
    </row>
    <row r="1013" spans="1:26" s="603" customFormat="1" ht="26.4">
      <c r="A1013" s="616"/>
      <c r="B1013" s="616" t="s">
        <v>331</v>
      </c>
      <c r="C1013" s="448" t="s">
        <v>322</v>
      </c>
      <c r="D1013" s="613"/>
      <c r="E1013" s="420">
        <f t="shared" si="711"/>
        <v>2350</v>
      </c>
      <c r="F1013" s="420">
        <f t="shared" si="712"/>
        <v>2500</v>
      </c>
      <c r="G1013" s="420">
        <f t="shared" si="713"/>
        <v>4100</v>
      </c>
      <c r="H1013" s="572" t="s">
        <v>279</v>
      </c>
      <c r="I1013" s="559" t="s">
        <v>280</v>
      </c>
      <c r="J1013" s="608"/>
      <c r="K1013" s="614" t="s">
        <v>332</v>
      </c>
      <c r="L1013" s="608">
        <v>39</v>
      </c>
      <c r="M1013" s="561">
        <f t="shared" si="700"/>
        <v>1365</v>
      </c>
      <c r="N1013" s="53">
        <f t="shared" si="707"/>
        <v>4095</v>
      </c>
      <c r="O1013" s="607">
        <f t="shared" si="701"/>
        <v>2457</v>
      </c>
      <c r="P1013" s="607">
        <f t="shared" si="702"/>
        <v>2334.15</v>
      </c>
      <c r="Q1013" s="607">
        <f t="shared" si="714"/>
        <v>1984.0274999999999</v>
      </c>
      <c r="R1013" s="608"/>
      <c r="S1013" s="608"/>
      <c r="T1013" s="608"/>
      <c r="U1013" s="608"/>
      <c r="V1013" s="608"/>
      <c r="W1013" s="608"/>
      <c r="X1013" s="608"/>
      <c r="Y1013" s="608"/>
      <c r="Z1013" s="608"/>
    </row>
    <row r="1014" spans="1:26" s="603" customFormat="1" ht="39.6">
      <c r="A1014" s="616"/>
      <c r="B1014" s="616" t="s">
        <v>333</v>
      </c>
      <c r="C1014" s="448" t="s">
        <v>334</v>
      </c>
      <c r="D1014" s="613"/>
      <c r="E1014" s="420">
        <f t="shared" si="711"/>
        <v>0</v>
      </c>
      <c r="F1014" s="420">
        <f t="shared" si="712"/>
        <v>0</v>
      </c>
      <c r="G1014" s="420">
        <f t="shared" si="713"/>
        <v>0</v>
      </c>
      <c r="H1014" s="572" t="s">
        <v>279</v>
      </c>
      <c r="I1014" s="559" t="s">
        <v>280</v>
      </c>
      <c r="J1014" s="608" t="s">
        <v>318</v>
      </c>
      <c r="K1014" s="614" t="s">
        <v>335</v>
      </c>
      <c r="L1014" s="608"/>
      <c r="M1014" s="561">
        <f t="shared" si="700"/>
        <v>0</v>
      </c>
      <c r="N1014" s="53">
        <f t="shared" ref="N1014:N1046" si="715">M1014*3</f>
        <v>0</v>
      </c>
      <c r="O1014" s="607">
        <f t="shared" si="701"/>
        <v>0</v>
      </c>
      <c r="P1014" s="607">
        <f t="shared" si="702"/>
        <v>0</v>
      </c>
      <c r="Q1014" s="607">
        <f t="shared" si="714"/>
        <v>0</v>
      </c>
      <c r="R1014" s="608"/>
      <c r="S1014" s="608"/>
      <c r="T1014" s="608"/>
      <c r="U1014" s="608"/>
      <c r="V1014" s="608"/>
      <c r="W1014" s="608"/>
      <c r="X1014" s="608"/>
      <c r="Y1014" s="608"/>
      <c r="Z1014" s="608"/>
    </row>
    <row r="1015" spans="1:26" s="603" customFormat="1" ht="39.6">
      <c r="A1015" s="616"/>
      <c r="B1015" s="616" t="s">
        <v>336</v>
      </c>
      <c r="C1015" s="448" t="s">
        <v>334</v>
      </c>
      <c r="D1015" s="613"/>
      <c r="E1015" s="420">
        <f t="shared" si="711"/>
        <v>0</v>
      </c>
      <c r="F1015" s="420">
        <f t="shared" si="712"/>
        <v>0</v>
      </c>
      <c r="G1015" s="420">
        <f t="shared" si="713"/>
        <v>0</v>
      </c>
      <c r="H1015" s="572" t="s">
        <v>279</v>
      </c>
      <c r="I1015" s="559" t="s">
        <v>280</v>
      </c>
      <c r="J1015" s="608" t="s">
        <v>318</v>
      </c>
      <c r="K1015" s="614" t="s">
        <v>337</v>
      </c>
      <c r="L1015" s="608"/>
      <c r="M1015" s="561">
        <f t="shared" si="700"/>
        <v>0</v>
      </c>
      <c r="N1015" s="53">
        <f t="shared" si="715"/>
        <v>0</v>
      </c>
      <c r="O1015" s="607">
        <f t="shared" si="701"/>
        <v>0</v>
      </c>
      <c r="P1015" s="607">
        <f t="shared" si="702"/>
        <v>0</v>
      </c>
      <c r="Q1015" s="607">
        <f t="shared" si="714"/>
        <v>0</v>
      </c>
      <c r="R1015" s="608"/>
      <c r="S1015" s="608"/>
      <c r="T1015" s="608"/>
      <c r="U1015" s="608"/>
      <c r="V1015" s="608"/>
      <c r="W1015" s="608"/>
      <c r="X1015" s="608"/>
      <c r="Y1015" s="608"/>
      <c r="Z1015" s="608"/>
    </row>
    <row r="1016" spans="1:26" s="603" customFormat="1" ht="211.2">
      <c r="A1016" s="616"/>
      <c r="B1016" s="616" t="s">
        <v>338</v>
      </c>
      <c r="C1016" s="448" t="s">
        <v>339</v>
      </c>
      <c r="D1016" s="613"/>
      <c r="E1016" s="420">
        <f t="shared" si="711"/>
        <v>2850</v>
      </c>
      <c r="F1016" s="420">
        <f t="shared" si="712"/>
        <v>3000</v>
      </c>
      <c r="G1016" s="420">
        <f t="shared" si="713"/>
        <v>4950</v>
      </c>
      <c r="H1016" s="572" t="s">
        <v>279</v>
      </c>
      <c r="I1016" s="559" t="s">
        <v>280</v>
      </c>
      <c r="J1016" s="617" t="s">
        <v>5799</v>
      </c>
      <c r="K1016" s="614" t="s">
        <v>340</v>
      </c>
      <c r="L1016" s="608">
        <v>47</v>
      </c>
      <c r="M1016" s="561">
        <f t="shared" si="700"/>
        <v>1645</v>
      </c>
      <c r="N1016" s="53">
        <f t="shared" si="715"/>
        <v>4935</v>
      </c>
      <c r="O1016" s="607">
        <f t="shared" si="701"/>
        <v>2961</v>
      </c>
      <c r="P1016" s="607">
        <f t="shared" si="702"/>
        <v>2812.95</v>
      </c>
      <c r="Q1016" s="607">
        <f t="shared" si="714"/>
        <v>2391.0074999999997</v>
      </c>
      <c r="R1016" s="608"/>
      <c r="S1016" s="608"/>
      <c r="T1016" s="608"/>
      <c r="U1016" s="608"/>
      <c r="V1016" s="608"/>
      <c r="W1016" s="608"/>
      <c r="X1016" s="608"/>
      <c r="Y1016" s="608"/>
      <c r="Z1016" s="608"/>
    </row>
    <row r="1017" spans="1:26" s="603" customFormat="1" ht="158.4">
      <c r="A1017" s="615" t="s">
        <v>341</v>
      </c>
      <c r="B1017" s="616" t="s">
        <v>5319</v>
      </c>
      <c r="C1017" s="448" t="s">
        <v>342</v>
      </c>
      <c r="D1017" s="613"/>
      <c r="E1017" s="420">
        <f t="shared" si="711"/>
        <v>1900</v>
      </c>
      <c r="F1017" s="420">
        <f t="shared" si="712"/>
        <v>2000</v>
      </c>
      <c r="G1017" s="420">
        <f t="shared" si="713"/>
        <v>3350</v>
      </c>
      <c r="H1017" s="572" t="s">
        <v>279</v>
      </c>
      <c r="I1017" s="559" t="s">
        <v>280</v>
      </c>
      <c r="J1017" s="608" t="s">
        <v>318</v>
      </c>
      <c r="K1017" s="614" t="s">
        <v>343</v>
      </c>
      <c r="L1017" s="608">
        <v>31.5</v>
      </c>
      <c r="M1017" s="561">
        <f t="shared" si="700"/>
        <v>1102.5</v>
      </c>
      <c r="N1017" s="53">
        <f t="shared" si="715"/>
        <v>3307.5</v>
      </c>
      <c r="O1017" s="607">
        <f t="shared" si="701"/>
        <v>1984.5</v>
      </c>
      <c r="P1017" s="607">
        <f t="shared" si="702"/>
        <v>1885.2749999999999</v>
      </c>
      <c r="Q1017" s="607">
        <f t="shared" si="714"/>
        <v>1602.4837499999999</v>
      </c>
      <c r="R1017" s="608"/>
      <c r="S1017" s="608"/>
      <c r="T1017" s="608"/>
    </row>
    <row r="1018" spans="1:26" s="603" customFormat="1" ht="105.6">
      <c r="A1018" s="616"/>
      <c r="B1018" s="616" t="s">
        <v>344</v>
      </c>
      <c r="C1018" s="448" t="s">
        <v>345</v>
      </c>
      <c r="D1018" s="613"/>
      <c r="E1018" s="420">
        <f t="shared" si="711"/>
        <v>2700</v>
      </c>
      <c r="F1018" s="420">
        <f t="shared" si="712"/>
        <v>2850</v>
      </c>
      <c r="G1018" s="420">
        <f t="shared" si="713"/>
        <v>4750</v>
      </c>
      <c r="H1018" s="572" t="s">
        <v>279</v>
      </c>
      <c r="I1018" s="559" t="s">
        <v>280</v>
      </c>
      <c r="J1018" s="608" t="s">
        <v>281</v>
      </c>
      <c r="K1018" s="614" t="s">
        <v>346</v>
      </c>
      <c r="L1018" s="608">
        <v>45</v>
      </c>
      <c r="M1018" s="561">
        <f t="shared" si="700"/>
        <v>1575</v>
      </c>
      <c r="N1018" s="53">
        <f t="shared" si="715"/>
        <v>4725</v>
      </c>
      <c r="O1018" s="607">
        <f t="shared" si="701"/>
        <v>2835</v>
      </c>
      <c r="P1018" s="607">
        <f t="shared" si="702"/>
        <v>2693.25</v>
      </c>
      <c r="Q1018" s="607">
        <f t="shared" si="714"/>
        <v>2289.2624999999998</v>
      </c>
      <c r="R1018" s="608"/>
      <c r="S1018" s="608"/>
      <c r="T1018" s="608"/>
    </row>
    <row r="1019" spans="1:26" s="603" customFormat="1" ht="105.6">
      <c r="A1019" s="616"/>
      <c r="B1019" s="616" t="s">
        <v>5362</v>
      </c>
      <c r="C1019" s="448" t="s">
        <v>345</v>
      </c>
      <c r="D1019" s="613"/>
      <c r="E1019" s="420">
        <f t="shared" si="711"/>
        <v>2700</v>
      </c>
      <c r="F1019" s="420">
        <f t="shared" si="712"/>
        <v>2850</v>
      </c>
      <c r="G1019" s="420">
        <f t="shared" si="713"/>
        <v>4750</v>
      </c>
      <c r="H1019" s="572" t="s">
        <v>279</v>
      </c>
      <c r="I1019" s="559" t="s">
        <v>280</v>
      </c>
      <c r="J1019" s="608" t="s">
        <v>281</v>
      </c>
      <c r="K1019" s="614" t="s">
        <v>346</v>
      </c>
      <c r="L1019" s="608">
        <v>45</v>
      </c>
      <c r="M1019" s="561">
        <f t="shared" ref="M1019" si="716">L1019*35</f>
        <v>1575</v>
      </c>
      <c r="N1019" s="53">
        <f t="shared" si="715"/>
        <v>4725</v>
      </c>
      <c r="O1019" s="607">
        <f t="shared" ref="O1019" si="717">N1019*0.6</f>
        <v>2835</v>
      </c>
      <c r="P1019" s="607">
        <f t="shared" ref="P1019" si="718">O1019*0.95</f>
        <v>2693.25</v>
      </c>
      <c r="Q1019" s="607">
        <f t="shared" ref="Q1019" si="719">P1019*0.85</f>
        <v>2289.2624999999998</v>
      </c>
      <c r="R1019" s="608"/>
      <c r="S1019" s="608"/>
      <c r="T1019" s="608"/>
    </row>
    <row r="1020" spans="1:26" s="603" customFormat="1" ht="158.4">
      <c r="A1020" s="616"/>
      <c r="B1020" s="616" t="s">
        <v>347</v>
      </c>
      <c r="C1020" s="448" t="s">
        <v>348</v>
      </c>
      <c r="D1020" s="613"/>
      <c r="E1020" s="420">
        <f t="shared" si="711"/>
        <v>0</v>
      </c>
      <c r="F1020" s="420">
        <f t="shared" si="712"/>
        <v>0</v>
      </c>
      <c r="G1020" s="420">
        <f t="shared" si="713"/>
        <v>0</v>
      </c>
      <c r="H1020" s="572" t="s">
        <v>279</v>
      </c>
      <c r="I1020" s="559" t="s">
        <v>280</v>
      </c>
      <c r="J1020" s="608"/>
      <c r="K1020" s="614" t="s">
        <v>349</v>
      </c>
      <c r="L1020" s="608"/>
      <c r="M1020" s="561">
        <f t="shared" si="700"/>
        <v>0</v>
      </c>
      <c r="N1020" s="53">
        <f t="shared" si="715"/>
        <v>0</v>
      </c>
      <c r="O1020" s="607">
        <f t="shared" si="701"/>
        <v>0</v>
      </c>
      <c r="P1020" s="607">
        <f t="shared" si="702"/>
        <v>0</v>
      </c>
      <c r="Q1020" s="607">
        <f t="shared" si="714"/>
        <v>0</v>
      </c>
      <c r="R1020" s="608"/>
      <c r="S1020" s="608"/>
      <c r="T1020" s="608"/>
    </row>
    <row r="1021" spans="1:26" s="603" customFormat="1" ht="132">
      <c r="A1021" s="616"/>
      <c r="B1021" s="616" t="s">
        <v>350</v>
      </c>
      <c r="C1021" s="448" t="s">
        <v>351</v>
      </c>
      <c r="D1021" s="613"/>
      <c r="E1021" s="420">
        <f t="shared" si="711"/>
        <v>0</v>
      </c>
      <c r="F1021" s="420">
        <f t="shared" si="712"/>
        <v>0</v>
      </c>
      <c r="G1021" s="420">
        <f t="shared" si="713"/>
        <v>0</v>
      </c>
      <c r="H1021" s="572" t="s">
        <v>279</v>
      </c>
      <c r="I1021" s="559" t="s">
        <v>280</v>
      </c>
      <c r="J1021" s="608" t="s">
        <v>318</v>
      </c>
      <c r="K1021" s="614" t="s">
        <v>352</v>
      </c>
      <c r="L1021" s="608"/>
      <c r="M1021" s="561">
        <f t="shared" si="700"/>
        <v>0</v>
      </c>
      <c r="N1021" s="53">
        <f t="shared" si="715"/>
        <v>0</v>
      </c>
      <c r="O1021" s="607">
        <f t="shared" si="701"/>
        <v>0</v>
      </c>
      <c r="P1021" s="607">
        <f t="shared" si="702"/>
        <v>0</v>
      </c>
      <c r="Q1021" s="607">
        <f t="shared" si="714"/>
        <v>0</v>
      </c>
      <c r="R1021" s="608"/>
      <c r="S1021" s="608"/>
      <c r="T1021" s="608"/>
    </row>
    <row r="1022" spans="1:26" s="603" customFormat="1" ht="132">
      <c r="A1022" s="616"/>
      <c r="B1022" s="616" t="s">
        <v>353</v>
      </c>
      <c r="C1022" s="448" t="s">
        <v>354</v>
      </c>
      <c r="D1022" s="613"/>
      <c r="E1022" s="420">
        <f t="shared" si="711"/>
        <v>2050</v>
      </c>
      <c r="F1022" s="420">
        <f t="shared" si="712"/>
        <v>2150</v>
      </c>
      <c r="G1022" s="420">
        <f t="shared" si="713"/>
        <v>3550</v>
      </c>
      <c r="H1022" s="572" t="s">
        <v>279</v>
      </c>
      <c r="I1022" s="559" t="s">
        <v>280</v>
      </c>
      <c r="J1022" s="617" t="s">
        <v>5800</v>
      </c>
      <c r="K1022" s="614" t="s">
        <v>355</v>
      </c>
      <c r="L1022" s="608">
        <v>33.5</v>
      </c>
      <c r="M1022" s="561">
        <f t="shared" si="700"/>
        <v>1172.5</v>
      </c>
      <c r="N1022" s="53">
        <f t="shared" si="715"/>
        <v>3517.5</v>
      </c>
      <c r="O1022" s="607">
        <f t="shared" si="701"/>
        <v>2110.5</v>
      </c>
      <c r="P1022" s="607">
        <f t="shared" si="702"/>
        <v>2004.9749999999999</v>
      </c>
      <c r="Q1022" s="607">
        <f t="shared" si="714"/>
        <v>1704.22875</v>
      </c>
      <c r="R1022" s="608"/>
      <c r="S1022" s="608"/>
      <c r="T1022" s="608"/>
    </row>
    <row r="1023" spans="1:26" s="603" customFormat="1" ht="132">
      <c r="A1023" s="616"/>
      <c r="B1023" s="616" t="s">
        <v>356</v>
      </c>
      <c r="C1023" s="448" t="s">
        <v>351</v>
      </c>
      <c r="D1023" s="613"/>
      <c r="E1023" s="420">
        <f t="shared" si="711"/>
        <v>0</v>
      </c>
      <c r="F1023" s="420">
        <f t="shared" si="712"/>
        <v>0</v>
      </c>
      <c r="G1023" s="420">
        <f t="shared" si="713"/>
        <v>0</v>
      </c>
      <c r="H1023" s="572" t="s">
        <v>279</v>
      </c>
      <c r="I1023" s="559" t="s">
        <v>280</v>
      </c>
      <c r="J1023" s="617" t="s">
        <v>5799</v>
      </c>
      <c r="K1023" s="614" t="s">
        <v>357</v>
      </c>
      <c r="L1023" s="608"/>
      <c r="M1023" s="561">
        <f t="shared" si="700"/>
        <v>0</v>
      </c>
      <c r="N1023" s="53">
        <f t="shared" si="715"/>
        <v>0</v>
      </c>
      <c r="O1023" s="607">
        <f t="shared" si="701"/>
        <v>0</v>
      </c>
      <c r="P1023" s="607">
        <f t="shared" si="702"/>
        <v>0</v>
      </c>
      <c r="Q1023" s="607">
        <f t="shared" si="714"/>
        <v>0</v>
      </c>
      <c r="R1023" s="608"/>
      <c r="S1023" s="608"/>
      <c r="T1023" s="608"/>
    </row>
    <row r="1024" spans="1:26" s="603" customFormat="1" ht="158.4">
      <c r="A1024" s="616"/>
      <c r="B1024" s="616" t="s">
        <v>358</v>
      </c>
      <c r="C1024" s="448" t="s">
        <v>348</v>
      </c>
      <c r="D1024" s="613"/>
      <c r="E1024" s="420">
        <f t="shared" si="711"/>
        <v>0</v>
      </c>
      <c r="F1024" s="420">
        <f t="shared" si="712"/>
        <v>0</v>
      </c>
      <c r="G1024" s="420">
        <f t="shared" si="713"/>
        <v>0</v>
      </c>
      <c r="H1024" s="572" t="s">
        <v>279</v>
      </c>
      <c r="I1024" s="559" t="s">
        <v>280</v>
      </c>
      <c r="J1024" s="608" t="s">
        <v>318</v>
      </c>
      <c r="K1024" s="614" t="s">
        <v>359</v>
      </c>
      <c r="L1024" s="608"/>
      <c r="M1024" s="561">
        <f t="shared" si="700"/>
        <v>0</v>
      </c>
      <c r="N1024" s="53">
        <f t="shared" si="715"/>
        <v>0</v>
      </c>
      <c r="O1024" s="607">
        <f t="shared" si="701"/>
        <v>0</v>
      </c>
      <c r="P1024" s="607">
        <f t="shared" si="702"/>
        <v>0</v>
      </c>
      <c r="Q1024" s="607">
        <f t="shared" si="714"/>
        <v>0</v>
      </c>
      <c r="R1024" s="608"/>
      <c r="S1024" s="608"/>
      <c r="T1024" s="608"/>
    </row>
    <row r="1025" spans="1:19" s="603" customFormat="1" ht="132">
      <c r="A1025" s="616"/>
      <c r="B1025" s="616" t="s">
        <v>360</v>
      </c>
      <c r="C1025" s="448" t="s">
        <v>361</v>
      </c>
      <c r="D1025" s="613"/>
      <c r="E1025" s="420">
        <f t="shared" si="711"/>
        <v>0</v>
      </c>
      <c r="F1025" s="420">
        <f t="shared" si="712"/>
        <v>0</v>
      </c>
      <c r="G1025" s="420">
        <f t="shared" si="713"/>
        <v>0</v>
      </c>
      <c r="H1025" s="572" t="s">
        <v>279</v>
      </c>
      <c r="I1025" s="559" t="s">
        <v>280</v>
      </c>
      <c r="J1025" s="608" t="s">
        <v>318</v>
      </c>
      <c r="K1025" s="614" t="s">
        <v>362</v>
      </c>
      <c r="L1025" s="608"/>
      <c r="M1025" s="561">
        <f t="shared" si="700"/>
        <v>0</v>
      </c>
      <c r="N1025" s="53">
        <f t="shared" si="715"/>
        <v>0</v>
      </c>
      <c r="O1025" s="607">
        <f t="shared" si="701"/>
        <v>0</v>
      </c>
      <c r="P1025" s="607">
        <f t="shared" si="702"/>
        <v>0</v>
      </c>
      <c r="Q1025" s="607">
        <f t="shared" si="714"/>
        <v>0</v>
      </c>
      <c r="R1025" s="608"/>
      <c r="S1025" s="608"/>
    </row>
    <row r="1026" spans="1:19" s="603" customFormat="1" ht="118.8">
      <c r="A1026" s="616"/>
      <c r="B1026" s="616" t="s">
        <v>363</v>
      </c>
      <c r="C1026" s="448" t="s">
        <v>364</v>
      </c>
      <c r="D1026" s="613"/>
      <c r="E1026" s="420">
        <f t="shared" si="711"/>
        <v>2100</v>
      </c>
      <c r="F1026" s="420">
        <f t="shared" si="712"/>
        <v>2250</v>
      </c>
      <c r="G1026" s="420">
        <f t="shared" si="713"/>
        <v>3700</v>
      </c>
      <c r="H1026" s="572" t="s">
        <v>279</v>
      </c>
      <c r="I1026" s="559" t="s">
        <v>280</v>
      </c>
      <c r="J1026" s="608" t="s">
        <v>318</v>
      </c>
      <c r="K1026" s="614" t="s">
        <v>365</v>
      </c>
      <c r="L1026" s="608">
        <v>35</v>
      </c>
      <c r="M1026" s="561">
        <f t="shared" si="700"/>
        <v>1225</v>
      </c>
      <c r="N1026" s="53">
        <f t="shared" si="715"/>
        <v>3675</v>
      </c>
      <c r="O1026" s="607">
        <f t="shared" si="701"/>
        <v>2205</v>
      </c>
      <c r="P1026" s="607">
        <f t="shared" si="702"/>
        <v>2094.75</v>
      </c>
      <c r="Q1026" s="607">
        <f t="shared" si="714"/>
        <v>1780.5374999999999</v>
      </c>
      <c r="R1026" s="608"/>
      <c r="S1026" s="608"/>
    </row>
    <row r="1027" spans="1:19" s="603" customFormat="1" ht="132">
      <c r="A1027" s="616"/>
      <c r="B1027" s="616" t="s">
        <v>366</v>
      </c>
      <c r="C1027" s="448" t="s">
        <v>367</v>
      </c>
      <c r="D1027" s="613"/>
      <c r="E1027" s="420">
        <f t="shared" si="711"/>
        <v>0</v>
      </c>
      <c r="F1027" s="420">
        <f t="shared" si="712"/>
        <v>0</v>
      </c>
      <c r="G1027" s="420">
        <f t="shared" si="713"/>
        <v>0</v>
      </c>
      <c r="H1027" s="572" t="s">
        <v>279</v>
      </c>
      <c r="I1027" s="559" t="s">
        <v>280</v>
      </c>
      <c r="J1027" s="608" t="s">
        <v>318</v>
      </c>
      <c r="K1027" s="614" t="s">
        <v>368</v>
      </c>
      <c r="L1027" s="608"/>
      <c r="M1027" s="561">
        <f t="shared" si="700"/>
        <v>0</v>
      </c>
      <c r="N1027" s="53">
        <f t="shared" si="715"/>
        <v>0</v>
      </c>
      <c r="O1027" s="607">
        <f t="shared" si="701"/>
        <v>0</v>
      </c>
      <c r="P1027" s="607">
        <f t="shared" si="702"/>
        <v>0</v>
      </c>
      <c r="Q1027" s="607">
        <f t="shared" si="714"/>
        <v>0</v>
      </c>
      <c r="R1027" s="608"/>
      <c r="S1027" s="608"/>
    </row>
    <row r="1028" spans="1:19" s="603" customFormat="1" ht="145.19999999999999">
      <c r="A1028" s="616"/>
      <c r="B1028" s="616" t="s">
        <v>369</v>
      </c>
      <c r="C1028" s="448" t="s">
        <v>370</v>
      </c>
      <c r="D1028" s="613"/>
      <c r="E1028" s="420">
        <f t="shared" si="711"/>
        <v>0</v>
      </c>
      <c r="F1028" s="420">
        <f t="shared" si="712"/>
        <v>0</v>
      </c>
      <c r="G1028" s="420">
        <f t="shared" si="713"/>
        <v>0</v>
      </c>
      <c r="H1028" s="572" t="s">
        <v>279</v>
      </c>
      <c r="I1028" s="559" t="s">
        <v>280</v>
      </c>
      <c r="J1028" s="608"/>
      <c r="K1028" s="614" t="s">
        <v>371</v>
      </c>
      <c r="L1028" s="608"/>
      <c r="M1028" s="561">
        <f t="shared" si="700"/>
        <v>0</v>
      </c>
      <c r="N1028" s="53">
        <f t="shared" si="715"/>
        <v>0</v>
      </c>
      <c r="O1028" s="607">
        <f t="shared" si="701"/>
        <v>0</v>
      </c>
      <c r="P1028" s="607">
        <f t="shared" si="702"/>
        <v>0</v>
      </c>
      <c r="Q1028" s="607">
        <f t="shared" si="714"/>
        <v>0</v>
      </c>
      <c r="R1028" s="608"/>
      <c r="S1028" s="608"/>
    </row>
    <row r="1029" spans="1:19" s="603" customFormat="1" ht="118.8">
      <c r="A1029" s="616"/>
      <c r="B1029" s="616" t="s">
        <v>372</v>
      </c>
      <c r="C1029" s="448" t="s">
        <v>373</v>
      </c>
      <c r="D1029" s="613"/>
      <c r="E1029" s="420">
        <f t="shared" si="711"/>
        <v>1600</v>
      </c>
      <c r="F1029" s="420">
        <f t="shared" si="712"/>
        <v>1650</v>
      </c>
      <c r="G1029" s="420">
        <f t="shared" si="713"/>
        <v>2750</v>
      </c>
      <c r="H1029" s="572" t="s">
        <v>279</v>
      </c>
      <c r="I1029" s="559" t="s">
        <v>280</v>
      </c>
      <c r="J1029" s="608"/>
      <c r="K1029" s="614" t="s">
        <v>374</v>
      </c>
      <c r="L1029" s="608">
        <v>26</v>
      </c>
      <c r="M1029" s="561">
        <f t="shared" si="700"/>
        <v>910</v>
      </c>
      <c r="N1029" s="53">
        <f t="shared" si="715"/>
        <v>2730</v>
      </c>
      <c r="O1029" s="607">
        <f t="shared" si="701"/>
        <v>1638</v>
      </c>
      <c r="P1029" s="607">
        <f t="shared" si="702"/>
        <v>1556.1</v>
      </c>
      <c r="Q1029" s="607">
        <f t="shared" si="714"/>
        <v>1322.6849999999999</v>
      </c>
      <c r="R1029" s="608"/>
      <c r="S1029" s="608"/>
    </row>
    <row r="1030" spans="1:19" s="603" customFormat="1" ht="105.6">
      <c r="A1030" s="616"/>
      <c r="B1030" s="616" t="s">
        <v>375</v>
      </c>
      <c r="C1030" s="448" t="s">
        <v>376</v>
      </c>
      <c r="D1030" s="613"/>
      <c r="E1030" s="420">
        <f t="shared" si="711"/>
        <v>0</v>
      </c>
      <c r="F1030" s="420">
        <f t="shared" si="712"/>
        <v>0</v>
      </c>
      <c r="G1030" s="420">
        <f t="shared" si="713"/>
        <v>0</v>
      </c>
      <c r="H1030" s="572" t="s">
        <v>279</v>
      </c>
      <c r="I1030" s="559" t="s">
        <v>280</v>
      </c>
      <c r="J1030" s="617" t="s">
        <v>5800</v>
      </c>
      <c r="K1030" s="614" t="s">
        <v>377</v>
      </c>
      <c r="L1030" s="608"/>
      <c r="M1030" s="561">
        <f t="shared" si="700"/>
        <v>0</v>
      </c>
      <c r="N1030" s="53">
        <f t="shared" si="715"/>
        <v>0</v>
      </c>
      <c r="O1030" s="607">
        <f t="shared" si="701"/>
        <v>0</v>
      </c>
      <c r="P1030" s="607">
        <f t="shared" si="702"/>
        <v>0</v>
      </c>
      <c r="Q1030" s="607">
        <f t="shared" si="714"/>
        <v>0</v>
      </c>
      <c r="R1030" s="608"/>
      <c r="S1030" s="608"/>
    </row>
    <row r="1031" spans="1:19" s="603" customFormat="1" ht="105.6">
      <c r="A1031" s="616"/>
      <c r="B1031" s="616" t="s">
        <v>378</v>
      </c>
      <c r="C1031" s="448" t="s">
        <v>379</v>
      </c>
      <c r="D1031" s="613"/>
      <c r="E1031" s="420">
        <f t="shared" si="711"/>
        <v>0</v>
      </c>
      <c r="F1031" s="420">
        <f t="shared" si="712"/>
        <v>0</v>
      </c>
      <c r="G1031" s="420">
        <f t="shared" si="713"/>
        <v>0</v>
      </c>
      <c r="H1031" s="572" t="s">
        <v>279</v>
      </c>
      <c r="I1031" s="559" t="s">
        <v>280</v>
      </c>
      <c r="J1031" s="617" t="s">
        <v>5800</v>
      </c>
      <c r="K1031" s="614" t="s">
        <v>380</v>
      </c>
      <c r="L1031" s="608"/>
      <c r="M1031" s="561">
        <f t="shared" si="700"/>
        <v>0</v>
      </c>
      <c r="N1031" s="53">
        <f t="shared" si="715"/>
        <v>0</v>
      </c>
      <c r="O1031" s="607">
        <f t="shared" si="701"/>
        <v>0</v>
      </c>
      <c r="P1031" s="607">
        <f t="shared" si="702"/>
        <v>0</v>
      </c>
      <c r="Q1031" s="607">
        <f t="shared" si="714"/>
        <v>0</v>
      </c>
      <c r="R1031" s="608"/>
      <c r="S1031" s="608"/>
    </row>
    <row r="1032" spans="1:19" s="603" customFormat="1" ht="171.6">
      <c r="A1032" s="616"/>
      <c r="B1032" s="616" t="s">
        <v>381</v>
      </c>
      <c r="C1032" s="448" t="s">
        <v>382</v>
      </c>
      <c r="D1032" s="613"/>
      <c r="E1032" s="420">
        <f t="shared" si="711"/>
        <v>0</v>
      </c>
      <c r="F1032" s="420">
        <f t="shared" si="712"/>
        <v>0</v>
      </c>
      <c r="G1032" s="420">
        <f t="shared" si="713"/>
        <v>0</v>
      </c>
      <c r="H1032" s="572" t="s">
        <v>279</v>
      </c>
      <c r="I1032" s="559" t="s">
        <v>280</v>
      </c>
      <c r="J1032" s="608" t="s">
        <v>318</v>
      </c>
      <c r="K1032" s="614" t="s">
        <v>383</v>
      </c>
      <c r="L1032" s="608"/>
      <c r="M1032" s="561">
        <f t="shared" si="700"/>
        <v>0</v>
      </c>
      <c r="N1032" s="53">
        <f t="shared" si="715"/>
        <v>0</v>
      </c>
      <c r="O1032" s="607">
        <f t="shared" si="701"/>
        <v>0</v>
      </c>
      <c r="P1032" s="607">
        <f t="shared" si="702"/>
        <v>0</v>
      </c>
      <c r="Q1032" s="607">
        <f t="shared" si="714"/>
        <v>0</v>
      </c>
      <c r="R1032" s="608"/>
      <c r="S1032" s="608"/>
    </row>
    <row r="1033" spans="1:19" s="603" customFormat="1" ht="171.6">
      <c r="A1033" s="616"/>
      <c r="B1033" s="616" t="s">
        <v>5325</v>
      </c>
      <c r="C1033" s="448" t="s">
        <v>384</v>
      </c>
      <c r="D1033" s="613"/>
      <c r="E1033" s="420">
        <f t="shared" si="711"/>
        <v>1550</v>
      </c>
      <c r="F1033" s="420">
        <f t="shared" si="712"/>
        <v>1650</v>
      </c>
      <c r="G1033" s="420">
        <f t="shared" si="713"/>
        <v>2700</v>
      </c>
      <c r="H1033" s="572" t="s">
        <v>279</v>
      </c>
      <c r="I1033" s="559" t="s">
        <v>280</v>
      </c>
      <c r="J1033" s="608" t="s">
        <v>318</v>
      </c>
      <c r="K1033" s="614" t="s">
        <v>385</v>
      </c>
      <c r="L1033" s="608">
        <v>25.5</v>
      </c>
      <c r="M1033" s="561">
        <f t="shared" si="700"/>
        <v>892.5</v>
      </c>
      <c r="N1033" s="53">
        <f t="shared" si="715"/>
        <v>2677.5</v>
      </c>
      <c r="O1033" s="607">
        <f t="shared" si="701"/>
        <v>1606.5</v>
      </c>
      <c r="P1033" s="607">
        <f t="shared" si="702"/>
        <v>1526.175</v>
      </c>
      <c r="Q1033" s="607">
        <f t="shared" si="714"/>
        <v>1297.24875</v>
      </c>
      <c r="R1033" s="608"/>
      <c r="S1033" s="608"/>
    </row>
    <row r="1034" spans="1:19" s="603" customFormat="1" ht="118.8">
      <c r="A1034" s="618" t="s">
        <v>386</v>
      </c>
      <c r="B1034" s="616" t="s">
        <v>387</v>
      </c>
      <c r="C1034" s="448" t="s">
        <v>388</v>
      </c>
      <c r="D1034" s="613"/>
      <c r="E1034" s="420">
        <f t="shared" si="711"/>
        <v>0</v>
      </c>
      <c r="F1034" s="420">
        <f t="shared" si="712"/>
        <v>0</v>
      </c>
      <c r="G1034" s="420">
        <f t="shared" si="713"/>
        <v>0</v>
      </c>
      <c r="H1034" s="572" t="s">
        <v>279</v>
      </c>
      <c r="I1034" s="559" t="s">
        <v>280</v>
      </c>
      <c r="J1034" s="608" t="s">
        <v>318</v>
      </c>
      <c r="K1034" s="614" t="s">
        <v>389</v>
      </c>
      <c r="L1034" s="608"/>
      <c r="M1034" s="561">
        <f t="shared" si="700"/>
        <v>0</v>
      </c>
      <c r="N1034" s="53">
        <f t="shared" si="715"/>
        <v>0</v>
      </c>
      <c r="O1034" s="607">
        <f t="shared" si="701"/>
        <v>0</v>
      </c>
      <c r="P1034" s="607">
        <f t="shared" si="702"/>
        <v>0</v>
      </c>
      <c r="Q1034" s="607">
        <f t="shared" si="714"/>
        <v>0</v>
      </c>
      <c r="R1034" s="608"/>
      <c r="S1034" s="608"/>
    </row>
    <row r="1035" spans="1:19" s="603" customFormat="1" ht="118.8">
      <c r="A1035" s="616"/>
      <c r="B1035" s="616" t="s">
        <v>390</v>
      </c>
      <c r="C1035" s="448" t="s">
        <v>388</v>
      </c>
      <c r="D1035" s="613"/>
      <c r="E1035" s="420">
        <f t="shared" si="711"/>
        <v>0</v>
      </c>
      <c r="F1035" s="420">
        <f t="shared" si="712"/>
        <v>0</v>
      </c>
      <c r="G1035" s="420">
        <f t="shared" si="713"/>
        <v>0</v>
      </c>
      <c r="H1035" s="572" t="s">
        <v>279</v>
      </c>
      <c r="I1035" s="559" t="s">
        <v>280</v>
      </c>
      <c r="J1035" s="608" t="s">
        <v>318</v>
      </c>
      <c r="K1035" s="614" t="s">
        <v>391</v>
      </c>
      <c r="L1035" s="608"/>
      <c r="M1035" s="561">
        <f t="shared" si="700"/>
        <v>0</v>
      </c>
      <c r="N1035" s="53">
        <f t="shared" si="715"/>
        <v>0</v>
      </c>
      <c r="O1035" s="607">
        <f t="shared" si="701"/>
        <v>0</v>
      </c>
      <c r="P1035" s="607">
        <f t="shared" si="702"/>
        <v>0</v>
      </c>
      <c r="Q1035" s="607">
        <f t="shared" si="714"/>
        <v>0</v>
      </c>
      <c r="R1035" s="608"/>
      <c r="S1035" s="608"/>
    </row>
    <row r="1036" spans="1:19" s="603" customFormat="1" ht="132">
      <c r="A1036" s="616"/>
      <c r="B1036" s="616" t="s">
        <v>392</v>
      </c>
      <c r="C1036" s="448" t="s">
        <v>393</v>
      </c>
      <c r="D1036" s="613"/>
      <c r="E1036" s="420">
        <f t="shared" si="711"/>
        <v>2050</v>
      </c>
      <c r="F1036" s="420">
        <f t="shared" si="712"/>
        <v>2150</v>
      </c>
      <c r="G1036" s="420">
        <f t="shared" si="713"/>
        <v>3600</v>
      </c>
      <c r="H1036" s="572" t="s">
        <v>279</v>
      </c>
      <c r="I1036" s="559" t="s">
        <v>280</v>
      </c>
      <c r="J1036" s="611" t="s">
        <v>281</v>
      </c>
      <c r="K1036" s="614" t="s">
        <v>394</v>
      </c>
      <c r="L1036" s="608">
        <v>34</v>
      </c>
      <c r="M1036" s="561">
        <f t="shared" si="700"/>
        <v>1190</v>
      </c>
      <c r="N1036" s="53">
        <f t="shared" si="715"/>
        <v>3570</v>
      </c>
      <c r="O1036" s="607">
        <f t="shared" si="701"/>
        <v>2142</v>
      </c>
      <c r="P1036" s="607">
        <f t="shared" si="702"/>
        <v>2034.8999999999999</v>
      </c>
      <c r="Q1036" s="607">
        <f t="shared" si="714"/>
        <v>1729.6649999999997</v>
      </c>
      <c r="R1036" s="608"/>
      <c r="S1036" s="608"/>
    </row>
    <row r="1037" spans="1:19" s="603" customFormat="1" ht="145.19999999999999">
      <c r="A1037" s="616"/>
      <c r="B1037" s="616" t="s">
        <v>395</v>
      </c>
      <c r="C1037" s="448" t="s">
        <v>396</v>
      </c>
      <c r="D1037" s="613"/>
      <c r="E1037" s="420">
        <f t="shared" si="711"/>
        <v>0</v>
      </c>
      <c r="F1037" s="420">
        <f t="shared" si="712"/>
        <v>0</v>
      </c>
      <c r="G1037" s="420">
        <f t="shared" si="713"/>
        <v>0</v>
      </c>
      <c r="H1037" s="572" t="s">
        <v>279</v>
      </c>
      <c r="I1037" s="559" t="s">
        <v>280</v>
      </c>
      <c r="J1037" s="608" t="s">
        <v>318</v>
      </c>
      <c r="K1037" s="614" t="s">
        <v>397</v>
      </c>
      <c r="L1037" s="608"/>
      <c r="M1037" s="561">
        <f t="shared" si="700"/>
        <v>0</v>
      </c>
      <c r="N1037" s="53">
        <f t="shared" si="715"/>
        <v>0</v>
      </c>
      <c r="O1037" s="607">
        <f t="shared" si="701"/>
        <v>0</v>
      </c>
      <c r="P1037" s="607">
        <f t="shared" si="702"/>
        <v>0</v>
      </c>
      <c r="Q1037" s="607">
        <f t="shared" si="714"/>
        <v>0</v>
      </c>
      <c r="R1037" s="608"/>
      <c r="S1037" s="608"/>
    </row>
    <row r="1038" spans="1:19" s="603" customFormat="1" ht="79.2">
      <c r="A1038" s="618" t="s">
        <v>5326</v>
      </c>
      <c r="B1038" s="616" t="s">
        <v>5327</v>
      </c>
      <c r="C1038" s="448" t="s">
        <v>5329</v>
      </c>
      <c r="D1038" s="613"/>
      <c r="E1038" s="420">
        <f t="shared" si="711"/>
        <v>750</v>
      </c>
      <c r="F1038" s="420">
        <f t="shared" si="712"/>
        <v>800</v>
      </c>
      <c r="G1038" s="420">
        <f t="shared" si="713"/>
        <v>1300</v>
      </c>
      <c r="H1038" s="572" t="s">
        <v>279</v>
      </c>
      <c r="I1038" s="559" t="s">
        <v>280</v>
      </c>
      <c r="J1038" s="608"/>
      <c r="K1038" s="614"/>
      <c r="L1038" s="608">
        <v>12</v>
      </c>
      <c r="M1038" s="561">
        <f t="shared" ref="M1038:M1039" si="720">L1038*35</f>
        <v>420</v>
      </c>
      <c r="N1038" s="53">
        <f t="shared" si="715"/>
        <v>1260</v>
      </c>
      <c r="O1038" s="607">
        <f t="shared" ref="O1038:O1039" si="721">N1038*0.6</f>
        <v>756</v>
      </c>
      <c r="P1038" s="607">
        <f t="shared" ref="P1038:P1039" si="722">O1038*0.95</f>
        <v>718.19999999999993</v>
      </c>
      <c r="Q1038" s="607">
        <f t="shared" ref="Q1038:Q1039" si="723">P1038*0.85</f>
        <v>610.46999999999991</v>
      </c>
      <c r="R1038" s="608"/>
      <c r="S1038" s="608"/>
    </row>
    <row r="1039" spans="1:19" s="603" customFormat="1" ht="92.4">
      <c r="A1039" s="616"/>
      <c r="B1039" s="616" t="s">
        <v>5328</v>
      </c>
      <c r="C1039" s="448" t="s">
        <v>5330</v>
      </c>
      <c r="D1039" s="613"/>
      <c r="E1039" s="420">
        <f t="shared" si="711"/>
        <v>1300</v>
      </c>
      <c r="F1039" s="420">
        <f t="shared" si="712"/>
        <v>1350</v>
      </c>
      <c r="G1039" s="420">
        <f t="shared" si="713"/>
        <v>2250</v>
      </c>
      <c r="H1039" s="572" t="s">
        <v>279</v>
      </c>
      <c r="I1039" s="559" t="s">
        <v>280</v>
      </c>
      <c r="J1039" s="608"/>
      <c r="K1039" s="614"/>
      <c r="L1039" s="608">
        <v>21</v>
      </c>
      <c r="M1039" s="561">
        <f t="shared" si="720"/>
        <v>735</v>
      </c>
      <c r="N1039" s="53">
        <f t="shared" si="715"/>
        <v>2205</v>
      </c>
      <c r="O1039" s="607">
        <f t="shared" si="721"/>
        <v>1323</v>
      </c>
      <c r="P1039" s="607">
        <f t="shared" si="722"/>
        <v>1256.8499999999999</v>
      </c>
      <c r="Q1039" s="607">
        <f t="shared" si="723"/>
        <v>1068.3225</v>
      </c>
      <c r="R1039" s="608"/>
      <c r="S1039" s="608"/>
    </row>
    <row r="1040" spans="1:19" s="603" customFormat="1" ht="92.4">
      <c r="A1040" s="619" t="s">
        <v>400</v>
      </c>
      <c r="B1040" s="616" t="s">
        <v>5324</v>
      </c>
      <c r="C1040" s="448" t="s">
        <v>398</v>
      </c>
      <c r="D1040" s="613"/>
      <c r="E1040" s="420">
        <f t="shared" si="711"/>
        <v>1050</v>
      </c>
      <c r="F1040" s="420">
        <f t="shared" si="712"/>
        <v>1100</v>
      </c>
      <c r="G1040" s="420">
        <f t="shared" si="713"/>
        <v>1800</v>
      </c>
      <c r="H1040" s="572" t="s">
        <v>279</v>
      </c>
      <c r="I1040" s="559" t="s">
        <v>280</v>
      </c>
      <c r="J1040" s="608"/>
      <c r="K1040" s="614" t="s">
        <v>399</v>
      </c>
      <c r="L1040" s="608">
        <v>17</v>
      </c>
      <c r="M1040" s="561">
        <f t="shared" si="700"/>
        <v>595</v>
      </c>
      <c r="N1040" s="53">
        <f t="shared" si="715"/>
        <v>1785</v>
      </c>
      <c r="O1040" s="607">
        <f t="shared" si="701"/>
        <v>1071</v>
      </c>
      <c r="P1040" s="607">
        <f t="shared" si="702"/>
        <v>1017.4499999999999</v>
      </c>
      <c r="Q1040" s="607">
        <f t="shared" si="714"/>
        <v>864.83249999999987</v>
      </c>
      <c r="R1040" s="608"/>
      <c r="S1040" s="608"/>
    </row>
    <row r="1041" spans="1:19" s="603" customFormat="1" ht="66">
      <c r="A1041" s="619"/>
      <c r="B1041" s="616" t="s">
        <v>401</v>
      </c>
      <c r="C1041" s="448" t="s">
        <v>402</v>
      </c>
      <c r="D1041" s="613"/>
      <c r="E1041" s="420">
        <f t="shared" si="711"/>
        <v>600</v>
      </c>
      <c r="F1041" s="420">
        <f t="shared" si="712"/>
        <v>650</v>
      </c>
      <c r="G1041" s="420">
        <f t="shared" si="713"/>
        <v>1050</v>
      </c>
      <c r="H1041" s="572" t="s">
        <v>279</v>
      </c>
      <c r="I1041" s="559" t="s">
        <v>280</v>
      </c>
      <c r="J1041" s="608"/>
      <c r="K1041" s="614" t="s">
        <v>403</v>
      </c>
      <c r="L1041" s="608">
        <v>10</v>
      </c>
      <c r="M1041" s="561">
        <f t="shared" si="700"/>
        <v>350</v>
      </c>
      <c r="N1041" s="53">
        <f t="shared" si="715"/>
        <v>1050</v>
      </c>
      <c r="O1041" s="607">
        <f t="shared" si="701"/>
        <v>630</v>
      </c>
      <c r="P1041" s="607">
        <f t="shared" si="702"/>
        <v>598.5</v>
      </c>
      <c r="Q1041" s="607">
        <f t="shared" si="714"/>
        <v>508.72499999999997</v>
      </c>
      <c r="R1041" s="608"/>
      <c r="S1041" s="608"/>
    </row>
    <row r="1042" spans="1:19" s="603" customFormat="1" ht="92.4">
      <c r="A1042" s="616"/>
      <c r="B1042" s="616" t="s">
        <v>404</v>
      </c>
      <c r="C1042" s="448" t="s">
        <v>405</v>
      </c>
      <c r="D1042" s="613"/>
      <c r="E1042" s="420">
        <f t="shared" si="711"/>
        <v>1050</v>
      </c>
      <c r="F1042" s="420">
        <f t="shared" si="712"/>
        <v>1100</v>
      </c>
      <c r="G1042" s="420">
        <f t="shared" si="713"/>
        <v>1800</v>
      </c>
      <c r="H1042" s="572" t="s">
        <v>279</v>
      </c>
      <c r="I1042" s="559" t="s">
        <v>280</v>
      </c>
      <c r="J1042" s="611" t="s">
        <v>281</v>
      </c>
      <c r="K1042" s="614" t="s">
        <v>406</v>
      </c>
      <c r="L1042" s="608">
        <v>17</v>
      </c>
      <c r="M1042" s="561">
        <f t="shared" si="700"/>
        <v>595</v>
      </c>
      <c r="N1042" s="53">
        <f t="shared" si="715"/>
        <v>1785</v>
      </c>
      <c r="O1042" s="607">
        <f t="shared" si="701"/>
        <v>1071</v>
      </c>
      <c r="P1042" s="607">
        <f t="shared" si="702"/>
        <v>1017.4499999999999</v>
      </c>
      <c r="Q1042" s="607">
        <f t="shared" si="714"/>
        <v>864.83249999999987</v>
      </c>
      <c r="R1042" s="608"/>
      <c r="S1042" s="608"/>
    </row>
    <row r="1043" spans="1:19" s="603" customFormat="1" ht="132">
      <c r="A1043" s="616"/>
      <c r="B1043" s="616" t="s">
        <v>5322</v>
      </c>
      <c r="C1043" s="448" t="s">
        <v>5323</v>
      </c>
      <c r="D1043" s="613"/>
      <c r="E1043" s="420">
        <f t="shared" si="711"/>
        <v>2950</v>
      </c>
      <c r="F1043" s="420">
        <f t="shared" si="712"/>
        <v>3100</v>
      </c>
      <c r="G1043" s="420">
        <f t="shared" si="713"/>
        <v>5150</v>
      </c>
      <c r="H1043" s="572" t="s">
        <v>279</v>
      </c>
      <c r="I1043" s="559" t="s">
        <v>280</v>
      </c>
      <c r="J1043" s="611"/>
      <c r="K1043" s="614"/>
      <c r="L1043" s="608">
        <v>49</v>
      </c>
      <c r="M1043" s="561">
        <f t="shared" si="700"/>
        <v>1715</v>
      </c>
      <c r="N1043" s="53">
        <f t="shared" si="715"/>
        <v>5145</v>
      </c>
      <c r="O1043" s="607">
        <f t="shared" si="701"/>
        <v>3087</v>
      </c>
      <c r="P1043" s="607">
        <f t="shared" si="702"/>
        <v>2932.6499999999996</v>
      </c>
      <c r="Q1043" s="607">
        <f t="shared" si="714"/>
        <v>2492.7524999999996</v>
      </c>
      <c r="R1043" s="608"/>
      <c r="S1043" s="608"/>
    </row>
    <row r="1044" spans="1:19" s="603" customFormat="1" ht="79.2">
      <c r="A1044" s="616"/>
      <c r="B1044" s="616" t="s">
        <v>5320</v>
      </c>
      <c r="C1044" s="448" t="s">
        <v>407</v>
      </c>
      <c r="D1044" s="613"/>
      <c r="E1044" s="420">
        <f t="shared" si="711"/>
        <v>3600</v>
      </c>
      <c r="F1044" s="420">
        <f t="shared" si="712"/>
        <v>3800</v>
      </c>
      <c r="G1044" s="420">
        <f t="shared" si="713"/>
        <v>6300</v>
      </c>
      <c r="H1044" s="572" t="s">
        <v>279</v>
      </c>
      <c r="I1044" s="559" t="s">
        <v>280</v>
      </c>
      <c r="J1044" s="608"/>
      <c r="K1044" s="614" t="s">
        <v>408</v>
      </c>
      <c r="L1044" s="608">
        <v>60</v>
      </c>
      <c r="M1044" s="561">
        <f t="shared" si="700"/>
        <v>2100</v>
      </c>
      <c r="N1044" s="53">
        <f t="shared" si="715"/>
        <v>6300</v>
      </c>
      <c r="O1044" s="607">
        <f t="shared" si="701"/>
        <v>3780</v>
      </c>
      <c r="P1044" s="607">
        <f t="shared" si="702"/>
        <v>3591</v>
      </c>
      <c r="Q1044" s="607">
        <f t="shared" si="714"/>
        <v>3052.35</v>
      </c>
      <c r="R1044" s="608"/>
      <c r="S1044" s="608"/>
    </row>
    <row r="1045" spans="1:19" ht="66">
      <c r="A1045" s="529"/>
      <c r="B1045" s="529" t="s">
        <v>5321</v>
      </c>
      <c r="C1045" s="620" t="s">
        <v>409</v>
      </c>
      <c r="D1045" s="621"/>
      <c r="E1045" s="420">
        <f t="shared" si="711"/>
        <v>4750</v>
      </c>
      <c r="F1045" s="420">
        <f t="shared" si="712"/>
        <v>5000</v>
      </c>
      <c r="G1045" s="420">
        <f t="shared" si="713"/>
        <v>8300</v>
      </c>
      <c r="H1045" s="91" t="s">
        <v>279</v>
      </c>
      <c r="I1045" s="622" t="s">
        <v>280</v>
      </c>
      <c r="J1045" s="256" t="s">
        <v>281</v>
      </c>
      <c r="K1045" s="78" t="s">
        <v>410</v>
      </c>
      <c r="L1045" s="29">
        <v>79</v>
      </c>
      <c r="M1045" s="257">
        <f t="shared" si="700"/>
        <v>2765</v>
      </c>
      <c r="N1045" s="53">
        <f t="shared" si="715"/>
        <v>8295</v>
      </c>
      <c r="O1045" s="53">
        <f t="shared" si="701"/>
        <v>4977</v>
      </c>
      <c r="P1045" s="53">
        <f t="shared" si="702"/>
        <v>4728.1499999999996</v>
      </c>
      <c r="Q1045" s="53">
        <f t="shared" si="714"/>
        <v>4018.9274999999998</v>
      </c>
      <c r="R1045" s="29"/>
      <c r="S1045" s="29"/>
    </row>
    <row r="1046" spans="1:19" ht="13.2">
      <c r="A1046" s="529"/>
      <c r="B1046" s="529"/>
      <c r="C1046" s="620"/>
      <c r="D1046" s="621"/>
      <c r="E1046" s="621"/>
      <c r="F1046" s="623"/>
      <c r="G1046" s="623"/>
      <c r="H1046" s="91"/>
      <c r="I1046" s="622"/>
      <c r="J1046" s="29"/>
      <c r="K1046" s="78"/>
      <c r="L1046" s="29"/>
      <c r="M1046" s="257"/>
      <c r="N1046" s="53">
        <f t="shared" si="715"/>
        <v>0</v>
      </c>
      <c r="O1046" s="53"/>
      <c r="P1046" s="53"/>
      <c r="Q1046" s="53"/>
      <c r="R1046" s="29"/>
      <c r="S1046" s="29"/>
    </row>
    <row r="1047" spans="1:19" ht="13.2">
      <c r="A1047" s="624" t="s">
        <v>4936</v>
      </c>
      <c r="B1047" s="529"/>
      <c r="C1047" s="620"/>
      <c r="D1047" s="621"/>
      <c r="E1047" s="621"/>
      <c r="F1047" s="623"/>
      <c r="G1047" s="623"/>
      <c r="H1047" s="91"/>
      <c r="I1047" s="225"/>
      <c r="J1047" s="29"/>
      <c r="K1047" s="78" t="s">
        <v>413</v>
      </c>
      <c r="L1047" s="29"/>
      <c r="M1047" s="257">
        <f t="shared" si="700"/>
        <v>0</v>
      </c>
      <c r="N1047" s="53">
        <f t="shared" ref="N1047:N1108" si="724">M1047*3</f>
        <v>0</v>
      </c>
      <c r="O1047" s="53">
        <f t="shared" si="701"/>
        <v>0</v>
      </c>
      <c r="P1047" s="53">
        <f t="shared" si="702"/>
        <v>0</v>
      </c>
      <c r="Q1047" s="53">
        <f t="shared" si="714"/>
        <v>0</v>
      </c>
      <c r="R1047" s="29"/>
      <c r="S1047" s="29"/>
    </row>
    <row r="1048" spans="1:19" s="241" customFormat="1" ht="39.6">
      <c r="A1048" s="625" t="s">
        <v>5228</v>
      </c>
      <c r="B1048" s="616" t="s">
        <v>5229</v>
      </c>
      <c r="C1048" s="448" t="s">
        <v>422</v>
      </c>
      <c r="D1048" s="626"/>
      <c r="E1048" s="626">
        <f>P1048</f>
        <v>8.3789999999999996</v>
      </c>
      <c r="F1048" s="626">
        <f>O1048</f>
        <v>8.82</v>
      </c>
      <c r="G1048" s="626">
        <f>N1048</f>
        <v>14.700000000000001</v>
      </c>
      <c r="H1048" s="91" t="s">
        <v>279</v>
      </c>
      <c r="I1048" s="627"/>
      <c r="K1048" s="628" t="s">
        <v>421</v>
      </c>
      <c r="L1048" s="29">
        <v>0.14000000000000001</v>
      </c>
      <c r="M1048" s="419">
        <f t="shared" si="700"/>
        <v>4.9000000000000004</v>
      </c>
      <c r="N1048" s="53">
        <f t="shared" si="724"/>
        <v>14.700000000000001</v>
      </c>
      <c r="O1048" s="629">
        <f t="shared" si="701"/>
        <v>8.82</v>
      </c>
      <c r="P1048" s="629">
        <f t="shared" si="702"/>
        <v>8.3789999999999996</v>
      </c>
      <c r="Q1048" s="629">
        <f t="shared" si="714"/>
        <v>7.1221499999999995</v>
      </c>
    </row>
    <row r="1049" spans="1:19" s="603" customFormat="1" ht="13.2">
      <c r="A1049" s="616"/>
      <c r="B1049" s="616" t="s">
        <v>5230</v>
      </c>
      <c r="C1049" s="448" t="s">
        <v>5231</v>
      </c>
      <c r="D1049" s="613"/>
      <c r="E1049" s="613">
        <f>P1049</f>
        <v>8.3789999999999996</v>
      </c>
      <c r="F1049" s="606">
        <f t="shared" ref="F1049:F1108" si="725">O1049</f>
        <v>8.82</v>
      </c>
      <c r="G1049" s="606">
        <f t="shared" ref="G1049:G1108" si="726">N1049</f>
        <v>14.700000000000001</v>
      </c>
      <c r="H1049" s="572" t="s">
        <v>279</v>
      </c>
      <c r="I1049" s="630"/>
      <c r="J1049" s="608"/>
      <c r="K1049" s="614" t="s">
        <v>423</v>
      </c>
      <c r="L1049" s="608">
        <v>0.14000000000000001</v>
      </c>
      <c r="M1049" s="561">
        <f t="shared" si="700"/>
        <v>4.9000000000000004</v>
      </c>
      <c r="N1049" s="53">
        <f t="shared" si="724"/>
        <v>14.700000000000001</v>
      </c>
      <c r="O1049" s="607">
        <f t="shared" si="701"/>
        <v>8.82</v>
      </c>
      <c r="P1049" s="607">
        <f t="shared" si="702"/>
        <v>8.3789999999999996</v>
      </c>
      <c r="Q1049" s="607">
        <f t="shared" si="714"/>
        <v>7.1221499999999995</v>
      </c>
      <c r="R1049" s="608"/>
      <c r="S1049" s="608"/>
    </row>
    <row r="1050" spans="1:19" ht="13.2">
      <c r="A1050" s="529"/>
      <c r="B1050" s="529" t="s">
        <v>5232</v>
      </c>
      <c r="C1050" s="620" t="s">
        <v>5231</v>
      </c>
      <c r="D1050" s="621"/>
      <c r="E1050" s="621">
        <f>P1050</f>
        <v>8.3789999999999996</v>
      </c>
      <c r="F1050" s="623">
        <f t="shared" si="725"/>
        <v>8.82</v>
      </c>
      <c r="G1050" s="623">
        <f t="shared" si="726"/>
        <v>14.700000000000001</v>
      </c>
      <c r="H1050" s="91" t="s">
        <v>279</v>
      </c>
      <c r="I1050" s="225"/>
      <c r="J1050" s="29"/>
      <c r="K1050" s="78" t="s">
        <v>424</v>
      </c>
      <c r="L1050" s="29">
        <v>0.14000000000000001</v>
      </c>
      <c r="M1050" s="257">
        <f t="shared" si="700"/>
        <v>4.9000000000000004</v>
      </c>
      <c r="N1050" s="53">
        <f t="shared" si="724"/>
        <v>14.700000000000001</v>
      </c>
      <c r="O1050" s="53">
        <f t="shared" si="701"/>
        <v>8.82</v>
      </c>
      <c r="P1050" s="53">
        <f t="shared" si="702"/>
        <v>8.3789999999999996</v>
      </c>
      <c r="Q1050" s="53">
        <f t="shared" si="714"/>
        <v>7.1221499999999995</v>
      </c>
      <c r="R1050" s="29"/>
      <c r="S1050" s="29"/>
    </row>
    <row r="1051" spans="1:19" ht="13.2">
      <c r="A1051" s="529"/>
      <c r="B1051" s="529" t="s">
        <v>5233</v>
      </c>
      <c r="C1051" s="620" t="s">
        <v>5234</v>
      </c>
      <c r="D1051" s="621"/>
      <c r="E1051" s="621">
        <f>P1051</f>
        <v>8.3789999999999996</v>
      </c>
      <c r="F1051" s="623">
        <f t="shared" si="725"/>
        <v>8.82</v>
      </c>
      <c r="G1051" s="623">
        <f t="shared" si="726"/>
        <v>14.700000000000001</v>
      </c>
      <c r="H1051" s="91" t="s">
        <v>279</v>
      </c>
      <c r="I1051" s="225"/>
      <c r="J1051" s="29"/>
      <c r="K1051" s="78" t="s">
        <v>425</v>
      </c>
      <c r="L1051" s="29">
        <v>0.14000000000000001</v>
      </c>
      <c r="M1051" s="257">
        <f t="shared" si="700"/>
        <v>4.9000000000000004</v>
      </c>
      <c r="N1051" s="53">
        <f t="shared" si="724"/>
        <v>14.700000000000001</v>
      </c>
      <c r="O1051" s="53">
        <f t="shared" si="701"/>
        <v>8.82</v>
      </c>
      <c r="P1051" s="53">
        <f t="shared" si="702"/>
        <v>8.3789999999999996</v>
      </c>
      <c r="Q1051" s="53">
        <f t="shared" si="714"/>
        <v>7.1221499999999995</v>
      </c>
      <c r="R1051" s="29"/>
      <c r="S1051" s="29"/>
    </row>
    <row r="1052" spans="1:19" ht="13.2">
      <c r="A1052" s="529"/>
      <c r="B1052" s="529" t="s">
        <v>5235</v>
      </c>
      <c r="C1052" s="620" t="s">
        <v>5236</v>
      </c>
      <c r="D1052" s="621"/>
      <c r="E1052" s="621">
        <f t="shared" ref="E1052:E1057" si="727">P1052</f>
        <v>8.3789999999999996</v>
      </c>
      <c r="F1052" s="623">
        <f t="shared" ref="F1052:F1057" si="728">O1052</f>
        <v>8.82</v>
      </c>
      <c r="G1052" s="623">
        <f t="shared" ref="G1052:G1057" si="729">N1052</f>
        <v>14.700000000000001</v>
      </c>
      <c r="H1052" s="91" t="s">
        <v>279</v>
      </c>
      <c r="I1052" s="225"/>
      <c r="J1052" s="29"/>
      <c r="K1052" s="78"/>
      <c r="L1052" s="29">
        <v>0.14000000000000001</v>
      </c>
      <c r="M1052" s="257">
        <f t="shared" ref="M1052:M1059" si="730">L1052*35</f>
        <v>4.9000000000000004</v>
      </c>
      <c r="N1052" s="53">
        <f t="shared" si="724"/>
        <v>14.700000000000001</v>
      </c>
      <c r="O1052" s="53">
        <f t="shared" ref="O1052:O1059" si="731">N1052*0.6</f>
        <v>8.82</v>
      </c>
      <c r="P1052" s="53">
        <f t="shared" ref="P1052:P1059" si="732">O1052*0.95</f>
        <v>8.3789999999999996</v>
      </c>
      <c r="Q1052" s="53">
        <f t="shared" ref="Q1052:Q1059" si="733">P1052*0.85</f>
        <v>7.1221499999999995</v>
      </c>
      <c r="R1052" s="29"/>
      <c r="S1052" s="29"/>
    </row>
    <row r="1053" spans="1:19" ht="13.2">
      <c r="A1053" s="529"/>
      <c r="B1053" s="529" t="s">
        <v>5237</v>
      </c>
      <c r="C1053" s="620" t="s">
        <v>5236</v>
      </c>
      <c r="D1053" s="621"/>
      <c r="E1053" s="621">
        <f t="shared" si="727"/>
        <v>8.3789999999999996</v>
      </c>
      <c r="F1053" s="623">
        <f t="shared" si="728"/>
        <v>8.82</v>
      </c>
      <c r="G1053" s="623">
        <f t="shared" si="729"/>
        <v>14.700000000000001</v>
      </c>
      <c r="H1053" s="91" t="s">
        <v>279</v>
      </c>
      <c r="I1053" s="225"/>
      <c r="J1053" s="29"/>
      <c r="K1053" s="78"/>
      <c r="L1053" s="29">
        <v>0.14000000000000001</v>
      </c>
      <c r="M1053" s="257">
        <f t="shared" si="730"/>
        <v>4.9000000000000004</v>
      </c>
      <c r="N1053" s="53">
        <f t="shared" si="724"/>
        <v>14.700000000000001</v>
      </c>
      <c r="O1053" s="53">
        <f t="shared" si="731"/>
        <v>8.82</v>
      </c>
      <c r="P1053" s="53">
        <f t="shared" si="732"/>
        <v>8.3789999999999996</v>
      </c>
      <c r="Q1053" s="53">
        <f t="shared" si="733"/>
        <v>7.1221499999999995</v>
      </c>
      <c r="R1053" s="29"/>
      <c r="S1053" s="29"/>
    </row>
    <row r="1054" spans="1:19" ht="13.2">
      <c r="A1054" s="529"/>
      <c r="B1054" s="529" t="s">
        <v>5238</v>
      </c>
      <c r="C1054" s="620" t="s">
        <v>5239</v>
      </c>
      <c r="D1054" s="621"/>
      <c r="E1054" s="621">
        <f t="shared" si="727"/>
        <v>32.917499999999997</v>
      </c>
      <c r="F1054" s="623">
        <f t="shared" si="728"/>
        <v>34.65</v>
      </c>
      <c r="G1054" s="623">
        <f t="shared" si="729"/>
        <v>57.75</v>
      </c>
      <c r="H1054" s="91" t="s">
        <v>279</v>
      </c>
      <c r="I1054" s="225"/>
      <c r="J1054" s="29"/>
      <c r="K1054" s="78"/>
      <c r="L1054" s="29">
        <v>0.55000000000000004</v>
      </c>
      <c r="M1054" s="257">
        <f t="shared" si="730"/>
        <v>19.25</v>
      </c>
      <c r="N1054" s="53">
        <f t="shared" si="724"/>
        <v>57.75</v>
      </c>
      <c r="O1054" s="53">
        <f t="shared" si="731"/>
        <v>34.65</v>
      </c>
      <c r="P1054" s="53">
        <f t="shared" si="732"/>
        <v>32.917499999999997</v>
      </c>
      <c r="Q1054" s="53">
        <f t="shared" si="733"/>
        <v>27.979874999999996</v>
      </c>
      <c r="R1054" s="29"/>
      <c r="S1054" s="29"/>
    </row>
    <row r="1055" spans="1:19" ht="13.2">
      <c r="A1055" s="529"/>
      <c r="B1055" s="529" t="s">
        <v>5240</v>
      </c>
      <c r="C1055" s="620" t="s">
        <v>5241</v>
      </c>
      <c r="D1055" s="621"/>
      <c r="E1055" s="621">
        <f t="shared" si="727"/>
        <v>32.917499999999997</v>
      </c>
      <c r="F1055" s="623">
        <f t="shared" si="728"/>
        <v>34.65</v>
      </c>
      <c r="G1055" s="623">
        <f t="shared" si="729"/>
        <v>57.75</v>
      </c>
      <c r="H1055" s="91" t="s">
        <v>279</v>
      </c>
      <c r="I1055" s="225"/>
      <c r="J1055" s="29"/>
      <c r="K1055" s="78"/>
      <c r="L1055" s="29">
        <v>0.55000000000000004</v>
      </c>
      <c r="M1055" s="257">
        <f t="shared" si="730"/>
        <v>19.25</v>
      </c>
      <c r="N1055" s="53">
        <f t="shared" si="724"/>
        <v>57.75</v>
      </c>
      <c r="O1055" s="53">
        <f t="shared" si="731"/>
        <v>34.65</v>
      </c>
      <c r="P1055" s="53">
        <f t="shared" si="732"/>
        <v>32.917499999999997</v>
      </c>
      <c r="Q1055" s="53">
        <f t="shared" si="733"/>
        <v>27.979874999999996</v>
      </c>
      <c r="R1055" s="29"/>
      <c r="S1055" s="29"/>
    </row>
    <row r="1056" spans="1:19" ht="13.2">
      <c r="A1056" s="529"/>
      <c r="B1056" s="529" t="s">
        <v>5242</v>
      </c>
      <c r="C1056" s="620" t="s">
        <v>5239</v>
      </c>
      <c r="D1056" s="621"/>
      <c r="E1056" s="621">
        <f t="shared" si="727"/>
        <v>35.909999999999997</v>
      </c>
      <c r="F1056" s="623">
        <f t="shared" si="728"/>
        <v>37.799999999999997</v>
      </c>
      <c r="G1056" s="623">
        <f t="shared" si="729"/>
        <v>63</v>
      </c>
      <c r="H1056" s="91" t="s">
        <v>279</v>
      </c>
      <c r="I1056" s="225"/>
      <c r="J1056" s="29"/>
      <c r="K1056" s="78"/>
      <c r="L1056" s="29">
        <v>0.6</v>
      </c>
      <c r="M1056" s="257">
        <f t="shared" si="730"/>
        <v>21</v>
      </c>
      <c r="N1056" s="53">
        <f t="shared" si="724"/>
        <v>63</v>
      </c>
      <c r="O1056" s="53">
        <f t="shared" si="731"/>
        <v>37.799999999999997</v>
      </c>
      <c r="P1056" s="53">
        <f t="shared" si="732"/>
        <v>35.909999999999997</v>
      </c>
      <c r="Q1056" s="53">
        <f t="shared" si="733"/>
        <v>30.523499999999995</v>
      </c>
      <c r="R1056" s="29"/>
      <c r="S1056" s="29"/>
    </row>
    <row r="1057" spans="1:19" ht="13.2">
      <c r="A1057" s="529"/>
      <c r="B1057" s="529" t="s">
        <v>5243</v>
      </c>
      <c r="C1057" s="620" t="s">
        <v>5244</v>
      </c>
      <c r="D1057" s="621"/>
      <c r="E1057" s="621">
        <f t="shared" si="727"/>
        <v>35.909999999999997</v>
      </c>
      <c r="F1057" s="623">
        <f t="shared" si="728"/>
        <v>37.799999999999997</v>
      </c>
      <c r="G1057" s="623">
        <f t="shared" si="729"/>
        <v>63</v>
      </c>
      <c r="H1057" s="91" t="s">
        <v>279</v>
      </c>
      <c r="I1057" s="225"/>
      <c r="J1057" s="29"/>
      <c r="K1057" s="78"/>
      <c r="L1057" s="29">
        <v>0.6</v>
      </c>
      <c r="M1057" s="257">
        <f t="shared" si="730"/>
        <v>21</v>
      </c>
      <c r="N1057" s="53">
        <f t="shared" si="724"/>
        <v>63</v>
      </c>
      <c r="O1057" s="53">
        <f t="shared" si="731"/>
        <v>37.799999999999997</v>
      </c>
      <c r="P1057" s="53">
        <f t="shared" si="732"/>
        <v>35.909999999999997</v>
      </c>
      <c r="Q1057" s="53">
        <f t="shared" si="733"/>
        <v>30.523499999999995</v>
      </c>
      <c r="R1057" s="29"/>
      <c r="S1057" s="29"/>
    </row>
    <row r="1058" spans="1:19" ht="13.2">
      <c r="A1058" s="529"/>
      <c r="B1058" s="529"/>
      <c r="C1058" s="620"/>
      <c r="D1058" s="621"/>
      <c r="E1058" s="621"/>
      <c r="F1058" s="623"/>
      <c r="G1058" s="623"/>
      <c r="H1058" s="91"/>
      <c r="I1058" s="225"/>
      <c r="J1058" s="29"/>
      <c r="K1058" s="78"/>
      <c r="L1058" s="29"/>
      <c r="M1058" s="257">
        <f t="shared" si="730"/>
        <v>0</v>
      </c>
      <c r="N1058" s="53">
        <f t="shared" si="724"/>
        <v>0</v>
      </c>
      <c r="O1058" s="53">
        <f t="shared" si="731"/>
        <v>0</v>
      </c>
      <c r="P1058" s="53">
        <f t="shared" si="732"/>
        <v>0</v>
      </c>
      <c r="Q1058" s="53">
        <f t="shared" si="733"/>
        <v>0</v>
      </c>
      <c r="R1058" s="29"/>
      <c r="S1058" s="29"/>
    </row>
    <row r="1059" spans="1:19" ht="13.2">
      <c r="A1059" s="625" t="s">
        <v>5245</v>
      </c>
      <c r="B1059" s="529"/>
      <c r="C1059" s="620"/>
      <c r="D1059" s="621"/>
      <c r="E1059" s="621"/>
      <c r="F1059" s="623"/>
      <c r="G1059" s="623"/>
      <c r="H1059" s="91"/>
      <c r="I1059" s="225"/>
      <c r="J1059" s="29"/>
      <c r="K1059" s="78"/>
      <c r="L1059" s="29"/>
      <c r="M1059" s="257">
        <f t="shared" si="730"/>
        <v>0</v>
      </c>
      <c r="N1059" s="53">
        <f t="shared" si="724"/>
        <v>0</v>
      </c>
      <c r="O1059" s="53">
        <f t="shared" si="731"/>
        <v>0</v>
      </c>
      <c r="P1059" s="53">
        <f t="shared" si="732"/>
        <v>0</v>
      </c>
      <c r="Q1059" s="53">
        <f t="shared" si="733"/>
        <v>0</v>
      </c>
      <c r="R1059" s="29"/>
      <c r="S1059" s="29"/>
    </row>
    <row r="1060" spans="1:19" ht="39.6">
      <c r="A1060" s="531"/>
      <c r="B1060" s="529" t="s">
        <v>5246</v>
      </c>
      <c r="C1060" s="620" t="s">
        <v>5247</v>
      </c>
      <c r="D1060" s="621"/>
      <c r="E1060" s="420">
        <f t="shared" ref="E1060" si="734">CEILING(P1060,50)</f>
        <v>500</v>
      </c>
      <c r="F1060" s="420">
        <f t="shared" ref="F1060" si="735">CEILING(O1060,50)</f>
        <v>550</v>
      </c>
      <c r="G1060" s="420">
        <f t="shared" ref="G1060" si="736">CEILING(N1060,50)</f>
        <v>850</v>
      </c>
      <c r="H1060" s="91" t="s">
        <v>279</v>
      </c>
      <c r="I1060" s="225"/>
      <c r="J1060" s="29"/>
      <c r="K1060" s="78"/>
      <c r="L1060" s="29">
        <v>8</v>
      </c>
      <c r="M1060" s="257">
        <f t="shared" ref="M1060:M1069" si="737">L1060*35</f>
        <v>280</v>
      </c>
      <c r="N1060" s="53">
        <f t="shared" si="724"/>
        <v>840</v>
      </c>
      <c r="O1060" s="53">
        <f t="shared" ref="O1060:O1069" si="738">N1060*0.6</f>
        <v>504</v>
      </c>
      <c r="P1060" s="53">
        <f t="shared" ref="P1060:P1069" si="739">O1060*0.95</f>
        <v>478.79999999999995</v>
      </c>
      <c r="Q1060" s="53">
        <f t="shared" ref="Q1060:Q1069" si="740">P1060*0.85</f>
        <v>406.97999999999996</v>
      </c>
      <c r="R1060" s="29"/>
      <c r="S1060" s="29"/>
    </row>
    <row r="1061" spans="1:19" ht="39.6">
      <c r="A1061" s="531"/>
      <c r="B1061" s="529" t="s">
        <v>420</v>
      </c>
      <c r="C1061" s="620" t="s">
        <v>5248</v>
      </c>
      <c r="D1061" s="621"/>
      <c r="E1061" s="420">
        <f t="shared" ref="E1061:E1064" si="741">CEILING(P1061,50)</f>
        <v>400</v>
      </c>
      <c r="F1061" s="420">
        <f t="shared" ref="F1061:F1064" si="742">CEILING(O1061,50)</f>
        <v>450</v>
      </c>
      <c r="G1061" s="420">
        <f t="shared" ref="G1061:G1064" si="743">CEILING(N1061,50)</f>
        <v>700</v>
      </c>
      <c r="H1061" s="91" t="s">
        <v>279</v>
      </c>
      <c r="I1061" s="225"/>
      <c r="J1061" s="29"/>
      <c r="K1061" s="78"/>
      <c r="L1061" s="29">
        <v>6.5</v>
      </c>
      <c r="M1061" s="257">
        <f t="shared" si="737"/>
        <v>227.5</v>
      </c>
      <c r="N1061" s="53">
        <f t="shared" si="724"/>
        <v>682.5</v>
      </c>
      <c r="O1061" s="53">
        <f t="shared" si="738"/>
        <v>409.5</v>
      </c>
      <c r="P1061" s="53">
        <f t="shared" si="739"/>
        <v>389.02499999999998</v>
      </c>
      <c r="Q1061" s="53">
        <f t="shared" si="740"/>
        <v>330.67124999999999</v>
      </c>
      <c r="R1061" s="29"/>
      <c r="S1061" s="29"/>
    </row>
    <row r="1062" spans="1:19" ht="52.8">
      <c r="A1062" s="531"/>
      <c r="B1062" s="529" t="s">
        <v>5249</v>
      </c>
      <c r="C1062" s="620" t="s">
        <v>5252</v>
      </c>
      <c r="D1062" s="621"/>
      <c r="E1062" s="420">
        <f t="shared" si="741"/>
        <v>600</v>
      </c>
      <c r="F1062" s="420">
        <f t="shared" si="742"/>
        <v>600</v>
      </c>
      <c r="G1062" s="420">
        <f t="shared" si="743"/>
        <v>1000</v>
      </c>
      <c r="H1062" s="91" t="s">
        <v>279</v>
      </c>
      <c r="I1062" s="225"/>
      <c r="J1062" s="29"/>
      <c r="K1062" s="78"/>
      <c r="L1062" s="29">
        <v>9.5</v>
      </c>
      <c r="M1062" s="257">
        <f t="shared" si="737"/>
        <v>332.5</v>
      </c>
      <c r="N1062" s="53">
        <f t="shared" si="724"/>
        <v>997.5</v>
      </c>
      <c r="O1062" s="53">
        <f t="shared" si="738"/>
        <v>598.5</v>
      </c>
      <c r="P1062" s="53">
        <f t="shared" si="739"/>
        <v>568.57499999999993</v>
      </c>
      <c r="Q1062" s="53">
        <f t="shared" si="740"/>
        <v>483.28874999999994</v>
      </c>
      <c r="R1062" s="29"/>
      <c r="S1062" s="29"/>
    </row>
    <row r="1063" spans="1:19" ht="52.8">
      <c r="A1063" s="531"/>
      <c r="B1063" s="529" t="s">
        <v>5250</v>
      </c>
      <c r="C1063" s="620" t="s">
        <v>5253</v>
      </c>
      <c r="D1063" s="621"/>
      <c r="E1063" s="420">
        <f t="shared" si="741"/>
        <v>600</v>
      </c>
      <c r="F1063" s="420">
        <f t="shared" si="742"/>
        <v>650</v>
      </c>
      <c r="G1063" s="420">
        <f t="shared" si="743"/>
        <v>1050</v>
      </c>
      <c r="H1063" s="91" t="s">
        <v>279</v>
      </c>
      <c r="I1063" s="225"/>
      <c r="J1063" s="29"/>
      <c r="K1063" s="78"/>
      <c r="L1063" s="29">
        <v>9.9</v>
      </c>
      <c r="M1063" s="257">
        <f t="shared" si="737"/>
        <v>346.5</v>
      </c>
      <c r="N1063" s="53">
        <f t="shared" si="724"/>
        <v>1039.5</v>
      </c>
      <c r="O1063" s="53">
        <f t="shared" si="738"/>
        <v>623.69999999999993</v>
      </c>
      <c r="P1063" s="53">
        <f t="shared" si="739"/>
        <v>592.51499999999987</v>
      </c>
      <c r="Q1063" s="53">
        <f t="shared" si="740"/>
        <v>503.63774999999987</v>
      </c>
      <c r="R1063" s="29"/>
      <c r="S1063" s="29"/>
    </row>
    <row r="1064" spans="1:19" ht="52.8">
      <c r="A1064" s="531"/>
      <c r="B1064" s="529" t="s">
        <v>5251</v>
      </c>
      <c r="C1064" s="620" t="s">
        <v>5254</v>
      </c>
      <c r="D1064" s="621"/>
      <c r="E1064" s="420">
        <f t="shared" si="741"/>
        <v>600</v>
      </c>
      <c r="F1064" s="420">
        <f t="shared" si="742"/>
        <v>650</v>
      </c>
      <c r="G1064" s="420">
        <f t="shared" si="743"/>
        <v>1050</v>
      </c>
      <c r="H1064" s="91" t="s">
        <v>279</v>
      </c>
      <c r="I1064" s="225"/>
      <c r="J1064" s="29"/>
      <c r="K1064" s="78"/>
      <c r="L1064" s="29">
        <v>10</v>
      </c>
      <c r="M1064" s="257">
        <f t="shared" si="737"/>
        <v>350</v>
      </c>
      <c r="N1064" s="53">
        <f t="shared" si="724"/>
        <v>1050</v>
      </c>
      <c r="O1064" s="53">
        <f t="shared" si="738"/>
        <v>630</v>
      </c>
      <c r="P1064" s="53">
        <f t="shared" si="739"/>
        <v>598.5</v>
      </c>
      <c r="Q1064" s="53">
        <f t="shared" si="740"/>
        <v>508.72499999999997</v>
      </c>
      <c r="R1064" s="29"/>
      <c r="S1064" s="29"/>
    </row>
    <row r="1065" spans="1:19" ht="13.2">
      <c r="A1065" s="531"/>
      <c r="B1065" s="529"/>
      <c r="C1065" s="620"/>
      <c r="D1065" s="621"/>
      <c r="E1065" s="621"/>
      <c r="F1065" s="623"/>
      <c r="G1065" s="623"/>
      <c r="H1065" s="91"/>
      <c r="I1065" s="225"/>
      <c r="J1065" s="29"/>
      <c r="K1065" s="78"/>
      <c r="L1065" s="29"/>
      <c r="M1065" s="257">
        <f t="shared" si="737"/>
        <v>0</v>
      </c>
      <c r="N1065" s="53">
        <f t="shared" si="724"/>
        <v>0</v>
      </c>
      <c r="O1065" s="53">
        <f t="shared" si="738"/>
        <v>0</v>
      </c>
      <c r="P1065" s="53">
        <f t="shared" si="739"/>
        <v>0</v>
      </c>
      <c r="Q1065" s="53">
        <f t="shared" si="740"/>
        <v>0</v>
      </c>
      <c r="R1065" s="29"/>
      <c r="S1065" s="29"/>
    </row>
    <row r="1066" spans="1:19" ht="13.2">
      <c r="A1066" s="625" t="s">
        <v>5255</v>
      </c>
      <c r="B1066" s="529"/>
      <c r="C1066" s="620"/>
      <c r="D1066" s="621"/>
      <c r="E1066" s="621"/>
      <c r="F1066" s="623"/>
      <c r="G1066" s="623"/>
      <c r="H1066" s="91"/>
      <c r="I1066" s="225"/>
      <c r="J1066" s="29"/>
      <c r="K1066" s="78"/>
      <c r="L1066" s="29"/>
      <c r="M1066" s="257">
        <f t="shared" si="737"/>
        <v>0</v>
      </c>
      <c r="N1066" s="53">
        <f t="shared" si="724"/>
        <v>0</v>
      </c>
      <c r="O1066" s="53">
        <f t="shared" si="738"/>
        <v>0</v>
      </c>
      <c r="P1066" s="53">
        <f t="shared" si="739"/>
        <v>0</v>
      </c>
      <c r="Q1066" s="53">
        <f t="shared" si="740"/>
        <v>0</v>
      </c>
      <c r="R1066" s="29"/>
      <c r="S1066" s="29"/>
    </row>
    <row r="1067" spans="1:19" ht="52.8">
      <c r="A1067" s="531"/>
      <c r="B1067" s="529" t="s">
        <v>5256</v>
      </c>
      <c r="C1067" s="620" t="s">
        <v>5261</v>
      </c>
      <c r="D1067" s="621"/>
      <c r="E1067" s="420">
        <f>CEILING(P1067,10)</f>
        <v>110</v>
      </c>
      <c r="F1067" s="420">
        <f>CEILING(O1067,10)</f>
        <v>120</v>
      </c>
      <c r="G1067" s="420">
        <f>CEILING(N1067,10)</f>
        <v>190</v>
      </c>
      <c r="H1067" s="91" t="s">
        <v>279</v>
      </c>
      <c r="I1067" s="225"/>
      <c r="J1067" s="29"/>
      <c r="K1067" s="78"/>
      <c r="L1067" s="29">
        <v>1.8</v>
      </c>
      <c r="M1067" s="257">
        <f t="shared" si="737"/>
        <v>63</v>
      </c>
      <c r="N1067" s="53">
        <f t="shared" si="724"/>
        <v>189</v>
      </c>
      <c r="O1067" s="53">
        <f t="shared" si="738"/>
        <v>113.39999999999999</v>
      </c>
      <c r="P1067" s="53">
        <f t="shared" si="739"/>
        <v>107.72999999999999</v>
      </c>
      <c r="Q1067" s="53">
        <f t="shared" si="740"/>
        <v>91.570499999999996</v>
      </c>
      <c r="R1067" s="29"/>
      <c r="S1067" s="29"/>
    </row>
    <row r="1068" spans="1:19" ht="52.8">
      <c r="A1068" s="531"/>
      <c r="B1068" s="529" t="s">
        <v>5257</v>
      </c>
      <c r="C1068" s="620" t="s">
        <v>5262</v>
      </c>
      <c r="D1068" s="621"/>
      <c r="E1068" s="420">
        <f t="shared" ref="E1068:E1079" si="744">CEILING(P1068,10)</f>
        <v>120</v>
      </c>
      <c r="F1068" s="420">
        <f t="shared" ref="F1068:F1079" si="745">CEILING(O1068,10)</f>
        <v>130</v>
      </c>
      <c r="G1068" s="420">
        <f t="shared" ref="G1068:G1079" si="746">CEILING(N1068,10)</f>
        <v>210</v>
      </c>
      <c r="H1068" s="91" t="s">
        <v>279</v>
      </c>
      <c r="I1068" s="225"/>
      <c r="J1068" s="29"/>
      <c r="K1068" s="78"/>
      <c r="L1068" s="29">
        <v>2</v>
      </c>
      <c r="M1068" s="257">
        <f t="shared" si="737"/>
        <v>70</v>
      </c>
      <c r="N1068" s="53">
        <f t="shared" si="724"/>
        <v>210</v>
      </c>
      <c r="O1068" s="53">
        <f t="shared" si="738"/>
        <v>126</v>
      </c>
      <c r="P1068" s="53">
        <f t="shared" si="739"/>
        <v>119.69999999999999</v>
      </c>
      <c r="Q1068" s="53">
        <f t="shared" si="740"/>
        <v>101.74499999999999</v>
      </c>
      <c r="R1068" s="29"/>
      <c r="S1068" s="29"/>
    </row>
    <row r="1069" spans="1:19" ht="52.8">
      <c r="A1069" s="531"/>
      <c r="B1069" s="529" t="s">
        <v>5258</v>
      </c>
      <c r="C1069" s="620" t="s">
        <v>5263</v>
      </c>
      <c r="D1069" s="621"/>
      <c r="E1069" s="420">
        <f t="shared" si="744"/>
        <v>210</v>
      </c>
      <c r="F1069" s="420">
        <f t="shared" si="745"/>
        <v>230</v>
      </c>
      <c r="G1069" s="420">
        <f t="shared" si="746"/>
        <v>370</v>
      </c>
      <c r="H1069" s="91" t="s">
        <v>279</v>
      </c>
      <c r="I1069" s="225"/>
      <c r="J1069" s="29"/>
      <c r="K1069" s="78"/>
      <c r="L1069" s="29">
        <v>3.5</v>
      </c>
      <c r="M1069" s="257">
        <f t="shared" si="737"/>
        <v>122.5</v>
      </c>
      <c r="N1069" s="53">
        <f t="shared" si="724"/>
        <v>367.5</v>
      </c>
      <c r="O1069" s="53">
        <f t="shared" si="738"/>
        <v>220.5</v>
      </c>
      <c r="P1069" s="53">
        <f t="shared" si="739"/>
        <v>209.47499999999999</v>
      </c>
      <c r="Q1069" s="53">
        <f t="shared" si="740"/>
        <v>178.05374999999998</v>
      </c>
      <c r="R1069" s="29"/>
      <c r="S1069" s="29"/>
    </row>
    <row r="1070" spans="1:19" ht="66">
      <c r="A1070" s="531"/>
      <c r="B1070" s="529" t="s">
        <v>5259</v>
      </c>
      <c r="C1070" s="620" t="s">
        <v>5264</v>
      </c>
      <c r="D1070" s="621"/>
      <c r="E1070" s="420">
        <f t="shared" si="744"/>
        <v>210</v>
      </c>
      <c r="F1070" s="420">
        <f t="shared" si="745"/>
        <v>230</v>
      </c>
      <c r="G1070" s="420">
        <f t="shared" si="746"/>
        <v>370</v>
      </c>
      <c r="H1070" s="91" t="s">
        <v>279</v>
      </c>
      <c r="I1070" s="225"/>
      <c r="J1070" s="29"/>
      <c r="K1070" s="78"/>
      <c r="L1070" s="29">
        <v>3.5</v>
      </c>
      <c r="M1070" s="257">
        <f t="shared" ref="M1070" si="747">L1070*35</f>
        <v>122.5</v>
      </c>
      <c r="N1070" s="53">
        <f t="shared" si="724"/>
        <v>367.5</v>
      </c>
      <c r="O1070" s="53">
        <f t="shared" ref="O1070" si="748">N1070*0.6</f>
        <v>220.5</v>
      </c>
      <c r="P1070" s="53">
        <f t="shared" ref="P1070" si="749">O1070*0.95</f>
        <v>209.47499999999999</v>
      </c>
      <c r="Q1070" s="53">
        <f t="shared" ref="Q1070" si="750">P1070*0.85</f>
        <v>178.05374999999998</v>
      </c>
      <c r="R1070" s="29"/>
      <c r="S1070" s="29"/>
    </row>
    <row r="1071" spans="1:19" ht="105.6">
      <c r="A1071" s="531"/>
      <c r="B1071" s="529" t="s">
        <v>5260</v>
      </c>
      <c r="C1071" s="620" t="s">
        <v>5265</v>
      </c>
      <c r="D1071" s="621"/>
      <c r="E1071" s="420">
        <f t="shared" si="744"/>
        <v>240</v>
      </c>
      <c r="F1071" s="420">
        <f t="shared" si="745"/>
        <v>250</v>
      </c>
      <c r="G1071" s="420">
        <f t="shared" si="746"/>
        <v>410</v>
      </c>
      <c r="H1071" s="91" t="s">
        <v>279</v>
      </c>
      <c r="I1071" s="225"/>
      <c r="J1071" s="29"/>
      <c r="K1071" s="78"/>
      <c r="L1071" s="29">
        <v>3.9</v>
      </c>
      <c r="M1071" s="257">
        <f t="shared" ref="M1071:M1087" si="751">L1071*35</f>
        <v>136.5</v>
      </c>
      <c r="N1071" s="53">
        <f t="shared" si="724"/>
        <v>409.5</v>
      </c>
      <c r="O1071" s="53">
        <f t="shared" ref="O1071:O1087" si="752">N1071*0.6</f>
        <v>245.7</v>
      </c>
      <c r="P1071" s="53">
        <f t="shared" ref="P1071:P1087" si="753">O1071*0.95</f>
        <v>233.41499999999999</v>
      </c>
      <c r="Q1071" s="53">
        <f t="shared" ref="Q1071:Q1087" si="754">P1071*0.85</f>
        <v>198.40275</v>
      </c>
      <c r="R1071" s="29"/>
      <c r="S1071" s="29"/>
    </row>
    <row r="1072" spans="1:19" ht="132">
      <c r="A1072" s="531"/>
      <c r="B1072" s="529" t="s">
        <v>419</v>
      </c>
      <c r="C1072" s="620" t="s">
        <v>5267</v>
      </c>
      <c r="D1072" s="621"/>
      <c r="E1072" s="420">
        <f t="shared" si="744"/>
        <v>300</v>
      </c>
      <c r="F1072" s="420">
        <f t="shared" si="745"/>
        <v>320</v>
      </c>
      <c r="G1072" s="420">
        <f t="shared" si="746"/>
        <v>530</v>
      </c>
      <c r="H1072" s="91" t="s">
        <v>279</v>
      </c>
      <c r="I1072" s="225"/>
      <c r="J1072" s="29"/>
      <c r="K1072" s="78"/>
      <c r="L1072" s="29">
        <v>5</v>
      </c>
      <c r="M1072" s="257">
        <f t="shared" si="751"/>
        <v>175</v>
      </c>
      <c r="N1072" s="53">
        <f t="shared" si="724"/>
        <v>525</v>
      </c>
      <c r="O1072" s="53">
        <f t="shared" si="752"/>
        <v>315</v>
      </c>
      <c r="P1072" s="53">
        <f t="shared" si="753"/>
        <v>299.25</v>
      </c>
      <c r="Q1072" s="53">
        <f t="shared" si="754"/>
        <v>254.36249999999998</v>
      </c>
      <c r="R1072" s="29"/>
      <c r="S1072" s="29"/>
    </row>
    <row r="1073" spans="1:19" ht="132">
      <c r="A1073" s="531"/>
      <c r="B1073" s="529" t="s">
        <v>5266</v>
      </c>
      <c r="C1073" s="620" t="s">
        <v>5268</v>
      </c>
      <c r="D1073" s="621"/>
      <c r="E1073" s="420">
        <f t="shared" si="744"/>
        <v>300</v>
      </c>
      <c r="F1073" s="420">
        <f t="shared" si="745"/>
        <v>320</v>
      </c>
      <c r="G1073" s="420">
        <f t="shared" si="746"/>
        <v>530</v>
      </c>
      <c r="H1073" s="91" t="s">
        <v>279</v>
      </c>
      <c r="I1073" s="225"/>
      <c r="J1073" s="29"/>
      <c r="K1073" s="78"/>
      <c r="L1073" s="29">
        <v>5</v>
      </c>
      <c r="M1073" s="257">
        <f t="shared" si="751"/>
        <v>175</v>
      </c>
      <c r="N1073" s="53">
        <f t="shared" si="724"/>
        <v>525</v>
      </c>
      <c r="O1073" s="53">
        <f t="shared" si="752"/>
        <v>315</v>
      </c>
      <c r="P1073" s="53">
        <f t="shared" si="753"/>
        <v>299.25</v>
      </c>
      <c r="Q1073" s="53">
        <f t="shared" si="754"/>
        <v>254.36249999999998</v>
      </c>
      <c r="R1073" s="29"/>
      <c r="S1073" s="29"/>
    </row>
    <row r="1074" spans="1:19" ht="92.4">
      <c r="A1074" s="531"/>
      <c r="B1074" s="529" t="s">
        <v>418</v>
      </c>
      <c r="C1074" s="620" t="s">
        <v>5271</v>
      </c>
      <c r="D1074" s="621"/>
      <c r="E1074" s="420">
        <f t="shared" si="744"/>
        <v>360</v>
      </c>
      <c r="F1074" s="420">
        <f t="shared" si="745"/>
        <v>380</v>
      </c>
      <c r="G1074" s="420">
        <f t="shared" si="746"/>
        <v>630</v>
      </c>
      <c r="H1074" s="91" t="s">
        <v>279</v>
      </c>
      <c r="I1074" s="225"/>
      <c r="J1074" s="29"/>
      <c r="K1074" s="78"/>
      <c r="L1074" s="29">
        <v>6</v>
      </c>
      <c r="M1074" s="257">
        <f t="shared" ref="M1074:M1082" si="755">L1074*35</f>
        <v>210</v>
      </c>
      <c r="N1074" s="53">
        <f t="shared" si="724"/>
        <v>630</v>
      </c>
      <c r="O1074" s="53">
        <f t="shared" ref="O1074:O1082" si="756">N1074*0.6</f>
        <v>378</v>
      </c>
      <c r="P1074" s="53">
        <f t="shared" ref="P1074:P1082" si="757">O1074*0.95</f>
        <v>359.09999999999997</v>
      </c>
      <c r="Q1074" s="53">
        <f t="shared" ref="Q1074:Q1082" si="758">P1074*0.85</f>
        <v>305.23499999999996</v>
      </c>
      <c r="R1074" s="29"/>
      <c r="S1074" s="29"/>
    </row>
    <row r="1075" spans="1:19" ht="92.4">
      <c r="A1075" s="531"/>
      <c r="B1075" s="529" t="s">
        <v>5269</v>
      </c>
      <c r="C1075" s="620" t="s">
        <v>5272</v>
      </c>
      <c r="D1075" s="621"/>
      <c r="E1075" s="420">
        <f t="shared" si="744"/>
        <v>360</v>
      </c>
      <c r="F1075" s="420">
        <f t="shared" si="745"/>
        <v>380</v>
      </c>
      <c r="G1075" s="420">
        <f t="shared" si="746"/>
        <v>630</v>
      </c>
      <c r="H1075" s="91" t="s">
        <v>279</v>
      </c>
      <c r="I1075" s="225"/>
      <c r="J1075" s="29"/>
      <c r="K1075" s="78"/>
      <c r="L1075" s="29">
        <v>6</v>
      </c>
      <c r="M1075" s="257">
        <f t="shared" si="755"/>
        <v>210</v>
      </c>
      <c r="N1075" s="53">
        <f t="shared" si="724"/>
        <v>630</v>
      </c>
      <c r="O1075" s="53">
        <f t="shared" si="756"/>
        <v>378</v>
      </c>
      <c r="P1075" s="53">
        <f t="shared" si="757"/>
        <v>359.09999999999997</v>
      </c>
      <c r="Q1075" s="53">
        <f t="shared" si="758"/>
        <v>305.23499999999996</v>
      </c>
      <c r="R1075" s="29"/>
      <c r="S1075" s="29"/>
    </row>
    <row r="1076" spans="1:19" ht="118.8">
      <c r="A1076" s="531"/>
      <c r="B1076" s="529" t="s">
        <v>5270</v>
      </c>
      <c r="C1076" s="620" t="s">
        <v>5273</v>
      </c>
      <c r="D1076" s="621"/>
      <c r="E1076" s="420">
        <f t="shared" si="744"/>
        <v>210</v>
      </c>
      <c r="F1076" s="420">
        <f t="shared" si="745"/>
        <v>230</v>
      </c>
      <c r="G1076" s="420">
        <f t="shared" si="746"/>
        <v>370</v>
      </c>
      <c r="H1076" s="91" t="s">
        <v>279</v>
      </c>
      <c r="I1076" s="225"/>
      <c r="J1076" s="29"/>
      <c r="K1076" s="78"/>
      <c r="L1076" s="29">
        <v>3.5</v>
      </c>
      <c r="M1076" s="257">
        <f t="shared" si="755"/>
        <v>122.5</v>
      </c>
      <c r="N1076" s="53">
        <f t="shared" si="724"/>
        <v>367.5</v>
      </c>
      <c r="O1076" s="53">
        <f t="shared" si="756"/>
        <v>220.5</v>
      </c>
      <c r="P1076" s="53">
        <f t="shared" si="757"/>
        <v>209.47499999999999</v>
      </c>
      <c r="Q1076" s="53">
        <f t="shared" si="758"/>
        <v>178.05374999999998</v>
      </c>
      <c r="R1076" s="29"/>
      <c r="S1076" s="29"/>
    </row>
    <row r="1077" spans="1:19" ht="26.4">
      <c r="A1077" s="531"/>
      <c r="B1077" s="529" t="s">
        <v>5274</v>
      </c>
      <c r="C1077" s="620" t="s">
        <v>5277</v>
      </c>
      <c r="D1077" s="621"/>
      <c r="E1077" s="420">
        <f t="shared" si="744"/>
        <v>540</v>
      </c>
      <c r="F1077" s="420">
        <f t="shared" si="745"/>
        <v>570</v>
      </c>
      <c r="G1077" s="420">
        <f t="shared" si="746"/>
        <v>940</v>
      </c>
      <c r="H1077" s="91" t="s">
        <v>279</v>
      </c>
      <c r="I1077" s="225"/>
      <c r="J1077" s="29"/>
      <c r="K1077" s="78"/>
      <c r="L1077" s="29">
        <v>8.9</v>
      </c>
      <c r="M1077" s="257">
        <f t="shared" si="755"/>
        <v>311.5</v>
      </c>
      <c r="N1077" s="53">
        <f t="shared" si="724"/>
        <v>934.5</v>
      </c>
      <c r="O1077" s="53">
        <f t="shared" si="756"/>
        <v>560.69999999999993</v>
      </c>
      <c r="P1077" s="53">
        <f t="shared" si="757"/>
        <v>532.66499999999996</v>
      </c>
      <c r="Q1077" s="53">
        <f t="shared" si="758"/>
        <v>452.76524999999998</v>
      </c>
      <c r="R1077" s="29"/>
      <c r="S1077" s="29"/>
    </row>
    <row r="1078" spans="1:19" ht="26.4">
      <c r="A1078" s="531"/>
      <c r="B1078" s="529" t="s">
        <v>5275</v>
      </c>
      <c r="C1078" s="620" t="s">
        <v>5278</v>
      </c>
      <c r="D1078" s="621"/>
      <c r="E1078" s="420">
        <f t="shared" si="744"/>
        <v>540</v>
      </c>
      <c r="F1078" s="420">
        <f t="shared" si="745"/>
        <v>570</v>
      </c>
      <c r="G1078" s="420">
        <f t="shared" si="746"/>
        <v>940</v>
      </c>
      <c r="H1078" s="91" t="s">
        <v>279</v>
      </c>
      <c r="I1078" s="225"/>
      <c r="J1078" s="29"/>
      <c r="K1078" s="78"/>
      <c r="L1078" s="29">
        <v>8.9</v>
      </c>
      <c r="M1078" s="257">
        <f t="shared" si="755"/>
        <v>311.5</v>
      </c>
      <c r="N1078" s="53">
        <f t="shared" si="724"/>
        <v>934.5</v>
      </c>
      <c r="O1078" s="53">
        <f t="shared" si="756"/>
        <v>560.69999999999993</v>
      </c>
      <c r="P1078" s="53">
        <f t="shared" si="757"/>
        <v>532.66499999999996</v>
      </c>
      <c r="Q1078" s="53">
        <f t="shared" si="758"/>
        <v>452.76524999999998</v>
      </c>
      <c r="R1078" s="29"/>
      <c r="S1078" s="29"/>
    </row>
    <row r="1079" spans="1:19" ht="26.4">
      <c r="A1079" s="531"/>
      <c r="B1079" s="529" t="s">
        <v>5276</v>
      </c>
      <c r="C1079" s="620" t="s">
        <v>5279</v>
      </c>
      <c r="D1079" s="621"/>
      <c r="E1079" s="420">
        <f t="shared" si="744"/>
        <v>540</v>
      </c>
      <c r="F1079" s="420">
        <f t="shared" si="745"/>
        <v>570</v>
      </c>
      <c r="G1079" s="420">
        <f t="shared" si="746"/>
        <v>940</v>
      </c>
      <c r="H1079" s="91" t="s">
        <v>279</v>
      </c>
      <c r="I1079" s="225"/>
      <c r="J1079" s="29"/>
      <c r="K1079" s="78"/>
      <c r="L1079" s="29">
        <v>8.9</v>
      </c>
      <c r="M1079" s="257">
        <f t="shared" si="755"/>
        <v>311.5</v>
      </c>
      <c r="N1079" s="53">
        <f t="shared" si="724"/>
        <v>934.5</v>
      </c>
      <c r="O1079" s="53">
        <f t="shared" si="756"/>
        <v>560.69999999999993</v>
      </c>
      <c r="P1079" s="53">
        <f t="shared" si="757"/>
        <v>532.66499999999996</v>
      </c>
      <c r="Q1079" s="53">
        <f t="shared" si="758"/>
        <v>452.76524999999998</v>
      </c>
      <c r="R1079" s="29"/>
      <c r="S1079" s="29"/>
    </row>
    <row r="1080" spans="1:19" ht="15.75" customHeight="1">
      <c r="A1080" s="531"/>
      <c r="B1080" s="529"/>
      <c r="C1080" s="620"/>
      <c r="D1080" s="621"/>
      <c r="E1080" s="621"/>
      <c r="F1080" s="623"/>
      <c r="G1080" s="623"/>
      <c r="H1080" s="91"/>
      <c r="I1080" s="225"/>
      <c r="J1080" s="29"/>
      <c r="K1080" s="78"/>
      <c r="L1080" s="29"/>
      <c r="M1080" s="257">
        <f t="shared" si="755"/>
        <v>0</v>
      </c>
      <c r="N1080" s="53">
        <f t="shared" si="724"/>
        <v>0</v>
      </c>
      <c r="O1080" s="53">
        <f t="shared" si="756"/>
        <v>0</v>
      </c>
      <c r="P1080" s="53">
        <f t="shared" si="757"/>
        <v>0</v>
      </c>
      <c r="Q1080" s="53">
        <f t="shared" si="758"/>
        <v>0</v>
      </c>
      <c r="R1080" s="29"/>
      <c r="S1080" s="29"/>
    </row>
    <row r="1081" spans="1:19" ht="15.75" customHeight="1">
      <c r="A1081" s="625" t="s">
        <v>5280</v>
      </c>
      <c r="B1081" s="529"/>
      <c r="C1081" s="620"/>
      <c r="D1081" s="621"/>
      <c r="E1081" s="621"/>
      <c r="F1081" s="623"/>
      <c r="G1081" s="623"/>
      <c r="H1081" s="91"/>
      <c r="I1081" s="225"/>
      <c r="J1081" s="29"/>
      <c r="K1081" s="78"/>
      <c r="L1081" s="29"/>
      <c r="M1081" s="257">
        <f t="shared" si="755"/>
        <v>0</v>
      </c>
      <c r="N1081" s="53">
        <f t="shared" si="724"/>
        <v>0</v>
      </c>
      <c r="O1081" s="53">
        <f t="shared" si="756"/>
        <v>0</v>
      </c>
      <c r="P1081" s="53">
        <f t="shared" si="757"/>
        <v>0</v>
      </c>
      <c r="Q1081" s="53">
        <f t="shared" si="758"/>
        <v>0</v>
      </c>
      <c r="R1081" s="29"/>
      <c r="S1081" s="29"/>
    </row>
    <row r="1082" spans="1:19" ht="15.75" customHeight="1">
      <c r="A1082" s="531"/>
      <c r="B1082" s="529" t="s">
        <v>5281</v>
      </c>
      <c r="C1082" s="620" t="s">
        <v>5282</v>
      </c>
      <c r="D1082" s="621"/>
      <c r="E1082" s="420">
        <f t="shared" ref="E1082" si="759">CEILING(P1082,10)</f>
        <v>600</v>
      </c>
      <c r="F1082" s="420">
        <f t="shared" ref="F1082" si="760">CEILING(O1082,10)</f>
        <v>630</v>
      </c>
      <c r="G1082" s="420">
        <f t="shared" ref="G1082" si="761">CEILING(N1082,10)</f>
        <v>1050</v>
      </c>
      <c r="H1082" s="91" t="s">
        <v>279</v>
      </c>
      <c r="I1082" s="225"/>
      <c r="J1082" s="29"/>
      <c r="K1082" s="78"/>
      <c r="L1082" s="29">
        <v>10</v>
      </c>
      <c r="M1082" s="257">
        <f t="shared" si="755"/>
        <v>350</v>
      </c>
      <c r="N1082" s="53">
        <f t="shared" si="724"/>
        <v>1050</v>
      </c>
      <c r="O1082" s="53">
        <f t="shared" si="756"/>
        <v>630</v>
      </c>
      <c r="P1082" s="53">
        <f t="shared" si="757"/>
        <v>598.5</v>
      </c>
      <c r="Q1082" s="53">
        <f t="shared" si="758"/>
        <v>508.72499999999997</v>
      </c>
      <c r="R1082" s="29"/>
      <c r="S1082" s="29"/>
    </row>
    <row r="1083" spans="1:19" ht="15.75" customHeight="1">
      <c r="A1083" s="531"/>
      <c r="B1083" s="529" t="s">
        <v>5283</v>
      </c>
      <c r="C1083" s="620" t="s">
        <v>5284</v>
      </c>
      <c r="D1083" s="621"/>
      <c r="E1083" s="420">
        <f t="shared" ref="E1083:E1088" si="762">CEILING(P1083,10)</f>
        <v>290</v>
      </c>
      <c r="F1083" s="420">
        <f t="shared" ref="F1083:F1088" si="763">CEILING(O1083,10)</f>
        <v>310</v>
      </c>
      <c r="G1083" s="420">
        <f t="shared" ref="G1083:G1088" si="764">CEILING(N1083,10)</f>
        <v>510</v>
      </c>
      <c r="H1083" s="91" t="s">
        <v>279</v>
      </c>
      <c r="I1083" s="225"/>
      <c r="J1083" s="29"/>
      <c r="K1083" s="78"/>
      <c r="L1083" s="29">
        <v>4.8</v>
      </c>
      <c r="M1083" s="257">
        <f t="shared" si="751"/>
        <v>168</v>
      </c>
      <c r="N1083" s="53">
        <f t="shared" si="724"/>
        <v>504</v>
      </c>
      <c r="O1083" s="53">
        <f t="shared" si="752"/>
        <v>302.39999999999998</v>
      </c>
      <c r="P1083" s="53">
        <f t="shared" si="753"/>
        <v>287.27999999999997</v>
      </c>
      <c r="Q1083" s="53">
        <f t="shared" si="754"/>
        <v>244.18799999999996</v>
      </c>
      <c r="R1083" s="29"/>
      <c r="S1083" s="29"/>
    </row>
    <row r="1084" spans="1:19" ht="15.75" customHeight="1">
      <c r="A1084" s="531"/>
      <c r="B1084" s="529" t="s">
        <v>5285</v>
      </c>
      <c r="C1084" s="620" t="s">
        <v>5286</v>
      </c>
      <c r="D1084" s="621"/>
      <c r="E1084" s="420">
        <f t="shared" si="762"/>
        <v>150</v>
      </c>
      <c r="F1084" s="420">
        <f t="shared" si="763"/>
        <v>160</v>
      </c>
      <c r="G1084" s="420">
        <f t="shared" si="764"/>
        <v>270</v>
      </c>
      <c r="H1084" s="91" t="s">
        <v>279</v>
      </c>
      <c r="I1084" s="225"/>
      <c r="J1084" s="29"/>
      <c r="K1084" s="78"/>
      <c r="L1084" s="29">
        <v>2.5</v>
      </c>
      <c r="M1084" s="257">
        <f t="shared" si="751"/>
        <v>87.5</v>
      </c>
      <c r="N1084" s="53">
        <f t="shared" si="724"/>
        <v>262.5</v>
      </c>
      <c r="O1084" s="53">
        <f t="shared" si="752"/>
        <v>157.5</v>
      </c>
      <c r="P1084" s="53">
        <f t="shared" si="753"/>
        <v>149.625</v>
      </c>
      <c r="Q1084" s="53">
        <f t="shared" si="754"/>
        <v>127.18124999999999</v>
      </c>
      <c r="R1084" s="29"/>
      <c r="S1084" s="29"/>
    </row>
    <row r="1085" spans="1:19" ht="15.75" customHeight="1">
      <c r="A1085" s="531"/>
      <c r="B1085" s="529" t="s">
        <v>5287</v>
      </c>
      <c r="C1085" s="620" t="s">
        <v>5288</v>
      </c>
      <c r="D1085" s="621"/>
      <c r="E1085" s="420">
        <f t="shared" si="762"/>
        <v>690</v>
      </c>
      <c r="F1085" s="420">
        <f t="shared" si="763"/>
        <v>730</v>
      </c>
      <c r="G1085" s="420">
        <f t="shared" si="764"/>
        <v>1210</v>
      </c>
      <c r="H1085" s="91" t="s">
        <v>279</v>
      </c>
      <c r="I1085" s="225"/>
      <c r="J1085" s="29"/>
      <c r="K1085" s="78"/>
      <c r="L1085" s="29">
        <v>11.5</v>
      </c>
      <c r="M1085" s="257">
        <f t="shared" si="751"/>
        <v>402.5</v>
      </c>
      <c r="N1085" s="53">
        <f t="shared" si="724"/>
        <v>1207.5</v>
      </c>
      <c r="O1085" s="53">
        <f t="shared" si="752"/>
        <v>724.5</v>
      </c>
      <c r="P1085" s="53">
        <f t="shared" si="753"/>
        <v>688.27499999999998</v>
      </c>
      <c r="Q1085" s="53">
        <f t="shared" si="754"/>
        <v>585.03374999999994</v>
      </c>
      <c r="R1085" s="29"/>
      <c r="S1085" s="29"/>
    </row>
    <row r="1086" spans="1:19" ht="15.75" customHeight="1">
      <c r="A1086" s="531"/>
      <c r="B1086" s="529" t="s">
        <v>5289</v>
      </c>
      <c r="C1086" s="620" t="s">
        <v>5290</v>
      </c>
      <c r="D1086" s="621"/>
      <c r="E1086" s="420">
        <f t="shared" si="762"/>
        <v>780</v>
      </c>
      <c r="F1086" s="420">
        <f t="shared" si="763"/>
        <v>820</v>
      </c>
      <c r="G1086" s="420">
        <f t="shared" si="764"/>
        <v>1360</v>
      </c>
      <c r="H1086" s="91" t="s">
        <v>279</v>
      </c>
      <c r="I1086" s="225"/>
      <c r="J1086" s="29"/>
      <c r="K1086" s="78"/>
      <c r="L1086" s="29">
        <v>12.9</v>
      </c>
      <c r="M1086" s="257">
        <f t="shared" si="751"/>
        <v>451.5</v>
      </c>
      <c r="N1086" s="53">
        <f t="shared" si="724"/>
        <v>1354.5</v>
      </c>
      <c r="O1086" s="53">
        <f t="shared" si="752"/>
        <v>812.69999999999993</v>
      </c>
      <c r="P1086" s="53">
        <f t="shared" si="753"/>
        <v>772.06499999999994</v>
      </c>
      <c r="Q1086" s="53">
        <f t="shared" si="754"/>
        <v>656.25524999999993</v>
      </c>
      <c r="R1086" s="29"/>
      <c r="S1086" s="29"/>
    </row>
    <row r="1087" spans="1:19" ht="15.75" customHeight="1">
      <c r="A1087" s="531"/>
      <c r="B1087" s="529" t="s">
        <v>5291</v>
      </c>
      <c r="C1087" s="620" t="s">
        <v>5292</v>
      </c>
      <c r="D1087" s="621"/>
      <c r="E1087" s="420">
        <f t="shared" si="762"/>
        <v>360</v>
      </c>
      <c r="F1087" s="420">
        <f t="shared" si="763"/>
        <v>380</v>
      </c>
      <c r="G1087" s="420">
        <f t="shared" si="764"/>
        <v>620</v>
      </c>
      <c r="H1087" s="91" t="s">
        <v>279</v>
      </c>
      <c r="I1087" s="225"/>
      <c r="J1087" s="29"/>
      <c r="K1087" s="78"/>
      <c r="L1087" s="29">
        <v>5.9</v>
      </c>
      <c r="M1087" s="257">
        <f t="shared" si="751"/>
        <v>206.5</v>
      </c>
      <c r="N1087" s="53">
        <f t="shared" si="724"/>
        <v>619.5</v>
      </c>
      <c r="O1087" s="53">
        <f t="shared" si="752"/>
        <v>371.7</v>
      </c>
      <c r="P1087" s="53">
        <f t="shared" si="753"/>
        <v>353.11499999999995</v>
      </c>
      <c r="Q1087" s="53">
        <f t="shared" si="754"/>
        <v>300.14774999999997</v>
      </c>
      <c r="R1087" s="29"/>
      <c r="S1087" s="29"/>
    </row>
    <row r="1088" spans="1:19" ht="15.75" customHeight="1">
      <c r="A1088" s="531"/>
      <c r="B1088" s="529" t="s">
        <v>5293</v>
      </c>
      <c r="C1088" s="620" t="s">
        <v>5294</v>
      </c>
      <c r="D1088" s="621"/>
      <c r="E1088" s="420">
        <f t="shared" si="762"/>
        <v>240</v>
      </c>
      <c r="F1088" s="420">
        <f t="shared" si="763"/>
        <v>260</v>
      </c>
      <c r="G1088" s="420">
        <f t="shared" si="764"/>
        <v>420</v>
      </c>
      <c r="H1088" s="91" t="s">
        <v>279</v>
      </c>
      <c r="I1088" s="225"/>
      <c r="J1088" s="29"/>
      <c r="K1088" s="78"/>
      <c r="L1088" s="29">
        <v>4</v>
      </c>
      <c r="M1088" s="257">
        <f t="shared" ref="M1088:M1096" si="765">L1088*35</f>
        <v>140</v>
      </c>
      <c r="N1088" s="53">
        <f t="shared" si="724"/>
        <v>420</v>
      </c>
      <c r="O1088" s="53">
        <f t="shared" ref="O1088:O1096" si="766">N1088*0.6</f>
        <v>252</v>
      </c>
      <c r="P1088" s="53">
        <f t="shared" ref="P1088:P1096" si="767">O1088*0.95</f>
        <v>239.39999999999998</v>
      </c>
      <c r="Q1088" s="53">
        <f t="shared" ref="Q1088:Q1096" si="768">P1088*0.85</f>
        <v>203.48999999999998</v>
      </c>
      <c r="R1088" s="29"/>
      <c r="S1088" s="29"/>
    </row>
    <row r="1089" spans="1:19" ht="15.75" customHeight="1">
      <c r="A1089" s="531"/>
      <c r="B1089" s="529" t="s">
        <v>5295</v>
      </c>
      <c r="C1089" s="620" t="s">
        <v>5296</v>
      </c>
      <c r="D1089" s="621"/>
      <c r="E1089" s="420">
        <f t="shared" ref="E1089:E1102" si="769">CEILING(P1089,10)</f>
        <v>1200</v>
      </c>
      <c r="F1089" s="420">
        <f t="shared" ref="F1089:F1102" si="770">CEILING(O1089,10)</f>
        <v>1260</v>
      </c>
      <c r="G1089" s="420">
        <f t="shared" ref="G1089:G1102" si="771">CEILING(N1089,10)</f>
        <v>2100</v>
      </c>
      <c r="H1089" s="91" t="s">
        <v>279</v>
      </c>
      <c r="I1089" s="225"/>
      <c r="J1089" s="29"/>
      <c r="K1089" s="78"/>
      <c r="L1089" s="29">
        <v>20</v>
      </c>
      <c r="M1089" s="257">
        <f t="shared" si="765"/>
        <v>700</v>
      </c>
      <c r="N1089" s="53">
        <f t="shared" si="724"/>
        <v>2100</v>
      </c>
      <c r="O1089" s="53">
        <f t="shared" si="766"/>
        <v>1260</v>
      </c>
      <c r="P1089" s="53">
        <f t="shared" si="767"/>
        <v>1197</v>
      </c>
      <c r="Q1089" s="53">
        <f t="shared" si="768"/>
        <v>1017.4499999999999</v>
      </c>
      <c r="R1089" s="29"/>
      <c r="S1089" s="29"/>
    </row>
    <row r="1090" spans="1:19" ht="15.75" customHeight="1">
      <c r="A1090" s="531"/>
      <c r="B1090" s="529" t="s">
        <v>5297</v>
      </c>
      <c r="C1090" s="620" t="s">
        <v>5284</v>
      </c>
      <c r="D1090" s="621"/>
      <c r="E1090" s="420">
        <f t="shared" si="769"/>
        <v>450</v>
      </c>
      <c r="F1090" s="420">
        <f t="shared" si="770"/>
        <v>480</v>
      </c>
      <c r="G1090" s="420">
        <f t="shared" si="771"/>
        <v>790</v>
      </c>
      <c r="H1090" s="91" t="s">
        <v>279</v>
      </c>
      <c r="I1090" s="225"/>
      <c r="J1090" s="29"/>
      <c r="K1090" s="78"/>
      <c r="L1090" s="29">
        <v>7.5</v>
      </c>
      <c r="M1090" s="257">
        <f t="shared" si="765"/>
        <v>262.5</v>
      </c>
      <c r="N1090" s="53">
        <f t="shared" si="724"/>
        <v>787.5</v>
      </c>
      <c r="O1090" s="53">
        <f t="shared" si="766"/>
        <v>472.5</v>
      </c>
      <c r="P1090" s="53">
        <f t="shared" si="767"/>
        <v>448.875</v>
      </c>
      <c r="Q1090" s="53">
        <f t="shared" si="768"/>
        <v>381.54374999999999</v>
      </c>
      <c r="R1090" s="29"/>
      <c r="S1090" s="29"/>
    </row>
    <row r="1091" spans="1:19" ht="15.75" customHeight="1">
      <c r="A1091" s="531"/>
      <c r="B1091" s="529" t="s">
        <v>5298</v>
      </c>
      <c r="C1091" s="620" t="s">
        <v>5299</v>
      </c>
      <c r="D1091" s="621"/>
      <c r="E1091" s="420">
        <f t="shared" si="769"/>
        <v>1980</v>
      </c>
      <c r="F1091" s="420">
        <f t="shared" si="770"/>
        <v>2080</v>
      </c>
      <c r="G1091" s="420">
        <f t="shared" si="771"/>
        <v>3470</v>
      </c>
      <c r="H1091" s="91" t="s">
        <v>279</v>
      </c>
      <c r="I1091" s="225"/>
      <c r="J1091" s="29"/>
      <c r="K1091" s="78"/>
      <c r="L1091" s="29">
        <v>33</v>
      </c>
      <c r="M1091" s="257">
        <f t="shared" si="765"/>
        <v>1155</v>
      </c>
      <c r="N1091" s="53">
        <f t="shared" si="724"/>
        <v>3465</v>
      </c>
      <c r="O1091" s="53">
        <f t="shared" si="766"/>
        <v>2079</v>
      </c>
      <c r="P1091" s="53">
        <f t="shared" si="767"/>
        <v>1975.05</v>
      </c>
      <c r="Q1091" s="53">
        <f t="shared" si="768"/>
        <v>1678.7925</v>
      </c>
      <c r="R1091" s="29"/>
      <c r="S1091" s="29"/>
    </row>
    <row r="1092" spans="1:19" ht="13.2">
      <c r="A1092" s="531"/>
      <c r="B1092" s="529" t="s">
        <v>5300</v>
      </c>
      <c r="C1092" s="620" t="s">
        <v>5284</v>
      </c>
      <c r="D1092" s="621"/>
      <c r="E1092" s="420">
        <f t="shared" si="769"/>
        <v>870</v>
      </c>
      <c r="F1092" s="420">
        <f t="shared" si="770"/>
        <v>920</v>
      </c>
      <c r="G1092" s="420">
        <f t="shared" si="771"/>
        <v>1530</v>
      </c>
      <c r="H1092" s="91" t="s">
        <v>279</v>
      </c>
      <c r="I1092" s="225"/>
      <c r="J1092" s="29"/>
      <c r="K1092" s="78"/>
      <c r="L1092" s="29">
        <v>14.5</v>
      </c>
      <c r="M1092" s="257">
        <f t="shared" si="765"/>
        <v>507.5</v>
      </c>
      <c r="N1092" s="53">
        <f t="shared" si="724"/>
        <v>1522.5</v>
      </c>
      <c r="O1092" s="53">
        <f t="shared" si="766"/>
        <v>913.5</v>
      </c>
      <c r="P1092" s="53">
        <f t="shared" si="767"/>
        <v>867.82499999999993</v>
      </c>
      <c r="Q1092" s="53">
        <f t="shared" si="768"/>
        <v>737.65124999999989</v>
      </c>
      <c r="R1092" s="29"/>
      <c r="S1092" s="29"/>
    </row>
    <row r="1093" spans="1:19" ht="26.4">
      <c r="A1093" s="531"/>
      <c r="B1093" s="529" t="s">
        <v>5301</v>
      </c>
      <c r="C1093" s="620" t="s">
        <v>5302</v>
      </c>
      <c r="D1093" s="621"/>
      <c r="E1093" s="420">
        <f t="shared" si="769"/>
        <v>420</v>
      </c>
      <c r="F1093" s="420">
        <f t="shared" si="770"/>
        <v>450</v>
      </c>
      <c r="G1093" s="420">
        <f t="shared" si="771"/>
        <v>740</v>
      </c>
      <c r="H1093" s="91" t="s">
        <v>279</v>
      </c>
      <c r="I1093" s="225"/>
      <c r="J1093" s="29"/>
      <c r="K1093" s="78"/>
      <c r="L1093" s="29">
        <v>7</v>
      </c>
      <c r="M1093" s="257">
        <f t="shared" si="765"/>
        <v>245</v>
      </c>
      <c r="N1093" s="53">
        <f t="shared" si="724"/>
        <v>735</v>
      </c>
      <c r="O1093" s="53">
        <f t="shared" si="766"/>
        <v>441</v>
      </c>
      <c r="P1093" s="53">
        <f t="shared" si="767"/>
        <v>418.95</v>
      </c>
      <c r="Q1093" s="53">
        <f t="shared" si="768"/>
        <v>356.10749999999996</v>
      </c>
      <c r="R1093" s="29"/>
      <c r="S1093" s="29"/>
    </row>
    <row r="1094" spans="1:19" ht="13.2">
      <c r="A1094" s="531"/>
      <c r="B1094" s="529" t="s">
        <v>5303</v>
      </c>
      <c r="C1094" s="620" t="s">
        <v>5304</v>
      </c>
      <c r="D1094" s="621"/>
      <c r="E1094" s="420">
        <f t="shared" si="769"/>
        <v>490</v>
      </c>
      <c r="F1094" s="420">
        <f t="shared" si="770"/>
        <v>520</v>
      </c>
      <c r="G1094" s="420">
        <f t="shared" si="771"/>
        <v>860</v>
      </c>
      <c r="H1094" s="91" t="s">
        <v>279</v>
      </c>
      <c r="I1094" s="225"/>
      <c r="J1094" s="29"/>
      <c r="K1094" s="78"/>
      <c r="L1094" s="29">
        <v>8.1</v>
      </c>
      <c r="M1094" s="257">
        <f t="shared" si="765"/>
        <v>283.5</v>
      </c>
      <c r="N1094" s="53">
        <f t="shared" si="724"/>
        <v>850.5</v>
      </c>
      <c r="O1094" s="53">
        <f t="shared" si="766"/>
        <v>510.29999999999995</v>
      </c>
      <c r="P1094" s="53">
        <f t="shared" si="767"/>
        <v>484.78499999999991</v>
      </c>
      <c r="Q1094" s="53">
        <f t="shared" si="768"/>
        <v>412.06724999999989</v>
      </c>
      <c r="R1094" s="29"/>
      <c r="S1094" s="29"/>
    </row>
    <row r="1095" spans="1:19" ht="15.75" customHeight="1">
      <c r="A1095" s="531"/>
      <c r="B1095" s="529" t="s">
        <v>417</v>
      </c>
      <c r="C1095" s="620" t="s">
        <v>5305</v>
      </c>
      <c r="D1095" s="621"/>
      <c r="E1095" s="420">
        <f t="shared" si="769"/>
        <v>600</v>
      </c>
      <c r="F1095" s="420">
        <f t="shared" si="770"/>
        <v>630</v>
      </c>
      <c r="G1095" s="420">
        <f t="shared" si="771"/>
        <v>1050</v>
      </c>
      <c r="H1095" s="91" t="s">
        <v>279</v>
      </c>
      <c r="I1095" s="225"/>
      <c r="J1095" s="29"/>
      <c r="K1095" s="78"/>
      <c r="L1095" s="29">
        <v>10</v>
      </c>
      <c r="M1095" s="257">
        <f t="shared" si="765"/>
        <v>350</v>
      </c>
      <c r="N1095" s="53">
        <f t="shared" si="724"/>
        <v>1050</v>
      </c>
      <c r="O1095" s="53">
        <f t="shared" si="766"/>
        <v>630</v>
      </c>
      <c r="P1095" s="53">
        <f t="shared" si="767"/>
        <v>598.5</v>
      </c>
      <c r="Q1095" s="53">
        <f t="shared" si="768"/>
        <v>508.72499999999997</v>
      </c>
      <c r="R1095" s="29"/>
      <c r="S1095" s="29"/>
    </row>
    <row r="1096" spans="1:19" ht="15.75" customHeight="1">
      <c r="A1096" s="531"/>
      <c r="B1096" s="529" t="s">
        <v>5306</v>
      </c>
      <c r="C1096" s="620" t="s">
        <v>5307</v>
      </c>
      <c r="D1096" s="621"/>
      <c r="E1096" s="420">
        <f t="shared" si="769"/>
        <v>800</v>
      </c>
      <c r="F1096" s="420">
        <f t="shared" si="770"/>
        <v>840</v>
      </c>
      <c r="G1096" s="420">
        <f t="shared" si="771"/>
        <v>1400</v>
      </c>
      <c r="H1096" s="91" t="s">
        <v>279</v>
      </c>
      <c r="I1096" s="225"/>
      <c r="J1096" s="29"/>
      <c r="K1096" s="78"/>
      <c r="L1096" s="29">
        <v>13.3</v>
      </c>
      <c r="M1096" s="257">
        <f t="shared" si="765"/>
        <v>465.5</v>
      </c>
      <c r="N1096" s="53">
        <f t="shared" si="724"/>
        <v>1396.5</v>
      </c>
      <c r="O1096" s="53">
        <f t="shared" si="766"/>
        <v>837.9</v>
      </c>
      <c r="P1096" s="53">
        <f t="shared" si="767"/>
        <v>796.005</v>
      </c>
      <c r="Q1096" s="53">
        <f t="shared" si="768"/>
        <v>676.60424999999998</v>
      </c>
      <c r="R1096" s="29"/>
      <c r="S1096" s="29"/>
    </row>
    <row r="1097" spans="1:19" ht="15.75" customHeight="1">
      <c r="A1097" s="531"/>
      <c r="B1097" s="529" t="s">
        <v>415</v>
      </c>
      <c r="C1097" s="620" t="s">
        <v>5309</v>
      </c>
      <c r="D1097" s="621"/>
      <c r="E1097" s="420">
        <f t="shared" si="769"/>
        <v>740</v>
      </c>
      <c r="F1097" s="420">
        <f t="shared" si="770"/>
        <v>780</v>
      </c>
      <c r="G1097" s="420">
        <f t="shared" si="771"/>
        <v>1300</v>
      </c>
      <c r="H1097" s="91" t="s">
        <v>279</v>
      </c>
      <c r="I1097" s="225"/>
      <c r="J1097" s="29"/>
      <c r="K1097" s="78"/>
      <c r="L1097" s="29">
        <v>12.3</v>
      </c>
      <c r="M1097" s="257">
        <f t="shared" ref="M1097:M1107" si="772">L1097*35</f>
        <v>430.5</v>
      </c>
      <c r="N1097" s="53">
        <f t="shared" si="724"/>
        <v>1291.5</v>
      </c>
      <c r="O1097" s="53">
        <f t="shared" ref="O1097:O1107" si="773">N1097*0.6</f>
        <v>774.9</v>
      </c>
      <c r="P1097" s="53">
        <f t="shared" ref="P1097:P1107" si="774">O1097*0.95</f>
        <v>736.15499999999997</v>
      </c>
      <c r="Q1097" s="53">
        <f t="shared" ref="Q1097:Q1107" si="775">P1097*0.85</f>
        <v>625.73174999999992</v>
      </c>
      <c r="R1097" s="29"/>
      <c r="S1097" s="29"/>
    </row>
    <row r="1098" spans="1:19" ht="15.75" customHeight="1">
      <c r="A1098" s="531"/>
      <c r="B1098" s="529" t="s">
        <v>416</v>
      </c>
      <c r="C1098" s="620" t="s">
        <v>5310</v>
      </c>
      <c r="D1098" s="621"/>
      <c r="E1098" s="420">
        <f t="shared" si="769"/>
        <v>710</v>
      </c>
      <c r="F1098" s="420">
        <f t="shared" si="770"/>
        <v>750</v>
      </c>
      <c r="G1098" s="420">
        <f t="shared" si="771"/>
        <v>1240</v>
      </c>
      <c r="H1098" s="91" t="s">
        <v>279</v>
      </c>
      <c r="I1098" s="225"/>
      <c r="J1098" s="29"/>
      <c r="K1098" s="78"/>
      <c r="L1098" s="29">
        <v>11.8</v>
      </c>
      <c r="M1098" s="257">
        <f t="shared" si="772"/>
        <v>413</v>
      </c>
      <c r="N1098" s="53">
        <f t="shared" si="724"/>
        <v>1239</v>
      </c>
      <c r="O1098" s="53">
        <f t="shared" si="773"/>
        <v>743.4</v>
      </c>
      <c r="P1098" s="53">
        <f t="shared" si="774"/>
        <v>706.2299999999999</v>
      </c>
      <c r="Q1098" s="53">
        <f t="shared" si="775"/>
        <v>600.29549999999995</v>
      </c>
      <c r="R1098" s="29"/>
      <c r="S1098" s="29"/>
    </row>
    <row r="1099" spans="1:19" ht="15.75" customHeight="1">
      <c r="A1099" s="531"/>
      <c r="B1099" s="529" t="s">
        <v>5308</v>
      </c>
      <c r="C1099" s="620" t="s">
        <v>5310</v>
      </c>
      <c r="D1099" s="621"/>
      <c r="E1099" s="420">
        <f t="shared" si="769"/>
        <v>770</v>
      </c>
      <c r="F1099" s="420">
        <f t="shared" si="770"/>
        <v>810</v>
      </c>
      <c r="G1099" s="420">
        <f t="shared" si="771"/>
        <v>1350</v>
      </c>
      <c r="H1099" s="91" t="s">
        <v>279</v>
      </c>
      <c r="I1099" s="225"/>
      <c r="J1099" s="29"/>
      <c r="K1099" s="78"/>
      <c r="L1099" s="29">
        <v>12.8</v>
      </c>
      <c r="M1099" s="257">
        <f t="shared" si="772"/>
        <v>448</v>
      </c>
      <c r="N1099" s="53">
        <f t="shared" si="724"/>
        <v>1344</v>
      </c>
      <c r="O1099" s="53">
        <f t="shared" si="773"/>
        <v>806.4</v>
      </c>
      <c r="P1099" s="53">
        <f t="shared" si="774"/>
        <v>766.07999999999993</v>
      </c>
      <c r="Q1099" s="53">
        <f t="shared" si="775"/>
        <v>651.16799999999989</v>
      </c>
      <c r="R1099" s="29"/>
      <c r="S1099" s="29"/>
    </row>
    <row r="1100" spans="1:19" ht="15.75" customHeight="1">
      <c r="A1100" s="531"/>
      <c r="B1100" s="529" t="s">
        <v>414</v>
      </c>
      <c r="C1100" s="620" t="s">
        <v>5311</v>
      </c>
      <c r="D1100" s="621"/>
      <c r="E1100" s="420">
        <f t="shared" si="769"/>
        <v>680</v>
      </c>
      <c r="F1100" s="420">
        <f t="shared" si="770"/>
        <v>720</v>
      </c>
      <c r="G1100" s="420">
        <f t="shared" si="771"/>
        <v>1190</v>
      </c>
      <c r="H1100" s="91" t="s">
        <v>279</v>
      </c>
      <c r="I1100" s="225"/>
      <c r="J1100" s="29"/>
      <c r="K1100" s="78"/>
      <c r="L1100" s="29">
        <v>11.3</v>
      </c>
      <c r="M1100" s="257">
        <f t="shared" si="772"/>
        <v>395.5</v>
      </c>
      <c r="N1100" s="53">
        <f t="shared" si="724"/>
        <v>1186.5</v>
      </c>
      <c r="O1100" s="53">
        <f t="shared" si="773"/>
        <v>711.9</v>
      </c>
      <c r="P1100" s="53">
        <f t="shared" si="774"/>
        <v>676.30499999999995</v>
      </c>
      <c r="Q1100" s="53">
        <f t="shared" si="775"/>
        <v>574.85924999999997</v>
      </c>
      <c r="R1100" s="29"/>
      <c r="S1100" s="29"/>
    </row>
    <row r="1101" spans="1:19" ht="15.75" customHeight="1">
      <c r="A1101" s="531"/>
      <c r="B1101" s="529" t="s">
        <v>412</v>
      </c>
      <c r="C1101" s="620" t="s">
        <v>5304</v>
      </c>
      <c r="D1101" s="621"/>
      <c r="E1101" s="420">
        <f t="shared" si="769"/>
        <v>500</v>
      </c>
      <c r="F1101" s="420">
        <f t="shared" si="770"/>
        <v>530</v>
      </c>
      <c r="G1101" s="420">
        <f t="shared" si="771"/>
        <v>880</v>
      </c>
      <c r="H1101" s="91" t="s">
        <v>279</v>
      </c>
      <c r="I1101" s="225"/>
      <c r="J1101" s="29"/>
      <c r="K1101" s="78"/>
      <c r="L1101" s="29">
        <v>8.3000000000000007</v>
      </c>
      <c r="M1101" s="257">
        <f t="shared" si="772"/>
        <v>290.5</v>
      </c>
      <c r="N1101" s="53">
        <f t="shared" si="724"/>
        <v>871.5</v>
      </c>
      <c r="O1101" s="53">
        <f t="shared" si="773"/>
        <v>522.9</v>
      </c>
      <c r="P1101" s="53">
        <f t="shared" si="774"/>
        <v>496.75499999999994</v>
      </c>
      <c r="Q1101" s="53">
        <f t="shared" si="775"/>
        <v>422.24174999999991</v>
      </c>
      <c r="R1101" s="29"/>
      <c r="S1101" s="29"/>
    </row>
    <row r="1102" spans="1:19" ht="15.75" customHeight="1">
      <c r="A1102" s="531"/>
      <c r="B1102" s="529" t="s">
        <v>411</v>
      </c>
      <c r="C1102" s="620" t="s">
        <v>5311</v>
      </c>
      <c r="D1102" s="621"/>
      <c r="E1102" s="420">
        <f t="shared" si="769"/>
        <v>560</v>
      </c>
      <c r="F1102" s="420">
        <f t="shared" si="770"/>
        <v>590</v>
      </c>
      <c r="G1102" s="420">
        <f t="shared" si="771"/>
        <v>980</v>
      </c>
      <c r="H1102" s="91" t="s">
        <v>279</v>
      </c>
      <c r="I1102" s="225"/>
      <c r="J1102" s="29"/>
      <c r="K1102" s="78"/>
      <c r="L1102" s="29">
        <v>9.3000000000000007</v>
      </c>
      <c r="M1102" s="257">
        <f t="shared" si="772"/>
        <v>325.5</v>
      </c>
      <c r="N1102" s="53">
        <f t="shared" si="724"/>
        <v>976.5</v>
      </c>
      <c r="O1102" s="53">
        <f t="shared" si="773"/>
        <v>585.9</v>
      </c>
      <c r="P1102" s="53">
        <f t="shared" si="774"/>
        <v>556.6049999999999</v>
      </c>
      <c r="Q1102" s="53">
        <f t="shared" si="775"/>
        <v>473.11424999999991</v>
      </c>
      <c r="R1102" s="29"/>
      <c r="S1102" s="29"/>
    </row>
    <row r="1103" spans="1:19" ht="15.75" customHeight="1">
      <c r="A1103" s="531"/>
      <c r="B1103" s="529"/>
      <c r="C1103" s="620"/>
      <c r="D1103" s="621"/>
      <c r="E1103" s="621"/>
      <c r="F1103" s="623"/>
      <c r="G1103" s="623"/>
      <c r="H1103" s="91"/>
      <c r="I1103" s="225"/>
      <c r="J1103" s="29"/>
      <c r="K1103" s="78"/>
      <c r="L1103" s="29"/>
      <c r="M1103" s="257">
        <f t="shared" si="772"/>
        <v>0</v>
      </c>
      <c r="N1103" s="53">
        <f t="shared" si="724"/>
        <v>0</v>
      </c>
      <c r="O1103" s="53">
        <f t="shared" si="773"/>
        <v>0</v>
      </c>
      <c r="P1103" s="53">
        <f t="shared" si="774"/>
        <v>0</v>
      </c>
      <c r="Q1103" s="53">
        <f t="shared" si="775"/>
        <v>0</v>
      </c>
      <c r="R1103" s="29"/>
      <c r="S1103" s="29"/>
    </row>
    <row r="1104" spans="1:19" ht="15.75" customHeight="1">
      <c r="A1104" s="625" t="s">
        <v>5312</v>
      </c>
      <c r="B1104" s="529"/>
      <c r="C1104" s="620"/>
      <c r="D1104" s="621"/>
      <c r="E1104" s="621"/>
      <c r="F1104" s="623"/>
      <c r="G1104" s="623"/>
      <c r="H1104" s="91"/>
      <c r="I1104" s="225"/>
      <c r="J1104" s="29"/>
      <c r="K1104" s="78"/>
      <c r="L1104" s="29"/>
      <c r="M1104" s="257">
        <f t="shared" si="772"/>
        <v>0</v>
      </c>
      <c r="N1104" s="53">
        <f t="shared" si="724"/>
        <v>0</v>
      </c>
      <c r="O1104" s="53">
        <f t="shared" si="773"/>
        <v>0</v>
      </c>
      <c r="P1104" s="53">
        <f t="shared" si="774"/>
        <v>0</v>
      </c>
      <c r="Q1104" s="53">
        <f t="shared" si="775"/>
        <v>0</v>
      </c>
      <c r="R1104" s="29"/>
      <c r="S1104" s="29"/>
    </row>
    <row r="1105" spans="1:19" ht="15.75" customHeight="1">
      <c r="A1105" s="531"/>
      <c r="B1105" s="529" t="s">
        <v>5313</v>
      </c>
      <c r="C1105" s="620" t="s">
        <v>5316</v>
      </c>
      <c r="D1105" s="621"/>
      <c r="E1105" s="420">
        <f t="shared" ref="E1105" si="776">CEILING(P1105,10)</f>
        <v>450</v>
      </c>
      <c r="F1105" s="420">
        <f t="shared" ref="F1105" si="777">CEILING(O1105,10)</f>
        <v>480</v>
      </c>
      <c r="G1105" s="420">
        <f t="shared" ref="G1105" si="778">CEILING(N1105,10)</f>
        <v>790</v>
      </c>
      <c r="H1105" s="91" t="s">
        <v>279</v>
      </c>
      <c r="I1105" s="225"/>
      <c r="J1105" s="29"/>
      <c r="K1105" s="78"/>
      <c r="L1105" s="29">
        <v>7.5</v>
      </c>
      <c r="M1105" s="257">
        <f t="shared" si="772"/>
        <v>262.5</v>
      </c>
      <c r="N1105" s="53">
        <f t="shared" si="724"/>
        <v>787.5</v>
      </c>
      <c r="O1105" s="53">
        <f t="shared" si="773"/>
        <v>472.5</v>
      </c>
      <c r="P1105" s="53">
        <f t="shared" si="774"/>
        <v>448.875</v>
      </c>
      <c r="Q1105" s="53">
        <f t="shared" si="775"/>
        <v>381.54374999999999</v>
      </c>
      <c r="R1105" s="29"/>
      <c r="S1105" s="29"/>
    </row>
    <row r="1106" spans="1:19" ht="15.75" customHeight="1">
      <c r="A1106" s="531"/>
      <c r="B1106" s="529" t="s">
        <v>5314</v>
      </c>
      <c r="C1106" s="620" t="s">
        <v>5317</v>
      </c>
      <c r="D1106" s="621"/>
      <c r="E1106" s="420">
        <f t="shared" ref="E1106:E1107" si="779">CEILING(P1106,10)</f>
        <v>480</v>
      </c>
      <c r="F1106" s="420">
        <f t="shared" ref="F1106:F1107" si="780">CEILING(O1106,10)</f>
        <v>500</v>
      </c>
      <c r="G1106" s="420">
        <f t="shared" ref="G1106:G1107" si="781">CEILING(N1106,10)</f>
        <v>830</v>
      </c>
      <c r="H1106" s="91" t="s">
        <v>279</v>
      </c>
      <c r="I1106" s="225"/>
      <c r="J1106" s="29"/>
      <c r="K1106" s="78"/>
      <c r="L1106" s="29">
        <v>7.9</v>
      </c>
      <c r="M1106" s="257">
        <f t="shared" si="772"/>
        <v>276.5</v>
      </c>
      <c r="N1106" s="53">
        <f t="shared" si="724"/>
        <v>829.5</v>
      </c>
      <c r="O1106" s="53">
        <f t="shared" si="773"/>
        <v>497.7</v>
      </c>
      <c r="P1106" s="53">
        <f t="shared" si="774"/>
        <v>472.81499999999994</v>
      </c>
      <c r="Q1106" s="53">
        <f t="shared" si="775"/>
        <v>401.89274999999992</v>
      </c>
      <c r="R1106" s="29"/>
      <c r="S1106" s="29"/>
    </row>
    <row r="1107" spans="1:19" ht="15.75" customHeight="1">
      <c r="A1107" s="531"/>
      <c r="B1107" s="529" t="s">
        <v>5315</v>
      </c>
      <c r="C1107" s="620" t="s">
        <v>5318</v>
      </c>
      <c r="D1107" s="621"/>
      <c r="E1107" s="420">
        <f t="shared" si="779"/>
        <v>600</v>
      </c>
      <c r="F1107" s="420">
        <f t="shared" si="780"/>
        <v>630</v>
      </c>
      <c r="G1107" s="420">
        <f t="shared" si="781"/>
        <v>1040</v>
      </c>
      <c r="H1107" s="91" t="s">
        <v>279</v>
      </c>
      <c r="I1107" s="225"/>
      <c r="J1107" s="29"/>
      <c r="K1107" s="78"/>
      <c r="L1107" s="29">
        <v>9.9</v>
      </c>
      <c r="M1107" s="257">
        <f t="shared" si="772"/>
        <v>346.5</v>
      </c>
      <c r="N1107" s="53">
        <f t="shared" si="724"/>
        <v>1039.5</v>
      </c>
      <c r="O1107" s="53">
        <f t="shared" si="773"/>
        <v>623.69999999999993</v>
      </c>
      <c r="P1107" s="53">
        <f t="shared" si="774"/>
        <v>592.51499999999987</v>
      </c>
      <c r="Q1107" s="53">
        <f t="shared" si="775"/>
        <v>503.63774999999987</v>
      </c>
      <c r="R1107" s="29"/>
      <c r="S1107" s="29"/>
    </row>
    <row r="1108" spans="1:19" ht="15.75" customHeight="1">
      <c r="A1108" s="529"/>
      <c r="B1108" s="529"/>
      <c r="C1108" s="529"/>
      <c r="D1108" s="621"/>
      <c r="E1108" s="621"/>
      <c r="F1108" s="623">
        <f t="shared" si="725"/>
        <v>0</v>
      </c>
      <c r="G1108" s="623">
        <f t="shared" si="726"/>
        <v>0</v>
      </c>
      <c r="H1108" s="91"/>
      <c r="I1108" s="225"/>
      <c r="J1108" s="29"/>
      <c r="K1108" s="29"/>
      <c r="L1108" s="29"/>
      <c r="M1108" s="257">
        <f t="shared" si="700"/>
        <v>0</v>
      </c>
      <c r="N1108" s="53">
        <f t="shared" si="724"/>
        <v>0</v>
      </c>
      <c r="O1108" s="53">
        <f t="shared" si="701"/>
        <v>0</v>
      </c>
      <c r="P1108" s="53">
        <f t="shared" si="702"/>
        <v>0</v>
      </c>
      <c r="Q1108" s="53">
        <f t="shared" si="714"/>
        <v>0</v>
      </c>
      <c r="R1108" s="29"/>
      <c r="S1108" s="29"/>
    </row>
    <row r="1109" spans="1:19" ht="15.75" customHeight="1">
      <c r="A1109" s="90"/>
      <c r="B1109" s="90"/>
      <c r="C1109" s="90"/>
      <c r="D1109" s="623"/>
      <c r="E1109" s="623"/>
      <c r="F1109" s="623"/>
      <c r="G1109" s="623"/>
      <c r="H1109" s="91"/>
      <c r="I1109" s="632"/>
    </row>
    <row r="1110" spans="1:19" ht="15.75" customHeight="1">
      <c r="A1110" s="90"/>
      <c r="B1110" s="90"/>
      <c r="C1110" s="90"/>
      <c r="D1110" s="623"/>
      <c r="E1110" s="623"/>
      <c r="F1110" s="623"/>
      <c r="G1110" s="623"/>
      <c r="H1110" s="91"/>
      <c r="I1110" s="632"/>
    </row>
    <row r="1111" spans="1:19" ht="15.75" customHeight="1">
      <c r="A1111" s="90"/>
      <c r="B1111" s="90"/>
      <c r="C1111" s="90"/>
      <c r="D1111" s="623"/>
      <c r="E1111" s="623"/>
      <c r="F1111" s="623"/>
      <c r="G1111" s="623"/>
      <c r="H1111" s="91"/>
      <c r="I1111" s="632"/>
    </row>
    <row r="1112" spans="1:19" ht="15.75" customHeight="1">
      <c r="A1112" s="90"/>
      <c r="B1112" s="90"/>
      <c r="C1112" s="90"/>
      <c r="D1112" s="623"/>
      <c r="E1112" s="623"/>
      <c r="F1112" s="623"/>
      <c r="G1112" s="623"/>
      <c r="H1112" s="91"/>
      <c r="I1112" s="632"/>
    </row>
    <row r="1113" spans="1:19" ht="15.75" customHeight="1">
      <c r="A1113" s="90"/>
      <c r="B1113" s="90"/>
      <c r="C1113" s="90"/>
      <c r="D1113" s="623"/>
      <c r="E1113" s="623"/>
      <c r="F1113" s="623"/>
      <c r="G1113" s="623"/>
      <c r="H1113" s="91"/>
      <c r="I1113" s="632"/>
    </row>
    <row r="1114" spans="1:19" ht="15.75" customHeight="1">
      <c r="A1114" s="90"/>
      <c r="B1114" s="90"/>
      <c r="C1114" s="90"/>
      <c r="D1114" s="623"/>
      <c r="E1114" s="623"/>
      <c r="F1114" s="623"/>
      <c r="G1114" s="623"/>
      <c r="H1114" s="91"/>
      <c r="I1114" s="632"/>
    </row>
    <row r="1115" spans="1:19" ht="15.75" customHeight="1">
      <c r="A1115" s="90"/>
      <c r="B1115" s="90"/>
      <c r="C1115" s="90"/>
      <c r="D1115" s="623"/>
      <c r="E1115" s="623"/>
      <c r="F1115" s="623"/>
      <c r="G1115" s="623"/>
      <c r="H1115" s="91"/>
      <c r="I1115" s="632"/>
    </row>
    <row r="1116" spans="1:19" ht="15.75" customHeight="1">
      <c r="A1116" s="90"/>
      <c r="B1116" s="90"/>
      <c r="C1116" s="90"/>
      <c r="D1116" s="623"/>
      <c r="E1116" s="623"/>
      <c r="F1116" s="623"/>
      <c r="G1116" s="623"/>
      <c r="H1116" s="91"/>
      <c r="I1116" s="632"/>
    </row>
    <row r="1117" spans="1:19" ht="15.75" customHeight="1">
      <c r="A1117" s="90"/>
      <c r="B1117" s="90"/>
      <c r="C1117" s="90"/>
      <c r="D1117" s="623"/>
      <c r="E1117" s="623"/>
      <c r="F1117" s="623"/>
      <c r="G1117" s="623"/>
      <c r="H1117" s="91"/>
      <c r="I1117" s="632"/>
    </row>
    <row r="1118" spans="1:19" ht="15.75" customHeight="1">
      <c r="A1118" s="90"/>
      <c r="B1118" s="90"/>
      <c r="C1118" s="90"/>
      <c r="D1118" s="623"/>
      <c r="E1118" s="623"/>
      <c r="F1118" s="623"/>
      <c r="G1118" s="623"/>
      <c r="H1118" s="91"/>
      <c r="I1118" s="632"/>
    </row>
    <row r="1119" spans="1:19" ht="15.75" customHeight="1">
      <c r="A1119" s="90"/>
      <c r="B1119" s="90"/>
      <c r="C1119" s="90"/>
      <c r="D1119" s="623"/>
      <c r="E1119" s="623"/>
      <c r="F1119" s="623"/>
      <c r="G1119" s="623"/>
      <c r="H1119" s="91"/>
      <c r="I1119" s="632"/>
    </row>
    <row r="1120" spans="1:19" ht="15.75" customHeight="1">
      <c r="A1120" s="90"/>
      <c r="B1120" s="90"/>
      <c r="C1120" s="90"/>
      <c r="D1120" s="623"/>
      <c r="E1120" s="623"/>
      <c r="F1120" s="623"/>
      <c r="G1120" s="623"/>
      <c r="H1120" s="91"/>
      <c r="I1120" s="632"/>
    </row>
    <row r="1121" spans="1:9" ht="15.75" customHeight="1">
      <c r="A1121" s="90"/>
      <c r="B1121" s="90"/>
      <c r="C1121" s="90"/>
      <c r="D1121" s="623"/>
      <c r="E1121" s="623"/>
      <c r="F1121" s="623"/>
      <c r="G1121" s="623"/>
      <c r="H1121" s="91"/>
      <c r="I1121" s="632"/>
    </row>
    <row r="1122" spans="1:9" ht="15.75" customHeight="1">
      <c r="A1122" s="90"/>
      <c r="B1122" s="90"/>
      <c r="C1122" s="90"/>
      <c r="D1122" s="623"/>
      <c r="E1122" s="623"/>
      <c r="F1122" s="623"/>
      <c r="G1122" s="623"/>
      <c r="H1122" s="91"/>
      <c r="I1122" s="632"/>
    </row>
    <row r="1123" spans="1:9" ht="15.75" customHeight="1">
      <c r="A1123" s="90"/>
      <c r="B1123" s="90"/>
      <c r="C1123" s="90"/>
      <c r="D1123" s="623"/>
      <c r="E1123" s="623"/>
      <c r="F1123" s="623"/>
      <c r="G1123" s="623"/>
      <c r="H1123" s="91"/>
      <c r="I1123" s="632"/>
    </row>
    <row r="1124" spans="1:9" ht="15.75" customHeight="1">
      <c r="A1124" s="90"/>
      <c r="B1124" s="90"/>
      <c r="C1124" s="90"/>
      <c r="D1124" s="623"/>
      <c r="E1124" s="623"/>
      <c r="F1124" s="623"/>
      <c r="G1124" s="623"/>
      <c r="H1124" s="91"/>
      <c r="I1124" s="632"/>
    </row>
    <row r="1125" spans="1:9" ht="15.75" customHeight="1">
      <c r="A1125" s="90"/>
      <c r="B1125" s="90"/>
      <c r="C1125" s="90"/>
      <c r="D1125" s="623"/>
      <c r="E1125" s="623"/>
      <c r="F1125" s="623"/>
      <c r="G1125" s="623"/>
      <c r="H1125" s="91"/>
      <c r="I1125" s="632"/>
    </row>
    <row r="1126" spans="1:9" ht="15.75" customHeight="1">
      <c r="A1126" s="90"/>
      <c r="B1126" s="90"/>
      <c r="C1126" s="90"/>
      <c r="D1126" s="623"/>
      <c r="E1126" s="623"/>
      <c r="F1126" s="623"/>
      <c r="G1126" s="623"/>
      <c r="H1126" s="91"/>
      <c r="I1126" s="632"/>
    </row>
    <row r="1127" spans="1:9" ht="15.75" customHeight="1">
      <c r="A1127" s="90"/>
      <c r="B1127" s="90"/>
      <c r="C1127" s="90"/>
      <c r="D1127" s="623"/>
      <c r="E1127" s="623"/>
      <c r="F1127" s="623"/>
      <c r="G1127" s="623"/>
      <c r="H1127" s="91"/>
      <c r="I1127" s="632"/>
    </row>
    <row r="1128" spans="1:9" ht="15.75" customHeight="1">
      <c r="A1128" s="90"/>
      <c r="B1128" s="90"/>
      <c r="C1128" s="90"/>
      <c r="D1128" s="623"/>
      <c r="E1128" s="623"/>
      <c r="F1128" s="623"/>
      <c r="G1128" s="623"/>
      <c r="H1128" s="91"/>
      <c r="I1128" s="632"/>
    </row>
    <row r="1129" spans="1:9" ht="15.75" customHeight="1">
      <c r="A1129" s="90"/>
      <c r="B1129" s="90"/>
      <c r="C1129" s="90"/>
      <c r="D1129" s="623"/>
      <c r="E1129" s="623"/>
      <c r="F1129" s="623"/>
      <c r="G1129" s="623"/>
      <c r="H1129" s="91"/>
      <c r="I1129" s="632"/>
    </row>
    <row r="1130" spans="1:9" ht="15.75" customHeight="1">
      <c r="A1130" s="90"/>
      <c r="B1130" s="90"/>
      <c r="C1130" s="90"/>
      <c r="D1130" s="623"/>
      <c r="E1130" s="623"/>
      <c r="F1130" s="623"/>
      <c r="G1130" s="623"/>
      <c r="H1130" s="91"/>
      <c r="I1130" s="632"/>
    </row>
    <row r="1131" spans="1:9" ht="15.75" customHeight="1">
      <c r="A1131" s="90"/>
      <c r="B1131" s="90"/>
      <c r="C1131" s="90"/>
      <c r="D1131" s="623"/>
      <c r="E1131" s="623"/>
      <c r="F1131" s="623"/>
      <c r="G1131" s="623"/>
      <c r="H1131" s="91"/>
      <c r="I1131" s="632"/>
    </row>
    <row r="1132" spans="1:9" ht="15.75" customHeight="1">
      <c r="A1132" s="90"/>
      <c r="B1132" s="90"/>
      <c r="C1132" s="90"/>
      <c r="D1132" s="623"/>
      <c r="E1132" s="623"/>
      <c r="F1132" s="623"/>
      <c r="G1132" s="623"/>
      <c r="H1132" s="91"/>
      <c r="I1132" s="632"/>
    </row>
    <row r="1133" spans="1:9" ht="15.75" customHeight="1">
      <c r="A1133" s="90"/>
      <c r="B1133" s="90"/>
      <c r="C1133" s="90"/>
      <c r="D1133" s="623"/>
      <c r="E1133" s="623"/>
      <c r="F1133" s="623"/>
      <c r="G1133" s="623"/>
      <c r="H1133" s="91"/>
      <c r="I1133" s="632"/>
    </row>
    <row r="1134" spans="1:9" ht="15.75" customHeight="1">
      <c r="A1134" s="90"/>
      <c r="B1134" s="90"/>
      <c r="C1134" s="90"/>
      <c r="D1134" s="623"/>
      <c r="E1134" s="623"/>
      <c r="F1134" s="623"/>
      <c r="G1134" s="623"/>
      <c r="H1134" s="91"/>
      <c r="I1134" s="632"/>
    </row>
    <row r="1135" spans="1:9" ht="15.75" customHeight="1">
      <c r="A1135" s="90"/>
      <c r="B1135" s="90"/>
      <c r="C1135" s="90"/>
      <c r="D1135" s="623"/>
      <c r="E1135" s="623"/>
      <c r="F1135" s="623"/>
      <c r="G1135" s="623"/>
      <c r="H1135" s="91"/>
      <c r="I1135" s="632"/>
    </row>
    <row r="1136" spans="1:9" ht="15.75" customHeight="1">
      <c r="A1136" s="90"/>
      <c r="B1136" s="90"/>
      <c r="C1136" s="90"/>
      <c r="D1136" s="623"/>
      <c r="E1136" s="623"/>
      <c r="F1136" s="623"/>
      <c r="G1136" s="623"/>
      <c r="H1136" s="91"/>
      <c r="I1136" s="632"/>
    </row>
    <row r="1137" spans="1:9" ht="15.75" customHeight="1">
      <c r="A1137" s="90"/>
      <c r="B1137" s="90"/>
      <c r="C1137" s="90"/>
      <c r="D1137" s="623"/>
      <c r="E1137" s="623"/>
      <c r="F1137" s="623"/>
      <c r="G1137" s="623"/>
      <c r="H1137" s="91"/>
      <c r="I1137" s="632"/>
    </row>
    <row r="1138" spans="1:9" ht="15.75" customHeight="1">
      <c r="A1138" s="90"/>
      <c r="B1138" s="90"/>
      <c r="C1138" s="90"/>
      <c r="D1138" s="623"/>
      <c r="E1138" s="623"/>
      <c r="F1138" s="623"/>
      <c r="G1138" s="623"/>
      <c r="H1138" s="91"/>
      <c r="I1138" s="632"/>
    </row>
    <row r="1139" spans="1:9" ht="15.75" customHeight="1">
      <c r="A1139" s="90"/>
      <c r="B1139" s="90"/>
      <c r="C1139" s="90"/>
      <c r="D1139" s="623"/>
      <c r="E1139" s="623"/>
      <c r="F1139" s="623"/>
      <c r="G1139" s="623"/>
      <c r="H1139" s="91"/>
      <c r="I1139" s="632"/>
    </row>
    <row r="1140" spans="1:9" ht="15.75" customHeight="1">
      <c r="A1140" s="90"/>
      <c r="B1140" s="90"/>
      <c r="C1140" s="90"/>
      <c r="D1140" s="623"/>
      <c r="E1140" s="623"/>
      <c r="F1140" s="623"/>
      <c r="G1140" s="623"/>
      <c r="H1140" s="91"/>
      <c r="I1140" s="632"/>
    </row>
    <row r="1141" spans="1:9" ht="15.75" customHeight="1">
      <c r="A1141" s="90"/>
      <c r="B1141" s="90"/>
      <c r="C1141" s="90"/>
      <c r="D1141" s="623"/>
      <c r="E1141" s="623"/>
      <c r="F1141" s="623"/>
      <c r="G1141" s="623"/>
      <c r="H1141" s="91"/>
      <c r="I1141" s="632"/>
    </row>
    <row r="1142" spans="1:9" ht="15.75" customHeight="1">
      <c r="A1142" s="90"/>
      <c r="B1142" s="90"/>
      <c r="C1142" s="90"/>
      <c r="D1142" s="623"/>
      <c r="E1142" s="623"/>
      <c r="F1142" s="623"/>
      <c r="G1142" s="623"/>
      <c r="H1142" s="91"/>
      <c r="I1142" s="632"/>
    </row>
    <row r="1143" spans="1:9" ht="15.75" customHeight="1">
      <c r="A1143" s="90"/>
      <c r="B1143" s="90"/>
      <c r="C1143" s="90"/>
      <c r="D1143" s="623"/>
      <c r="E1143" s="623"/>
      <c r="F1143" s="623"/>
      <c r="G1143" s="623"/>
      <c r="H1143" s="91"/>
      <c r="I1143" s="632"/>
    </row>
    <row r="1144" spans="1:9" ht="15.75" customHeight="1">
      <c r="A1144" s="90"/>
      <c r="B1144" s="90"/>
      <c r="C1144" s="90"/>
      <c r="D1144" s="623"/>
      <c r="E1144" s="623"/>
      <c r="F1144" s="623"/>
      <c r="G1144" s="623"/>
      <c r="H1144" s="91"/>
      <c r="I1144" s="632"/>
    </row>
    <row r="1145" spans="1:9" ht="15.75" customHeight="1">
      <c r="A1145" s="90"/>
      <c r="B1145" s="90"/>
      <c r="C1145" s="90"/>
      <c r="D1145" s="623"/>
      <c r="E1145" s="623"/>
      <c r="F1145" s="623"/>
      <c r="G1145" s="623"/>
      <c r="H1145" s="91"/>
      <c r="I1145" s="632"/>
    </row>
    <row r="1146" spans="1:9" ht="15.75" customHeight="1">
      <c r="A1146" s="90"/>
      <c r="B1146" s="90"/>
      <c r="C1146" s="90"/>
      <c r="D1146" s="623"/>
      <c r="E1146" s="623"/>
      <c r="F1146" s="623"/>
      <c r="G1146" s="623"/>
      <c r="H1146" s="91"/>
      <c r="I1146" s="632"/>
    </row>
    <row r="1147" spans="1:9" ht="15.75" customHeight="1">
      <c r="A1147" s="90"/>
      <c r="B1147" s="90"/>
      <c r="C1147" s="90"/>
      <c r="D1147" s="623"/>
      <c r="E1147" s="623"/>
      <c r="F1147" s="623"/>
      <c r="G1147" s="623"/>
      <c r="H1147" s="91"/>
      <c r="I1147" s="632"/>
    </row>
    <row r="1148" spans="1:9" ht="15.75" customHeight="1">
      <c r="A1148" s="90"/>
      <c r="B1148" s="90"/>
      <c r="C1148" s="90"/>
      <c r="D1148" s="623"/>
      <c r="E1148" s="623"/>
      <c r="F1148" s="623"/>
      <c r="G1148" s="623"/>
      <c r="H1148" s="91"/>
      <c r="I1148" s="632"/>
    </row>
    <row r="1149" spans="1:9" ht="15.75" customHeight="1">
      <c r="A1149" s="90"/>
      <c r="B1149" s="90"/>
      <c r="C1149" s="90"/>
      <c r="D1149" s="623"/>
      <c r="E1149" s="623"/>
      <c r="F1149" s="623"/>
      <c r="G1149" s="623"/>
      <c r="H1149" s="91"/>
      <c r="I1149" s="632"/>
    </row>
    <row r="1150" spans="1:9" ht="15.75" customHeight="1">
      <c r="A1150" s="90"/>
      <c r="B1150" s="90"/>
      <c r="C1150" s="90"/>
      <c r="D1150" s="623"/>
      <c r="E1150" s="623"/>
      <c r="F1150" s="623"/>
      <c r="G1150" s="623"/>
      <c r="H1150" s="91"/>
      <c r="I1150" s="632"/>
    </row>
    <row r="1151" spans="1:9" ht="15.75" customHeight="1">
      <c r="A1151" s="90"/>
      <c r="B1151" s="90"/>
      <c r="C1151" s="90"/>
      <c r="D1151" s="623"/>
      <c r="E1151" s="623"/>
      <c r="F1151" s="623"/>
      <c r="G1151" s="623"/>
      <c r="H1151" s="91"/>
      <c r="I1151" s="632"/>
    </row>
    <row r="1152" spans="1:9" ht="15.75" customHeight="1">
      <c r="A1152" s="90"/>
      <c r="B1152" s="90"/>
      <c r="C1152" s="90"/>
      <c r="D1152" s="623"/>
      <c r="E1152" s="623"/>
      <c r="F1152" s="623"/>
      <c r="G1152" s="623"/>
      <c r="H1152" s="91"/>
      <c r="I1152" s="632"/>
    </row>
    <row r="1153" spans="1:9" ht="15.75" customHeight="1">
      <c r="A1153" s="90"/>
      <c r="B1153" s="90"/>
      <c r="C1153" s="90"/>
      <c r="D1153" s="623"/>
      <c r="E1153" s="623"/>
      <c r="F1153" s="623"/>
      <c r="G1153" s="623"/>
      <c r="H1153" s="91"/>
      <c r="I1153" s="632"/>
    </row>
    <row r="1154" spans="1:9" ht="15.75" customHeight="1">
      <c r="A1154" s="90"/>
      <c r="B1154" s="90"/>
      <c r="C1154" s="90"/>
      <c r="D1154" s="623"/>
      <c r="E1154" s="623"/>
      <c r="F1154" s="623"/>
      <c r="G1154" s="623"/>
      <c r="H1154" s="91"/>
      <c r="I1154" s="632"/>
    </row>
    <row r="1155" spans="1:9" ht="15.75" customHeight="1">
      <c r="A1155" s="90"/>
      <c r="B1155" s="90"/>
      <c r="C1155" s="90"/>
      <c r="D1155" s="623"/>
      <c r="E1155" s="623"/>
      <c r="F1155" s="623"/>
      <c r="G1155" s="623"/>
      <c r="H1155" s="91"/>
      <c r="I1155" s="632"/>
    </row>
    <row r="1156" spans="1:9" ht="15.75" customHeight="1">
      <c r="A1156" s="90"/>
      <c r="B1156" s="90"/>
      <c r="C1156" s="90"/>
      <c r="D1156" s="623"/>
      <c r="E1156" s="623"/>
      <c r="F1156" s="623"/>
      <c r="G1156" s="623"/>
      <c r="H1156" s="91"/>
      <c r="I1156" s="632"/>
    </row>
    <row r="1157" spans="1:9" ht="15.75" customHeight="1">
      <c r="A1157" s="90"/>
      <c r="B1157" s="90"/>
      <c r="C1157" s="90"/>
      <c r="D1157" s="623"/>
      <c r="E1157" s="623"/>
      <c r="F1157" s="623"/>
      <c r="G1157" s="623"/>
      <c r="H1157" s="91"/>
      <c r="I1157" s="632"/>
    </row>
    <row r="1158" spans="1:9" ht="15.75" customHeight="1">
      <c r="A1158" s="90"/>
      <c r="B1158" s="90"/>
      <c r="C1158" s="90"/>
      <c r="D1158" s="623"/>
      <c r="E1158" s="623"/>
      <c r="F1158" s="623"/>
      <c r="G1158" s="623"/>
      <c r="H1158" s="91"/>
      <c r="I1158" s="632"/>
    </row>
    <row r="1159" spans="1:9" ht="15.75" customHeight="1">
      <c r="A1159" s="90"/>
      <c r="B1159" s="90"/>
      <c r="C1159" s="90"/>
      <c r="D1159" s="623"/>
      <c r="E1159" s="623"/>
      <c r="F1159" s="623"/>
      <c r="G1159" s="623"/>
      <c r="H1159" s="91"/>
      <c r="I1159" s="632"/>
    </row>
    <row r="1160" spans="1:9" ht="15.75" customHeight="1">
      <c r="A1160" s="90"/>
      <c r="B1160" s="90"/>
      <c r="C1160" s="90"/>
      <c r="D1160" s="623"/>
      <c r="E1160" s="623"/>
      <c r="F1160" s="623"/>
      <c r="G1160" s="623"/>
      <c r="H1160" s="91"/>
      <c r="I1160" s="632"/>
    </row>
    <row r="1161" spans="1:9" ht="15.75" customHeight="1">
      <c r="A1161" s="90"/>
      <c r="B1161" s="90"/>
      <c r="C1161" s="90"/>
      <c r="D1161" s="623"/>
      <c r="E1161" s="623"/>
      <c r="F1161" s="623"/>
      <c r="G1161" s="623"/>
      <c r="H1161" s="91"/>
      <c r="I1161" s="632"/>
    </row>
    <row r="1162" spans="1:9" ht="15.75" customHeight="1">
      <c r="A1162" s="90"/>
      <c r="B1162" s="90"/>
      <c r="C1162" s="90"/>
      <c r="D1162" s="623"/>
      <c r="E1162" s="623"/>
      <c r="F1162" s="623"/>
      <c r="G1162" s="623"/>
      <c r="H1162" s="91"/>
      <c r="I1162" s="632"/>
    </row>
    <row r="1163" spans="1:9" ht="15.75" customHeight="1">
      <c r="A1163" s="90"/>
      <c r="B1163" s="90"/>
      <c r="C1163" s="90"/>
      <c r="D1163" s="623"/>
      <c r="E1163" s="623"/>
      <c r="F1163" s="623"/>
      <c r="G1163" s="623"/>
      <c r="H1163" s="91"/>
      <c r="I1163" s="632"/>
    </row>
    <row r="1164" spans="1:9" ht="15.75" customHeight="1">
      <c r="A1164" s="90"/>
      <c r="B1164" s="90"/>
      <c r="C1164" s="90"/>
      <c r="D1164" s="623"/>
      <c r="E1164" s="623"/>
      <c r="F1164" s="623"/>
      <c r="G1164" s="623"/>
      <c r="H1164" s="91"/>
      <c r="I1164" s="632"/>
    </row>
    <row r="1165" spans="1:9" ht="15.75" customHeight="1">
      <c r="A1165" s="90"/>
      <c r="B1165" s="90"/>
      <c r="C1165" s="90"/>
      <c r="D1165" s="623"/>
      <c r="E1165" s="623"/>
      <c r="F1165" s="623"/>
      <c r="G1165" s="623"/>
      <c r="H1165" s="91"/>
      <c r="I1165" s="632"/>
    </row>
    <row r="1166" spans="1:9" ht="15.75" customHeight="1">
      <c r="A1166" s="90"/>
      <c r="B1166" s="90"/>
      <c r="C1166" s="90"/>
      <c r="D1166" s="623"/>
      <c r="E1166" s="623"/>
      <c r="F1166" s="623"/>
      <c r="G1166" s="623"/>
      <c r="H1166" s="91"/>
      <c r="I1166" s="632"/>
    </row>
    <row r="1167" spans="1:9" ht="15.75" customHeight="1">
      <c r="A1167" s="90"/>
      <c r="B1167" s="90"/>
      <c r="C1167" s="90"/>
      <c r="D1167" s="623"/>
      <c r="E1167" s="623"/>
      <c r="F1167" s="623"/>
      <c r="G1167" s="623"/>
      <c r="H1167" s="91"/>
      <c r="I1167" s="632"/>
    </row>
    <row r="1168" spans="1:9" ht="15.75" customHeight="1">
      <c r="A1168" s="90"/>
      <c r="B1168" s="90"/>
      <c r="C1168" s="90"/>
      <c r="D1168" s="623"/>
      <c r="E1168" s="623"/>
      <c r="F1168" s="623"/>
      <c r="G1168" s="623"/>
      <c r="H1168" s="91"/>
      <c r="I1168" s="632"/>
    </row>
    <row r="1169" spans="1:9" ht="15.75" customHeight="1">
      <c r="A1169" s="90"/>
      <c r="B1169" s="90"/>
      <c r="C1169" s="90"/>
      <c r="D1169" s="623"/>
      <c r="E1169" s="623"/>
      <c r="F1169" s="623"/>
      <c r="G1169" s="623"/>
      <c r="H1169" s="91"/>
      <c r="I1169" s="632"/>
    </row>
    <row r="1170" spans="1:9" ht="15.75" customHeight="1">
      <c r="A1170" s="90"/>
      <c r="B1170" s="90"/>
      <c r="C1170" s="90"/>
      <c r="D1170" s="623"/>
      <c r="E1170" s="623"/>
      <c r="F1170" s="623"/>
      <c r="G1170" s="623"/>
      <c r="H1170" s="91"/>
      <c r="I1170" s="632"/>
    </row>
    <row r="1171" spans="1:9" ht="15.75" customHeight="1">
      <c r="A1171" s="90"/>
      <c r="B1171" s="90"/>
      <c r="C1171" s="90"/>
      <c r="D1171" s="623"/>
      <c r="E1171" s="623"/>
      <c r="F1171" s="623"/>
      <c r="G1171" s="623"/>
      <c r="H1171" s="91"/>
      <c r="I1171" s="632"/>
    </row>
    <row r="1172" spans="1:9" ht="15.75" customHeight="1">
      <c r="A1172" s="90"/>
      <c r="B1172" s="90"/>
      <c r="C1172" s="90"/>
      <c r="D1172" s="623"/>
      <c r="E1172" s="623"/>
      <c r="F1172" s="623"/>
      <c r="G1172" s="623"/>
      <c r="H1172" s="91"/>
      <c r="I1172" s="632"/>
    </row>
    <row r="1173" spans="1:9" ht="15.75" customHeight="1">
      <c r="A1173" s="90"/>
      <c r="B1173" s="90"/>
      <c r="C1173" s="90"/>
      <c r="D1173" s="623"/>
      <c r="E1173" s="623"/>
      <c r="F1173" s="623"/>
      <c r="G1173" s="623"/>
      <c r="H1173" s="91"/>
      <c r="I1173" s="632"/>
    </row>
    <row r="1174" spans="1:9" ht="15.75" customHeight="1">
      <c r="A1174" s="90"/>
      <c r="B1174" s="90"/>
      <c r="C1174" s="90"/>
      <c r="D1174" s="623"/>
      <c r="E1174" s="623"/>
      <c r="F1174" s="623"/>
      <c r="G1174" s="623"/>
      <c r="H1174" s="91"/>
      <c r="I1174" s="632"/>
    </row>
    <row r="1175" spans="1:9" ht="15.75" customHeight="1">
      <c r="A1175" s="90"/>
      <c r="B1175" s="90"/>
      <c r="C1175" s="90"/>
      <c r="D1175" s="623"/>
      <c r="E1175" s="623"/>
      <c r="F1175" s="623"/>
      <c r="G1175" s="623"/>
      <c r="H1175" s="91"/>
      <c r="I1175" s="632"/>
    </row>
    <row r="1176" spans="1:9" ht="15.75" customHeight="1">
      <c r="A1176" s="90"/>
      <c r="B1176" s="90"/>
      <c r="C1176" s="90"/>
      <c r="D1176" s="623"/>
      <c r="E1176" s="623"/>
      <c r="F1176" s="623"/>
      <c r="G1176" s="623"/>
      <c r="H1176" s="91"/>
      <c r="I1176" s="632"/>
    </row>
    <row r="1177" spans="1:9" ht="15.75" customHeight="1">
      <c r="A1177" s="90"/>
      <c r="B1177" s="90"/>
      <c r="C1177" s="90"/>
      <c r="D1177" s="623"/>
      <c r="E1177" s="623"/>
      <c r="F1177" s="623"/>
      <c r="G1177" s="623"/>
      <c r="H1177" s="91"/>
      <c r="I1177" s="632"/>
    </row>
    <row r="1178" spans="1:9" ht="15.75" customHeight="1">
      <c r="A1178" s="90"/>
      <c r="B1178" s="90"/>
      <c r="C1178" s="90"/>
      <c r="D1178" s="623"/>
      <c r="E1178" s="623"/>
      <c r="F1178" s="623"/>
      <c r="G1178" s="623"/>
      <c r="H1178" s="91"/>
      <c r="I1178" s="632"/>
    </row>
    <row r="1179" spans="1:9" ht="15.75" customHeight="1">
      <c r="A1179" s="90"/>
      <c r="B1179" s="90"/>
      <c r="C1179" s="90"/>
      <c r="D1179" s="623"/>
      <c r="E1179" s="623"/>
      <c r="F1179" s="623"/>
      <c r="G1179" s="623"/>
      <c r="H1179" s="91"/>
      <c r="I1179" s="632"/>
    </row>
    <row r="1180" spans="1:9" ht="15.75" customHeight="1">
      <c r="A1180" s="90"/>
      <c r="B1180" s="90"/>
      <c r="C1180" s="90"/>
      <c r="D1180" s="623"/>
      <c r="E1180" s="623"/>
      <c r="F1180" s="623"/>
      <c r="G1180" s="623"/>
      <c r="H1180" s="91"/>
      <c r="I1180" s="632"/>
    </row>
    <row r="1181" spans="1:9" ht="15.75" customHeight="1">
      <c r="A1181" s="90"/>
      <c r="B1181" s="90"/>
      <c r="C1181" s="90"/>
      <c r="D1181" s="623"/>
      <c r="E1181" s="623"/>
      <c r="F1181" s="623"/>
      <c r="G1181" s="623"/>
      <c r="H1181" s="91"/>
      <c r="I1181" s="632"/>
    </row>
    <row r="1182" spans="1:9" ht="15.75" customHeight="1">
      <c r="A1182" s="90"/>
      <c r="B1182" s="90"/>
      <c r="C1182" s="90"/>
      <c r="D1182" s="623"/>
      <c r="E1182" s="623"/>
      <c r="F1182" s="623"/>
      <c r="G1182" s="623"/>
      <c r="H1182" s="91"/>
      <c r="I1182" s="632"/>
    </row>
    <row r="1183" spans="1:9" ht="15.75" customHeight="1">
      <c r="A1183" s="90"/>
      <c r="B1183" s="90"/>
      <c r="C1183" s="90"/>
      <c r="D1183" s="623"/>
      <c r="E1183" s="623"/>
      <c r="F1183" s="623"/>
      <c r="G1183" s="623"/>
      <c r="H1183" s="91"/>
      <c r="I1183" s="632"/>
    </row>
    <row r="1184" spans="1:9" ht="15.75" customHeight="1">
      <c r="A1184" s="90"/>
      <c r="B1184" s="90"/>
      <c r="C1184" s="90"/>
      <c r="D1184" s="623"/>
      <c r="E1184" s="623"/>
      <c r="F1184" s="623"/>
      <c r="G1184" s="623"/>
      <c r="H1184" s="91"/>
      <c r="I1184" s="632"/>
    </row>
    <row r="1185" spans="1:9" ht="15.75" customHeight="1">
      <c r="A1185" s="90"/>
      <c r="B1185" s="90"/>
      <c r="C1185" s="90"/>
      <c r="D1185" s="623"/>
      <c r="E1185" s="623"/>
      <c r="F1185" s="623"/>
      <c r="G1185" s="623"/>
      <c r="H1185" s="91"/>
      <c r="I1185" s="632"/>
    </row>
    <row r="1186" spans="1:9" ht="15.75" customHeight="1">
      <c r="A1186" s="90"/>
      <c r="B1186" s="90"/>
      <c r="C1186" s="90"/>
      <c r="D1186" s="623"/>
      <c r="E1186" s="623"/>
      <c r="F1186" s="623"/>
      <c r="G1186" s="623"/>
      <c r="H1186" s="91"/>
      <c r="I1186" s="632"/>
    </row>
    <row r="1187" spans="1:9" ht="15.75" customHeight="1">
      <c r="A1187" s="90"/>
      <c r="B1187" s="90"/>
      <c r="C1187" s="90"/>
      <c r="D1187" s="623"/>
      <c r="E1187" s="623"/>
      <c r="F1187" s="623"/>
      <c r="G1187" s="623"/>
      <c r="H1187" s="91"/>
      <c r="I1187" s="632"/>
    </row>
    <row r="1188" spans="1:9" ht="15.75" customHeight="1">
      <c r="A1188" s="90"/>
      <c r="B1188" s="90"/>
      <c r="C1188" s="90"/>
      <c r="D1188" s="623"/>
      <c r="E1188" s="623"/>
      <c r="F1188" s="623"/>
      <c r="G1188" s="623"/>
      <c r="H1188" s="91"/>
      <c r="I1188" s="632"/>
    </row>
    <row r="1189" spans="1:9" ht="15.75" customHeight="1">
      <c r="A1189" s="90"/>
      <c r="B1189" s="90"/>
      <c r="C1189" s="90"/>
      <c r="D1189" s="623"/>
      <c r="E1189" s="623"/>
      <c r="F1189" s="623"/>
      <c r="G1189" s="623"/>
      <c r="H1189" s="91"/>
      <c r="I1189" s="632"/>
    </row>
    <row r="1190" spans="1:9" ht="15.75" customHeight="1">
      <c r="A1190" s="90"/>
      <c r="B1190" s="90"/>
      <c r="C1190" s="90"/>
      <c r="D1190" s="623"/>
      <c r="E1190" s="623"/>
      <c r="F1190" s="623"/>
      <c r="G1190" s="623"/>
      <c r="H1190" s="91"/>
      <c r="I1190" s="632"/>
    </row>
    <row r="1191" spans="1:9" ht="15.75" customHeight="1">
      <c r="A1191" s="90"/>
      <c r="B1191" s="90"/>
      <c r="C1191" s="90"/>
      <c r="D1191" s="623"/>
      <c r="E1191" s="623"/>
      <c r="F1191" s="623"/>
      <c r="G1191" s="623"/>
      <c r="H1191" s="91"/>
      <c r="I1191" s="632"/>
    </row>
    <row r="1192" spans="1:9" ht="15.75" customHeight="1">
      <c r="A1192" s="90"/>
      <c r="B1192" s="90"/>
      <c r="C1192" s="90"/>
      <c r="D1192" s="623"/>
      <c r="E1192" s="623"/>
      <c r="F1192" s="623"/>
      <c r="G1192" s="623"/>
      <c r="H1192" s="91"/>
      <c r="I1192" s="632"/>
    </row>
    <row r="1193" spans="1:9" ht="15.75" customHeight="1">
      <c r="A1193" s="90"/>
      <c r="B1193" s="90"/>
      <c r="C1193" s="90"/>
      <c r="D1193" s="623"/>
      <c r="E1193" s="623"/>
      <c r="F1193" s="623"/>
      <c r="G1193" s="623"/>
      <c r="H1193" s="91"/>
      <c r="I1193" s="632"/>
    </row>
    <row r="1194" spans="1:9" ht="15.75" customHeight="1">
      <c r="A1194" s="90"/>
      <c r="B1194" s="90"/>
      <c r="C1194" s="90"/>
      <c r="D1194" s="623"/>
      <c r="E1194" s="623"/>
      <c r="F1194" s="623"/>
      <c r="G1194" s="623"/>
      <c r="H1194" s="91"/>
      <c r="I1194" s="632"/>
    </row>
    <row r="1195" spans="1:9" ht="15.75" customHeight="1">
      <c r="A1195" s="90"/>
      <c r="B1195" s="90"/>
      <c r="C1195" s="90"/>
      <c r="D1195" s="623"/>
      <c r="E1195" s="623"/>
      <c r="F1195" s="623"/>
      <c r="G1195" s="623"/>
      <c r="H1195" s="91"/>
      <c r="I1195" s="632"/>
    </row>
    <row r="1196" spans="1:9" ht="15.75" customHeight="1">
      <c r="A1196" s="90"/>
      <c r="B1196" s="90"/>
      <c r="C1196" s="90"/>
      <c r="D1196" s="623"/>
      <c r="E1196" s="623"/>
      <c r="F1196" s="623"/>
      <c r="G1196" s="623"/>
      <c r="H1196" s="91"/>
      <c r="I1196" s="632"/>
    </row>
    <row r="1197" spans="1:9" ht="15.75" customHeight="1">
      <c r="A1197" s="90"/>
      <c r="B1197" s="90"/>
      <c r="C1197" s="90"/>
      <c r="D1197" s="623"/>
      <c r="E1197" s="623"/>
      <c r="F1197" s="623"/>
      <c r="G1197" s="623"/>
      <c r="H1197" s="91"/>
      <c r="I1197" s="632"/>
    </row>
    <row r="1198" spans="1:9" ht="15.75" customHeight="1">
      <c r="A1198" s="90"/>
      <c r="B1198" s="90"/>
      <c r="C1198" s="90"/>
      <c r="D1198" s="623"/>
      <c r="E1198" s="623"/>
      <c r="F1198" s="623"/>
      <c r="G1198" s="623"/>
      <c r="H1198" s="91"/>
      <c r="I1198" s="632"/>
    </row>
    <row r="1199" spans="1:9" ht="15.75" customHeight="1">
      <c r="A1199" s="90"/>
      <c r="B1199" s="90"/>
      <c r="C1199" s="90"/>
      <c r="D1199" s="623"/>
      <c r="E1199" s="623"/>
      <c r="F1199" s="623"/>
      <c r="G1199" s="623"/>
      <c r="H1199" s="91"/>
      <c r="I1199" s="632"/>
    </row>
    <row r="1200" spans="1:9" ht="15.75" customHeight="1">
      <c r="A1200" s="90"/>
      <c r="B1200" s="90"/>
      <c r="C1200" s="90"/>
      <c r="D1200" s="623"/>
      <c r="E1200" s="623"/>
      <c r="F1200" s="623"/>
      <c r="G1200" s="623"/>
      <c r="H1200" s="91"/>
      <c r="I1200" s="632"/>
    </row>
    <row r="1201" spans="1:9" ht="15.75" customHeight="1">
      <c r="A1201" s="90"/>
      <c r="B1201" s="90"/>
      <c r="C1201" s="90"/>
      <c r="D1201" s="623"/>
      <c r="E1201" s="623"/>
      <c r="F1201" s="623"/>
      <c r="G1201" s="623"/>
      <c r="H1201" s="91"/>
      <c r="I1201" s="632"/>
    </row>
    <row r="1202" spans="1:9" ht="15.75" customHeight="1">
      <c r="A1202" s="90"/>
      <c r="B1202" s="90"/>
      <c r="C1202" s="90"/>
      <c r="D1202" s="623"/>
      <c r="E1202" s="623"/>
      <c r="F1202" s="623"/>
      <c r="G1202" s="623"/>
      <c r="H1202" s="91"/>
      <c r="I1202" s="632"/>
    </row>
    <row r="1203" spans="1:9" ht="15.75" customHeight="1">
      <c r="A1203" s="90"/>
      <c r="B1203" s="90"/>
      <c r="C1203" s="90"/>
      <c r="D1203" s="623"/>
      <c r="E1203" s="623"/>
      <c r="F1203" s="623"/>
      <c r="G1203" s="623"/>
      <c r="H1203" s="91"/>
      <c r="I1203" s="632"/>
    </row>
    <row r="1204" spans="1:9" ht="15.75" customHeight="1">
      <c r="A1204" s="90"/>
      <c r="B1204" s="90"/>
      <c r="C1204" s="90"/>
      <c r="D1204" s="623"/>
      <c r="E1204" s="623"/>
      <c r="F1204" s="623"/>
      <c r="G1204" s="623"/>
      <c r="H1204" s="91"/>
      <c r="I1204" s="632"/>
    </row>
    <row r="1205" spans="1:9" ht="15.75" customHeight="1">
      <c r="A1205" s="90"/>
      <c r="B1205" s="90"/>
      <c r="C1205" s="90"/>
      <c r="D1205" s="623"/>
      <c r="E1205" s="623"/>
      <c r="F1205" s="623"/>
      <c r="G1205" s="623"/>
      <c r="H1205" s="91"/>
      <c r="I1205" s="632"/>
    </row>
    <row r="1206" spans="1:9" ht="15.75" customHeight="1">
      <c r="A1206" s="90"/>
      <c r="B1206" s="90"/>
      <c r="C1206" s="90"/>
      <c r="D1206" s="623"/>
      <c r="E1206" s="623"/>
      <c r="F1206" s="623"/>
      <c r="G1206" s="623"/>
      <c r="H1206" s="91"/>
      <c r="I1206" s="632"/>
    </row>
    <row r="1207" spans="1:9" ht="15.75" customHeight="1">
      <c r="A1207" s="90"/>
      <c r="B1207" s="90"/>
      <c r="C1207" s="90"/>
      <c r="D1207" s="623"/>
      <c r="E1207" s="623"/>
      <c r="F1207" s="623"/>
      <c r="G1207" s="623"/>
      <c r="H1207" s="91"/>
      <c r="I1207" s="632"/>
    </row>
    <row r="1208" spans="1:9" ht="15.75" customHeight="1">
      <c r="A1208" s="90"/>
      <c r="B1208" s="90"/>
      <c r="C1208" s="90"/>
      <c r="D1208" s="623"/>
      <c r="E1208" s="623"/>
      <c r="F1208" s="623"/>
      <c r="G1208" s="623"/>
      <c r="H1208" s="91"/>
      <c r="I1208" s="632"/>
    </row>
    <row r="1209" spans="1:9" ht="15.75" customHeight="1">
      <c r="A1209" s="90"/>
      <c r="B1209" s="90"/>
      <c r="C1209" s="90"/>
      <c r="D1209" s="623"/>
      <c r="E1209" s="623"/>
      <c r="F1209" s="623"/>
      <c r="G1209" s="623"/>
      <c r="H1209" s="91"/>
      <c r="I1209" s="632"/>
    </row>
    <row r="1210" spans="1:9" ht="15.75" customHeight="1">
      <c r="A1210" s="90"/>
      <c r="B1210" s="90"/>
      <c r="C1210" s="90"/>
      <c r="D1210" s="623"/>
      <c r="E1210" s="623"/>
      <c r="F1210" s="623"/>
      <c r="G1210" s="623"/>
      <c r="H1210" s="91"/>
      <c r="I1210" s="632"/>
    </row>
    <row r="1211" spans="1:9" ht="15.75" customHeight="1">
      <c r="A1211" s="90"/>
      <c r="B1211" s="90"/>
      <c r="C1211" s="90"/>
      <c r="D1211" s="623"/>
      <c r="E1211" s="623"/>
      <c r="F1211" s="623"/>
      <c r="G1211" s="623"/>
      <c r="H1211" s="91"/>
      <c r="I1211" s="632"/>
    </row>
    <row r="1212" spans="1:9" ht="15.75" customHeight="1">
      <c r="A1212" s="90"/>
      <c r="B1212" s="90"/>
      <c r="C1212" s="90"/>
      <c r="D1212" s="623"/>
      <c r="E1212" s="623"/>
      <c r="F1212" s="623"/>
      <c r="G1212" s="623"/>
      <c r="H1212" s="91"/>
      <c r="I1212" s="632"/>
    </row>
    <row r="1213" spans="1:9" ht="15.75" customHeight="1">
      <c r="A1213" s="90"/>
      <c r="B1213" s="90"/>
      <c r="C1213" s="90"/>
      <c r="D1213" s="623"/>
      <c r="E1213" s="623"/>
      <c r="F1213" s="623"/>
      <c r="G1213" s="623"/>
      <c r="H1213" s="91"/>
      <c r="I1213" s="632"/>
    </row>
    <row r="1214" spans="1:9" ht="15.75" customHeight="1">
      <c r="A1214" s="90"/>
      <c r="B1214" s="90"/>
      <c r="C1214" s="90"/>
      <c r="D1214" s="623"/>
      <c r="E1214" s="623"/>
      <c r="F1214" s="623"/>
      <c r="G1214" s="623"/>
      <c r="H1214" s="91"/>
      <c r="I1214" s="632"/>
    </row>
    <row r="1215" spans="1:9" ht="15.75" customHeight="1">
      <c r="A1215" s="90"/>
      <c r="B1215" s="90"/>
      <c r="C1215" s="90"/>
      <c r="D1215" s="623"/>
      <c r="E1215" s="623"/>
      <c r="F1215" s="623"/>
      <c r="G1215" s="623"/>
      <c r="H1215" s="91"/>
      <c r="I1215" s="632"/>
    </row>
    <row r="1216" spans="1:9" ht="15.75" customHeight="1">
      <c r="A1216" s="90"/>
      <c r="B1216" s="90"/>
      <c r="C1216" s="90"/>
      <c r="D1216" s="623"/>
      <c r="E1216" s="623"/>
      <c r="F1216" s="623"/>
      <c r="G1216" s="623"/>
      <c r="H1216" s="91"/>
      <c r="I1216" s="632"/>
    </row>
    <row r="1217" spans="1:9" ht="15.75" customHeight="1">
      <c r="A1217" s="90"/>
      <c r="B1217" s="90"/>
      <c r="C1217" s="90"/>
      <c r="D1217" s="623"/>
      <c r="E1217" s="623"/>
      <c r="F1217" s="623"/>
      <c r="G1217" s="623"/>
      <c r="H1217" s="91"/>
      <c r="I1217" s="632"/>
    </row>
    <row r="1218" spans="1:9" ht="15.75" customHeight="1">
      <c r="A1218" s="90"/>
      <c r="B1218" s="90"/>
      <c r="C1218" s="90"/>
      <c r="D1218" s="623"/>
      <c r="E1218" s="623"/>
      <c r="F1218" s="623"/>
      <c r="G1218" s="623"/>
      <c r="H1218" s="91"/>
      <c r="I1218" s="632"/>
    </row>
    <row r="1219" spans="1:9" ht="15.75" customHeight="1">
      <c r="A1219" s="90"/>
      <c r="B1219" s="90"/>
      <c r="C1219" s="90"/>
      <c r="D1219" s="623"/>
      <c r="E1219" s="623"/>
      <c r="F1219" s="623"/>
      <c r="G1219" s="623"/>
      <c r="H1219" s="91"/>
      <c r="I1219" s="632"/>
    </row>
    <row r="1220" spans="1:9" ht="15.75" customHeight="1">
      <c r="A1220" s="90"/>
      <c r="B1220" s="90"/>
      <c r="C1220" s="90"/>
      <c r="D1220" s="623"/>
      <c r="E1220" s="623"/>
      <c r="F1220" s="623"/>
      <c r="G1220" s="623"/>
      <c r="H1220" s="91"/>
      <c r="I1220" s="632"/>
    </row>
    <row r="1221" spans="1:9" ht="15.75" customHeight="1">
      <c r="A1221" s="90"/>
      <c r="B1221" s="90"/>
      <c r="C1221" s="90"/>
      <c r="D1221" s="623"/>
      <c r="E1221" s="623"/>
      <c r="F1221" s="623"/>
      <c r="G1221" s="623"/>
      <c r="H1221" s="91"/>
      <c r="I1221" s="632"/>
    </row>
    <row r="1222" spans="1:9" ht="15.75" customHeight="1">
      <c r="A1222" s="90"/>
      <c r="B1222" s="90"/>
      <c r="C1222" s="90"/>
      <c r="D1222" s="623"/>
      <c r="E1222" s="623"/>
      <c r="F1222" s="623"/>
      <c r="G1222" s="623"/>
      <c r="H1222" s="91"/>
      <c r="I1222" s="632"/>
    </row>
    <row r="1223" spans="1:9" ht="15.75" customHeight="1">
      <c r="A1223" s="90"/>
      <c r="B1223" s="90"/>
      <c r="C1223" s="90"/>
      <c r="D1223" s="623"/>
      <c r="E1223" s="623"/>
      <c r="F1223" s="623"/>
      <c r="G1223" s="623"/>
      <c r="H1223" s="91"/>
      <c r="I1223" s="632"/>
    </row>
    <row r="1224" spans="1:9" ht="15.75" customHeight="1">
      <c r="A1224" s="90"/>
      <c r="B1224" s="90"/>
      <c r="C1224" s="90"/>
      <c r="D1224" s="623"/>
      <c r="E1224" s="623"/>
      <c r="F1224" s="623"/>
      <c r="G1224" s="623"/>
      <c r="H1224" s="91"/>
      <c r="I1224" s="632"/>
    </row>
    <row r="1225" spans="1:9" ht="15.75" customHeight="1">
      <c r="A1225" s="90"/>
      <c r="B1225" s="90"/>
      <c r="C1225" s="90"/>
      <c r="D1225" s="623"/>
      <c r="E1225" s="623"/>
      <c r="F1225" s="623"/>
      <c r="G1225" s="623"/>
      <c r="H1225" s="91"/>
      <c r="I1225" s="632"/>
    </row>
    <row r="1226" spans="1:9" ht="15.75" customHeight="1">
      <c r="A1226" s="90"/>
      <c r="B1226" s="90"/>
      <c r="C1226" s="90"/>
      <c r="D1226" s="623"/>
      <c r="E1226" s="623"/>
      <c r="F1226" s="623"/>
      <c r="G1226" s="623"/>
      <c r="H1226" s="91"/>
      <c r="I1226" s="632"/>
    </row>
    <row r="1227" spans="1:9" ht="15.75" customHeight="1">
      <c r="A1227" s="90"/>
      <c r="B1227" s="90"/>
      <c r="C1227" s="90"/>
      <c r="D1227" s="623"/>
      <c r="E1227" s="623"/>
      <c r="F1227" s="623"/>
      <c r="G1227" s="623"/>
      <c r="H1227" s="91"/>
      <c r="I1227" s="632"/>
    </row>
    <row r="1228" spans="1:9" ht="15.75" customHeight="1">
      <c r="A1228" s="90"/>
      <c r="B1228" s="90"/>
      <c r="C1228" s="90"/>
      <c r="D1228" s="623"/>
      <c r="E1228" s="623"/>
      <c r="F1228" s="623"/>
      <c r="G1228" s="623"/>
      <c r="H1228" s="91"/>
      <c r="I1228" s="632"/>
    </row>
    <row r="1229" spans="1:9" ht="15.75" customHeight="1">
      <c r="D1229" s="257"/>
      <c r="E1229" s="257"/>
      <c r="F1229" s="257"/>
      <c r="G1229" s="257"/>
      <c r="H1229" s="32"/>
    </row>
    <row r="1230" spans="1:9" ht="15.75" customHeight="1">
      <c r="D1230" s="257"/>
      <c r="E1230" s="257"/>
      <c r="F1230" s="257"/>
      <c r="G1230" s="257"/>
      <c r="H1230" s="32"/>
    </row>
    <row r="1231" spans="1:9" ht="15.75" customHeight="1">
      <c r="D1231" s="257"/>
      <c r="E1231" s="257"/>
      <c r="F1231" s="257"/>
      <c r="G1231" s="257"/>
      <c r="H1231" s="32"/>
    </row>
    <row r="1232" spans="1:9" ht="15.75" customHeight="1">
      <c r="D1232" s="257"/>
      <c r="E1232" s="257"/>
      <c r="F1232" s="257"/>
      <c r="G1232" s="257"/>
      <c r="H1232" s="32"/>
    </row>
    <row r="1233" spans="4:8" ht="15.75" customHeight="1">
      <c r="D1233" s="257"/>
      <c r="E1233" s="257"/>
      <c r="F1233" s="257"/>
      <c r="G1233" s="257"/>
      <c r="H1233" s="32"/>
    </row>
    <row r="1234" spans="4:8" ht="15.75" customHeight="1">
      <c r="D1234" s="257"/>
      <c r="E1234" s="257"/>
      <c r="F1234" s="257"/>
      <c r="G1234" s="257"/>
      <c r="H1234" s="32"/>
    </row>
    <row r="1235" spans="4:8" ht="15.75" customHeight="1">
      <c r="D1235" s="257"/>
      <c r="E1235" s="257"/>
      <c r="F1235" s="257"/>
      <c r="G1235" s="257"/>
      <c r="H1235" s="32"/>
    </row>
    <row r="1236" spans="4:8" ht="15.75" customHeight="1">
      <c r="D1236" s="257"/>
      <c r="E1236" s="257"/>
      <c r="F1236" s="257"/>
      <c r="G1236" s="257"/>
      <c r="H1236" s="32"/>
    </row>
    <row r="1237" spans="4:8" ht="15.75" customHeight="1">
      <c r="D1237" s="257"/>
      <c r="E1237" s="257"/>
      <c r="F1237" s="257"/>
      <c r="G1237" s="257"/>
      <c r="H1237" s="32"/>
    </row>
    <row r="1238" spans="4:8" ht="15.75" customHeight="1">
      <c r="D1238" s="257"/>
      <c r="E1238" s="257"/>
      <c r="F1238" s="257"/>
      <c r="G1238" s="257"/>
      <c r="H1238" s="32"/>
    </row>
    <row r="1239" spans="4:8" ht="15.75" customHeight="1">
      <c r="D1239" s="257"/>
      <c r="E1239" s="257"/>
      <c r="F1239" s="257"/>
      <c r="G1239" s="257"/>
      <c r="H1239" s="32"/>
    </row>
    <row r="1240" spans="4:8" ht="15.75" customHeight="1">
      <c r="D1240" s="257"/>
      <c r="E1240" s="257"/>
      <c r="F1240" s="257"/>
      <c r="G1240" s="257"/>
      <c r="H1240" s="32"/>
    </row>
    <row r="1241" spans="4:8" ht="15.75" customHeight="1">
      <c r="D1241" s="257"/>
      <c r="E1241" s="257"/>
      <c r="F1241" s="257"/>
      <c r="G1241" s="257"/>
      <c r="H1241" s="32"/>
    </row>
    <row r="1242" spans="4:8" ht="15.75" customHeight="1">
      <c r="D1242" s="257"/>
      <c r="E1242" s="257"/>
      <c r="F1242" s="257"/>
      <c r="G1242" s="257"/>
      <c r="H1242" s="32"/>
    </row>
    <row r="1243" spans="4:8" ht="15.75" customHeight="1">
      <c r="D1243" s="257"/>
      <c r="E1243" s="257"/>
      <c r="F1243" s="257"/>
      <c r="G1243" s="257"/>
      <c r="H1243" s="32"/>
    </row>
    <row r="1244" spans="4:8" ht="15.75" customHeight="1">
      <c r="D1244" s="257"/>
      <c r="E1244" s="257"/>
      <c r="F1244" s="257"/>
      <c r="G1244" s="257"/>
      <c r="H1244" s="32"/>
    </row>
    <row r="1245" spans="4:8" ht="15.75" customHeight="1">
      <c r="D1245" s="257"/>
      <c r="E1245" s="257"/>
      <c r="F1245" s="257"/>
      <c r="G1245" s="257"/>
      <c r="H1245" s="32"/>
    </row>
    <row r="1246" spans="4:8" ht="15.75" customHeight="1">
      <c r="D1246" s="257"/>
      <c r="E1246" s="257"/>
      <c r="F1246" s="257"/>
      <c r="G1246" s="257"/>
      <c r="H1246" s="32"/>
    </row>
    <row r="1247" spans="4:8" ht="15.75" customHeight="1">
      <c r="D1247" s="257"/>
      <c r="E1247" s="257"/>
      <c r="F1247" s="257"/>
      <c r="G1247" s="257"/>
      <c r="H1247" s="32"/>
    </row>
    <row r="1248" spans="4:8" ht="15.75" customHeight="1">
      <c r="D1248" s="257"/>
      <c r="E1248" s="257"/>
      <c r="F1248" s="257"/>
      <c r="G1248" s="257"/>
      <c r="H1248" s="32"/>
    </row>
    <row r="1249" spans="4:8" ht="15.75" customHeight="1">
      <c r="D1249" s="257"/>
      <c r="E1249" s="257"/>
      <c r="F1249" s="257"/>
      <c r="G1249" s="257"/>
      <c r="H1249" s="32"/>
    </row>
    <row r="1250" spans="4:8" ht="15.75" customHeight="1">
      <c r="D1250" s="257"/>
      <c r="E1250" s="257"/>
      <c r="F1250" s="257"/>
      <c r="G1250" s="257"/>
      <c r="H1250" s="32"/>
    </row>
    <row r="1251" spans="4:8" ht="15.75" customHeight="1">
      <c r="D1251" s="257"/>
      <c r="E1251" s="257"/>
      <c r="F1251" s="257"/>
      <c r="G1251" s="257"/>
      <c r="H1251" s="32"/>
    </row>
    <row r="1252" spans="4:8" ht="15.75" customHeight="1">
      <c r="D1252" s="257"/>
      <c r="E1252" s="257"/>
      <c r="F1252" s="257"/>
      <c r="G1252" s="257"/>
      <c r="H1252" s="32"/>
    </row>
    <row r="1253" spans="4:8" ht="15.75" customHeight="1">
      <c r="D1253" s="257"/>
      <c r="E1253" s="257"/>
      <c r="F1253" s="257"/>
      <c r="G1253" s="257"/>
      <c r="H1253" s="32"/>
    </row>
    <row r="1254" spans="4:8" ht="15.75" customHeight="1">
      <c r="D1254" s="257"/>
      <c r="E1254" s="257"/>
      <c r="F1254" s="257"/>
      <c r="G1254" s="257"/>
      <c r="H1254" s="32"/>
    </row>
    <row r="1255" spans="4:8" ht="15.75" customHeight="1">
      <c r="D1255" s="257"/>
      <c r="E1255" s="257"/>
      <c r="F1255" s="257"/>
      <c r="G1255" s="257"/>
      <c r="H1255" s="32"/>
    </row>
    <row r="1256" spans="4:8" ht="15.75" customHeight="1">
      <c r="D1256" s="257"/>
      <c r="E1256" s="257"/>
      <c r="F1256" s="257"/>
      <c r="G1256" s="257"/>
      <c r="H1256" s="32"/>
    </row>
    <row r="1257" spans="4:8" ht="15.75" customHeight="1">
      <c r="D1257" s="257"/>
      <c r="E1257" s="257"/>
      <c r="F1257" s="257"/>
      <c r="G1257" s="257"/>
      <c r="H1257" s="32"/>
    </row>
    <row r="1258" spans="4:8" ht="15.75" customHeight="1">
      <c r="D1258" s="257"/>
      <c r="E1258" s="257"/>
      <c r="F1258" s="257"/>
      <c r="G1258" s="257"/>
      <c r="H1258" s="32"/>
    </row>
    <row r="1259" spans="4:8" ht="15.75" customHeight="1">
      <c r="D1259" s="257"/>
      <c r="E1259" s="257"/>
      <c r="F1259" s="257"/>
      <c r="G1259" s="257"/>
      <c r="H1259" s="32"/>
    </row>
    <row r="1260" spans="4:8" ht="15.75" customHeight="1">
      <c r="D1260" s="257"/>
      <c r="E1260" s="257"/>
      <c r="F1260" s="257"/>
      <c r="G1260" s="257"/>
      <c r="H1260" s="32"/>
    </row>
    <row r="1261" spans="4:8" ht="15.75" customHeight="1">
      <c r="D1261" s="257"/>
      <c r="E1261" s="257"/>
      <c r="F1261" s="257"/>
      <c r="G1261" s="257"/>
      <c r="H1261" s="32"/>
    </row>
    <row r="1262" spans="4:8" ht="15.75" customHeight="1">
      <c r="D1262" s="257"/>
      <c r="E1262" s="257"/>
      <c r="F1262" s="257"/>
      <c r="G1262" s="257"/>
      <c r="H1262" s="32"/>
    </row>
    <row r="1263" spans="4:8" ht="15.75" customHeight="1">
      <c r="D1263" s="257"/>
      <c r="E1263" s="257"/>
      <c r="F1263" s="257"/>
      <c r="G1263" s="257"/>
      <c r="H1263" s="32"/>
    </row>
    <row r="1264" spans="4:8" ht="15.75" customHeight="1">
      <c r="D1264" s="257"/>
      <c r="E1264" s="257"/>
      <c r="F1264" s="257"/>
      <c r="G1264" s="257"/>
      <c r="H1264" s="32"/>
    </row>
    <row r="1265" spans="4:8" ht="15.75" customHeight="1">
      <c r="D1265" s="257"/>
      <c r="E1265" s="257"/>
      <c r="F1265" s="257"/>
      <c r="G1265" s="257"/>
      <c r="H1265" s="32"/>
    </row>
    <row r="1266" spans="4:8" ht="15.75" customHeight="1">
      <c r="D1266" s="257"/>
      <c r="E1266" s="257"/>
      <c r="F1266" s="257"/>
      <c r="G1266" s="257"/>
      <c r="H1266" s="32"/>
    </row>
    <row r="1267" spans="4:8" ht="15.75" customHeight="1">
      <c r="D1267" s="257"/>
      <c r="E1267" s="257"/>
      <c r="F1267" s="257"/>
      <c r="G1267" s="257"/>
      <c r="H1267" s="32"/>
    </row>
    <row r="1268" spans="4:8" ht="15.75" customHeight="1">
      <c r="D1268" s="257"/>
      <c r="E1268" s="257"/>
      <c r="F1268" s="257"/>
      <c r="G1268" s="257"/>
      <c r="H1268" s="32"/>
    </row>
    <row r="1269" spans="4:8" ht="15.75" customHeight="1">
      <c r="D1269" s="257"/>
      <c r="E1269" s="257"/>
      <c r="F1269" s="257"/>
      <c r="G1269" s="257"/>
      <c r="H1269" s="32"/>
    </row>
    <row r="1270" spans="4:8" ht="15.75" customHeight="1">
      <c r="D1270" s="257"/>
      <c r="E1270" s="257"/>
      <c r="F1270" s="257"/>
      <c r="G1270" s="257"/>
      <c r="H1270" s="32"/>
    </row>
    <row r="1271" spans="4:8" ht="15.75" customHeight="1">
      <c r="D1271" s="257"/>
      <c r="E1271" s="257"/>
      <c r="F1271" s="257"/>
      <c r="G1271" s="257"/>
      <c r="H1271" s="32"/>
    </row>
    <row r="1272" spans="4:8" ht="15.75" customHeight="1">
      <c r="D1272" s="257"/>
      <c r="E1272" s="257"/>
      <c r="F1272" s="257"/>
      <c r="G1272" s="257"/>
      <c r="H1272" s="32"/>
    </row>
    <row r="1273" spans="4:8" ht="15.75" customHeight="1">
      <c r="D1273" s="257"/>
      <c r="E1273" s="257"/>
      <c r="F1273" s="257"/>
      <c r="G1273" s="257"/>
      <c r="H1273" s="32"/>
    </row>
    <row r="1274" spans="4:8" ht="15.75" customHeight="1">
      <c r="D1274" s="257"/>
      <c r="E1274" s="257"/>
      <c r="F1274" s="257"/>
      <c r="G1274" s="257"/>
      <c r="H1274" s="32"/>
    </row>
    <row r="1275" spans="4:8" ht="15.75" customHeight="1">
      <c r="D1275" s="257"/>
      <c r="E1275" s="257"/>
      <c r="F1275" s="257"/>
      <c r="G1275" s="257"/>
      <c r="H1275" s="32"/>
    </row>
    <row r="1276" spans="4:8" ht="15.75" customHeight="1">
      <c r="D1276" s="257"/>
      <c r="E1276" s="257"/>
      <c r="F1276" s="257"/>
      <c r="G1276" s="257"/>
      <c r="H1276" s="32"/>
    </row>
    <row r="1277" spans="4:8" ht="15.75" customHeight="1">
      <c r="D1277" s="257"/>
      <c r="E1277" s="257"/>
      <c r="F1277" s="257"/>
      <c r="G1277" s="257"/>
      <c r="H1277" s="32"/>
    </row>
    <row r="1278" spans="4:8" ht="15.75" customHeight="1">
      <c r="D1278" s="257"/>
      <c r="E1278" s="257"/>
      <c r="F1278" s="257"/>
      <c r="G1278" s="257"/>
      <c r="H1278" s="32"/>
    </row>
    <row r="1279" spans="4:8" ht="15.75" customHeight="1">
      <c r="D1279" s="257"/>
      <c r="E1279" s="257"/>
      <c r="F1279" s="257"/>
      <c r="G1279" s="257"/>
      <c r="H1279" s="32"/>
    </row>
    <row r="1280" spans="4:8" ht="15.75" customHeight="1">
      <c r="D1280" s="257"/>
      <c r="E1280" s="257"/>
      <c r="F1280" s="257"/>
      <c r="G1280" s="257"/>
      <c r="H1280" s="32"/>
    </row>
    <row r="1281" spans="4:8" ht="15.75" customHeight="1">
      <c r="D1281" s="257"/>
      <c r="E1281" s="257"/>
      <c r="F1281" s="257"/>
      <c r="G1281" s="257"/>
      <c r="H1281" s="32"/>
    </row>
    <row r="1282" spans="4:8" ht="15.75" customHeight="1">
      <c r="D1282" s="257"/>
      <c r="E1282" s="257"/>
      <c r="F1282" s="257"/>
      <c r="G1282" s="257"/>
      <c r="H1282" s="32"/>
    </row>
    <row r="1283" spans="4:8" ht="15.75" customHeight="1">
      <c r="D1283" s="257"/>
      <c r="E1283" s="257"/>
      <c r="F1283" s="257"/>
      <c r="G1283" s="257"/>
      <c r="H1283" s="32"/>
    </row>
    <row r="1284" spans="4:8" ht="15.75" customHeight="1">
      <c r="D1284" s="257"/>
      <c r="E1284" s="257"/>
      <c r="F1284" s="257"/>
      <c r="G1284" s="257"/>
      <c r="H1284" s="32"/>
    </row>
    <row r="1285" spans="4:8" ht="15.75" customHeight="1">
      <c r="D1285" s="257"/>
      <c r="E1285" s="257"/>
      <c r="F1285" s="257"/>
      <c r="G1285" s="257"/>
      <c r="H1285" s="32"/>
    </row>
    <row r="1286" spans="4:8" ht="15.75" customHeight="1">
      <c r="D1286" s="257"/>
      <c r="E1286" s="257"/>
      <c r="F1286" s="257"/>
      <c r="G1286" s="257"/>
      <c r="H1286" s="32"/>
    </row>
    <row r="1287" spans="4:8" ht="15.75" customHeight="1">
      <c r="D1287" s="257"/>
      <c r="E1287" s="257"/>
      <c r="F1287" s="257"/>
      <c r="G1287" s="257"/>
      <c r="H1287" s="32"/>
    </row>
    <row r="1288" spans="4:8" ht="15.75" customHeight="1">
      <c r="D1288" s="257"/>
      <c r="E1288" s="257"/>
      <c r="F1288" s="257"/>
      <c r="G1288" s="257"/>
      <c r="H1288" s="32"/>
    </row>
    <row r="1289" spans="4:8" ht="15.75" customHeight="1">
      <c r="D1289" s="257"/>
      <c r="E1289" s="257"/>
      <c r="F1289" s="257"/>
      <c r="G1289" s="257"/>
      <c r="H1289" s="32"/>
    </row>
    <row r="1290" spans="4:8" ht="15.75" customHeight="1">
      <c r="D1290" s="257"/>
      <c r="E1290" s="257"/>
      <c r="F1290" s="257"/>
      <c r="G1290" s="257"/>
      <c r="H1290" s="32"/>
    </row>
    <row r="1291" spans="4:8" ht="15.75" customHeight="1">
      <c r="D1291" s="257"/>
      <c r="E1291" s="257"/>
      <c r="F1291" s="257"/>
      <c r="G1291" s="257"/>
      <c r="H1291" s="32"/>
    </row>
    <row r="1292" spans="4:8" ht="15.75" customHeight="1">
      <c r="D1292" s="257"/>
      <c r="E1292" s="257"/>
      <c r="F1292" s="257"/>
      <c r="G1292" s="257"/>
      <c r="H1292" s="32"/>
    </row>
    <row r="1293" spans="4:8" ht="15.75" customHeight="1">
      <c r="D1293" s="257"/>
      <c r="E1293" s="257"/>
      <c r="F1293" s="257"/>
      <c r="G1293" s="257"/>
      <c r="H1293" s="32"/>
    </row>
    <row r="1294" spans="4:8" ht="15.75" customHeight="1">
      <c r="D1294" s="257"/>
      <c r="E1294" s="257"/>
      <c r="F1294" s="257"/>
      <c r="G1294" s="257"/>
      <c r="H1294" s="32"/>
    </row>
    <row r="1295" spans="4:8" ht="15.75" customHeight="1">
      <c r="D1295" s="257"/>
      <c r="E1295" s="257"/>
      <c r="F1295" s="257"/>
      <c r="G1295" s="257"/>
      <c r="H1295" s="32"/>
    </row>
    <row r="1296" spans="4:8" ht="15.75" customHeight="1">
      <c r="D1296" s="257"/>
      <c r="E1296" s="257"/>
      <c r="F1296" s="257"/>
      <c r="G1296" s="257"/>
      <c r="H1296" s="32"/>
    </row>
    <row r="1297" spans="4:8" ht="15.75" customHeight="1">
      <c r="D1297" s="257"/>
      <c r="E1297" s="257"/>
      <c r="F1297" s="257"/>
      <c r="G1297" s="257"/>
      <c r="H1297" s="32"/>
    </row>
    <row r="1298" spans="4:8" ht="15.75" customHeight="1">
      <c r="D1298" s="257"/>
      <c r="E1298" s="257"/>
      <c r="F1298" s="257"/>
      <c r="G1298" s="257"/>
      <c r="H1298" s="32"/>
    </row>
    <row r="1299" spans="4:8" ht="15.75" customHeight="1">
      <c r="D1299" s="257"/>
      <c r="E1299" s="257"/>
      <c r="F1299" s="257"/>
      <c r="G1299" s="257"/>
      <c r="H1299" s="32"/>
    </row>
    <row r="1300" spans="4:8" ht="15.75" customHeight="1">
      <c r="D1300" s="257"/>
      <c r="E1300" s="257"/>
      <c r="F1300" s="257"/>
      <c r="G1300" s="257"/>
      <c r="H1300" s="32"/>
    </row>
    <row r="1301" spans="4:8" ht="15.75" customHeight="1">
      <c r="D1301" s="257"/>
      <c r="E1301" s="257"/>
      <c r="F1301" s="257"/>
      <c r="G1301" s="257"/>
      <c r="H1301" s="32"/>
    </row>
    <row r="1302" spans="4:8" ht="15.75" customHeight="1">
      <c r="D1302" s="257"/>
      <c r="E1302" s="257"/>
      <c r="F1302" s="257"/>
      <c r="G1302" s="257"/>
      <c r="H1302" s="32"/>
    </row>
    <row r="1303" spans="4:8" ht="15.75" customHeight="1">
      <c r="D1303" s="257"/>
      <c r="E1303" s="257"/>
      <c r="F1303" s="257"/>
      <c r="G1303" s="257"/>
      <c r="H1303" s="32"/>
    </row>
    <row r="1304" spans="4:8" ht="15.75" customHeight="1">
      <c r="D1304" s="257"/>
      <c r="E1304" s="257"/>
      <c r="F1304" s="257"/>
      <c r="G1304" s="257"/>
      <c r="H1304" s="32"/>
    </row>
    <row r="1305" spans="4:8" ht="15.75" customHeight="1">
      <c r="D1305" s="257"/>
      <c r="E1305" s="257"/>
      <c r="F1305" s="257"/>
      <c r="G1305" s="257"/>
      <c r="H1305" s="32"/>
    </row>
    <row r="1306" spans="4:8" ht="15.75" customHeight="1">
      <c r="D1306" s="257"/>
      <c r="E1306" s="257"/>
      <c r="F1306" s="257"/>
      <c r="G1306" s="257"/>
      <c r="H1306" s="32"/>
    </row>
    <row r="1307" spans="4:8" ht="15.75" customHeight="1">
      <c r="D1307" s="257"/>
      <c r="E1307" s="257"/>
      <c r="F1307" s="257"/>
      <c r="G1307" s="257"/>
      <c r="H1307" s="32"/>
    </row>
    <row r="1308" spans="4:8" ht="15.75" customHeight="1">
      <c r="D1308" s="257"/>
      <c r="E1308" s="257"/>
      <c r="F1308" s="257"/>
      <c r="G1308" s="257"/>
      <c r="H1308" s="32"/>
    </row>
    <row r="1309" spans="4:8" ht="15.75" customHeight="1"/>
    <row r="1310" spans="4:8" ht="15.75" customHeight="1"/>
    <row r="1311" spans="4:8" ht="15.75" customHeight="1"/>
    <row r="1312" spans="4:8"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sheetData>
  <mergeCells count="35">
    <mergeCell ref="A929:I929"/>
    <mergeCell ref="A114:A116"/>
    <mergeCell ref="A117:A119"/>
    <mergeCell ref="A120:A122"/>
    <mergeCell ref="C186:D191"/>
    <mergeCell ref="C192:D197"/>
    <mergeCell ref="C198:D203"/>
    <mergeCell ref="C204:D210"/>
    <mergeCell ref="C211:D217"/>
    <mergeCell ref="C218:D224"/>
    <mergeCell ref="C226:D231"/>
    <mergeCell ref="C232:D237"/>
    <mergeCell ref="C347:C348"/>
    <mergeCell ref="C269:D274"/>
    <mergeCell ref="C239:D244"/>
    <mergeCell ref="C245:D250"/>
    <mergeCell ref="C251:D256"/>
    <mergeCell ref="C257:D262"/>
    <mergeCell ref="C263:D268"/>
    <mergeCell ref="C276:D281"/>
    <mergeCell ref="C282:D287"/>
    <mergeCell ref="C289:D294"/>
    <mergeCell ref="C295:D300"/>
    <mergeCell ref="C301:D306"/>
    <mergeCell ref="C334:C339"/>
    <mergeCell ref="C340:C345"/>
    <mergeCell ref="C307:D312"/>
    <mergeCell ref="C313:D318"/>
    <mergeCell ref="C320:D325"/>
    <mergeCell ref="C327:C333"/>
    <mergeCell ref="C366:C367"/>
    <mergeCell ref="C368:C372"/>
    <mergeCell ref="C349:C353"/>
    <mergeCell ref="C355:C359"/>
    <mergeCell ref="C361:C365"/>
  </mergeCells>
  <phoneticPr fontId="14" type="noConversion"/>
  <hyperlinks>
    <hyperlink ref="K4" r:id="rId1" xr:uid="{00000000-0004-0000-0600-000000000000}"/>
    <hyperlink ref="K5" r:id="rId2" xr:uid="{00000000-0004-0000-0600-000001000000}"/>
    <hyperlink ref="K9" r:id="rId3" xr:uid="{00000000-0004-0000-0600-000002000000}"/>
    <hyperlink ref="K10" r:id="rId4" xr:uid="{00000000-0004-0000-0600-000003000000}"/>
    <hyperlink ref="K14" r:id="rId5" xr:uid="{00000000-0004-0000-0600-000004000000}"/>
    <hyperlink ref="K15" r:id="rId6" xr:uid="{00000000-0004-0000-0600-000005000000}"/>
    <hyperlink ref="K19" r:id="rId7" xr:uid="{00000000-0004-0000-0600-000006000000}"/>
    <hyperlink ref="K20" r:id="rId8" xr:uid="{00000000-0004-0000-0600-000007000000}"/>
    <hyperlink ref="K22" r:id="rId9" xr:uid="{00000000-0004-0000-0600-000008000000}"/>
    <hyperlink ref="K67" r:id="rId10" xr:uid="{00000000-0004-0000-0600-000009000000}"/>
    <hyperlink ref="K25" r:id="rId11" xr:uid="{00000000-0004-0000-0600-00000A000000}"/>
    <hyperlink ref="K112" r:id="rId12" xr:uid="{00000000-0004-0000-0600-00000B000000}"/>
    <hyperlink ref="K113" r:id="rId13" xr:uid="{00000000-0004-0000-0600-00000C000000}"/>
    <hyperlink ref="K114" r:id="rId14" xr:uid="{00000000-0004-0000-0600-00000D000000}"/>
    <hyperlink ref="K115" r:id="rId15" xr:uid="{00000000-0004-0000-0600-00000E000000}"/>
    <hyperlink ref="K116" r:id="rId16" xr:uid="{00000000-0004-0000-0600-00000F000000}"/>
    <hyperlink ref="K117" r:id="rId17" xr:uid="{00000000-0004-0000-0600-000010000000}"/>
    <hyperlink ref="K996" r:id="rId18" xr:uid="{00000000-0004-0000-0600-000011000000}"/>
    <hyperlink ref="K997" r:id="rId19" xr:uid="{00000000-0004-0000-0600-000012000000}"/>
    <hyperlink ref="K998" r:id="rId20" xr:uid="{00000000-0004-0000-0600-000013000000}"/>
    <hyperlink ref="K999" r:id="rId21" xr:uid="{00000000-0004-0000-0600-000014000000}"/>
    <hyperlink ref="K1000" r:id="rId22" xr:uid="{00000000-0004-0000-0600-000015000000}"/>
    <hyperlink ref="K1001" r:id="rId23" xr:uid="{00000000-0004-0000-0600-000016000000}"/>
    <hyperlink ref="K1002" r:id="rId24" xr:uid="{00000000-0004-0000-0600-000017000000}"/>
    <hyperlink ref="K1003" r:id="rId25" xr:uid="{00000000-0004-0000-0600-000018000000}"/>
    <hyperlink ref="K1004" r:id="rId26" xr:uid="{00000000-0004-0000-0600-000019000000}"/>
    <hyperlink ref="K1005" r:id="rId27" xr:uid="{00000000-0004-0000-0600-00001A000000}"/>
    <hyperlink ref="K1006" r:id="rId28" xr:uid="{00000000-0004-0000-0600-00001B000000}"/>
    <hyperlink ref="K1007" r:id="rId29" xr:uid="{00000000-0004-0000-0600-00001C000000}"/>
    <hyperlink ref="K1008" r:id="rId30" xr:uid="{00000000-0004-0000-0600-00001D000000}"/>
    <hyperlink ref="K1009" r:id="rId31" xr:uid="{00000000-0004-0000-0600-00001E000000}"/>
    <hyperlink ref="K1010" r:id="rId32" xr:uid="{00000000-0004-0000-0600-00001F000000}"/>
    <hyperlink ref="K1011" r:id="rId33" xr:uid="{00000000-0004-0000-0600-000020000000}"/>
    <hyperlink ref="K1012" r:id="rId34" xr:uid="{00000000-0004-0000-0600-000021000000}"/>
    <hyperlink ref="K1013" r:id="rId35" xr:uid="{00000000-0004-0000-0600-000022000000}"/>
    <hyperlink ref="K1014" r:id="rId36" xr:uid="{00000000-0004-0000-0600-000023000000}"/>
    <hyperlink ref="K1015" r:id="rId37" xr:uid="{00000000-0004-0000-0600-000024000000}"/>
    <hyperlink ref="K1016" r:id="rId38" xr:uid="{00000000-0004-0000-0600-000025000000}"/>
    <hyperlink ref="K1017" r:id="rId39" xr:uid="{00000000-0004-0000-0600-000026000000}"/>
    <hyperlink ref="K1018" r:id="rId40" xr:uid="{00000000-0004-0000-0600-000027000000}"/>
    <hyperlink ref="K1020" r:id="rId41" xr:uid="{00000000-0004-0000-0600-000028000000}"/>
    <hyperlink ref="K1021" r:id="rId42" xr:uid="{00000000-0004-0000-0600-000029000000}"/>
    <hyperlink ref="K1022" r:id="rId43" xr:uid="{00000000-0004-0000-0600-00002A000000}"/>
    <hyperlink ref="K1023" r:id="rId44" xr:uid="{00000000-0004-0000-0600-00002B000000}"/>
    <hyperlink ref="K1024" r:id="rId45" xr:uid="{00000000-0004-0000-0600-00002C000000}"/>
    <hyperlink ref="K1025" r:id="rId46" xr:uid="{00000000-0004-0000-0600-00002D000000}"/>
    <hyperlink ref="K1026" r:id="rId47" xr:uid="{00000000-0004-0000-0600-00002E000000}"/>
    <hyperlink ref="K1027" r:id="rId48" xr:uid="{00000000-0004-0000-0600-00002F000000}"/>
    <hyperlink ref="K1028" r:id="rId49" xr:uid="{00000000-0004-0000-0600-000030000000}"/>
    <hyperlink ref="K1029" r:id="rId50" xr:uid="{00000000-0004-0000-0600-000031000000}"/>
    <hyperlink ref="K1030" r:id="rId51" xr:uid="{00000000-0004-0000-0600-000032000000}"/>
    <hyperlink ref="K1031" r:id="rId52" xr:uid="{00000000-0004-0000-0600-000033000000}"/>
    <hyperlink ref="K1032" r:id="rId53" xr:uid="{00000000-0004-0000-0600-000034000000}"/>
    <hyperlink ref="K1033" r:id="rId54" xr:uid="{00000000-0004-0000-0600-000035000000}"/>
    <hyperlink ref="K1034" r:id="rId55" xr:uid="{00000000-0004-0000-0600-000036000000}"/>
    <hyperlink ref="K1035" r:id="rId56" xr:uid="{00000000-0004-0000-0600-000037000000}"/>
    <hyperlink ref="K1036" r:id="rId57" xr:uid="{00000000-0004-0000-0600-000038000000}"/>
    <hyperlink ref="K1037" r:id="rId58" xr:uid="{00000000-0004-0000-0600-000039000000}"/>
    <hyperlink ref="K1040" r:id="rId59" xr:uid="{00000000-0004-0000-0600-00003A000000}"/>
    <hyperlink ref="K1041" r:id="rId60" xr:uid="{00000000-0004-0000-0600-00003B000000}"/>
    <hyperlink ref="K1042" r:id="rId61" xr:uid="{00000000-0004-0000-0600-00003C000000}"/>
    <hyperlink ref="K1044" r:id="rId62" xr:uid="{00000000-0004-0000-0600-00003D000000}"/>
    <hyperlink ref="K1045" r:id="rId63" xr:uid="{00000000-0004-0000-0600-00003E000000}"/>
    <hyperlink ref="K1047" r:id="rId64" xr:uid="{00000000-0004-0000-0600-00003F000000}"/>
    <hyperlink ref="K1048" r:id="rId65" xr:uid="{00000000-0004-0000-0600-000040000000}"/>
    <hyperlink ref="K1049" r:id="rId66" xr:uid="{00000000-0004-0000-0600-000041000000}"/>
    <hyperlink ref="K1050" r:id="rId67" xr:uid="{00000000-0004-0000-0600-000042000000}"/>
    <hyperlink ref="K1051" r:id="rId68" xr:uid="{00000000-0004-0000-0600-000043000000}"/>
    <hyperlink ref="K542" r:id="rId69" xr:uid="{00000000-0004-0000-0600-000044000000}"/>
    <hyperlink ref="K1019" r:id="rId70" xr:uid="{00000000-0004-0000-0600-000045000000}"/>
    <hyperlink ref="K120" r:id="rId71" xr:uid="{00000000-0004-0000-0600-000046000000}"/>
    <hyperlink ref="K61" r:id="rId72" xr:uid="{00000000-0004-0000-0600-000047000000}"/>
    <hyperlink ref="K23" r:id="rId73" xr:uid="{00000000-0004-0000-0600-000048000000}"/>
  </hyperlinks>
  <pageMargins left="0.7" right="0.7" top="0.75" bottom="0.75" header="0" footer="0"/>
  <pageSetup orientation="portrait" r:id="rId74"/>
  <drawing r:id="rId7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Z1010"/>
  <sheetViews>
    <sheetView zoomScale="70" zoomScaleNormal="70" workbookViewId="0">
      <pane ySplit="1" topLeftCell="A12" activePane="bottomLeft" state="frozen"/>
      <selection activeCell="B337" sqref="B337"/>
      <selection pane="bottomLeft" activeCell="C88" sqref="C88"/>
    </sheetView>
  </sheetViews>
  <sheetFormatPr defaultColWidth="14.44140625" defaultRowHeight="15" customHeight="1"/>
  <cols>
    <col min="1" max="1" width="34.88671875" style="48" customWidth="1"/>
    <col min="2" max="2" width="27.88671875" style="48" customWidth="1"/>
    <col min="3" max="3" width="92.33203125" style="48" customWidth="1"/>
    <col min="4" max="4" width="19.44140625" style="48" hidden="1" customWidth="1"/>
    <col min="5" max="6" width="12.44140625" style="48" customWidth="1"/>
    <col min="7" max="7" width="15" style="48" bestFit="1" customWidth="1"/>
    <col min="8" max="8" width="19" style="48" customWidth="1"/>
    <col min="9" max="9" width="23.88671875" style="48" customWidth="1"/>
    <col min="10" max="10" width="26.44140625" style="48" customWidth="1"/>
    <col min="11" max="11" width="10" style="48" bestFit="1" customWidth="1"/>
    <col min="12" max="12" width="12.33203125" style="48" customWidth="1"/>
    <col min="13" max="13" width="22.88671875" style="48" bestFit="1" customWidth="1"/>
    <col min="14" max="16" width="21.44140625" style="48" bestFit="1" customWidth="1"/>
    <col min="17" max="26" width="8.6640625" style="48" customWidth="1"/>
    <col min="27" max="16384" width="14.44140625" style="48"/>
  </cols>
  <sheetData>
    <row r="1" spans="1:26" ht="21.75" customHeight="1">
      <c r="A1" s="42" t="s">
        <v>886</v>
      </c>
      <c r="B1" s="42" t="s">
        <v>194</v>
      </c>
      <c r="C1" s="42" t="s">
        <v>195</v>
      </c>
      <c r="D1" s="250" t="s">
        <v>196</v>
      </c>
      <c r="E1" s="250" t="s">
        <v>197</v>
      </c>
      <c r="F1" s="250" t="s">
        <v>198</v>
      </c>
      <c r="G1" s="250" t="s">
        <v>199</v>
      </c>
      <c r="H1" s="42" t="s">
        <v>200</v>
      </c>
      <c r="I1" s="42" t="s">
        <v>887</v>
      </c>
      <c r="J1" s="42" t="s">
        <v>202</v>
      </c>
      <c r="K1" s="42" t="s">
        <v>204</v>
      </c>
      <c r="L1" s="42" t="s">
        <v>205</v>
      </c>
      <c r="M1" s="267" t="s">
        <v>5637</v>
      </c>
      <c r="N1" s="46" t="s">
        <v>207</v>
      </c>
      <c r="O1" s="46" t="s">
        <v>208</v>
      </c>
      <c r="P1" s="47" t="s">
        <v>209</v>
      </c>
    </row>
    <row r="2" spans="1:26" ht="18.75" customHeight="1">
      <c r="A2" s="253" t="s">
        <v>888</v>
      </c>
      <c r="B2" s="33"/>
      <c r="C2" s="33"/>
      <c r="D2" s="249"/>
      <c r="E2" s="249"/>
      <c r="F2" s="249"/>
      <c r="G2" s="249"/>
      <c r="H2" s="248"/>
      <c r="I2" s="248"/>
      <c r="J2" s="33"/>
      <c r="K2" s="51"/>
      <c r="L2" s="27">
        <f t="shared" ref="L2:L65" si="0">K2*35</f>
        <v>0</v>
      </c>
      <c r="M2" s="50">
        <f>L2*3</f>
        <v>0</v>
      </c>
      <c r="N2" s="50">
        <f t="shared" ref="N2:N195" si="1">M2*0.6</f>
        <v>0</v>
      </c>
      <c r="O2" s="50">
        <f t="shared" ref="O2:O195" si="2">N2*0.95</f>
        <v>0</v>
      </c>
      <c r="P2" s="50">
        <f t="shared" ref="P2:P195" si="3">O2*0.85</f>
        <v>0</v>
      </c>
    </row>
    <row r="3" spans="1:26" ht="18.75" customHeight="1">
      <c r="A3" s="317" t="s">
        <v>889</v>
      </c>
      <c r="B3" s="63"/>
      <c r="C3" s="63"/>
      <c r="D3" s="257"/>
      <c r="E3" s="257"/>
      <c r="F3" s="257"/>
      <c r="G3" s="257"/>
      <c r="H3" s="241"/>
      <c r="I3" s="241"/>
      <c r="J3" s="63"/>
      <c r="K3" s="51"/>
      <c r="L3" s="27">
        <f t="shared" si="0"/>
        <v>0</v>
      </c>
      <c r="M3" s="50">
        <f t="shared" ref="M3:M66" si="4">L3*3</f>
        <v>0</v>
      </c>
      <c r="N3" s="119">
        <f t="shared" si="1"/>
        <v>0</v>
      </c>
      <c r="O3" s="119">
        <f t="shared" si="2"/>
        <v>0</v>
      </c>
      <c r="P3" s="119">
        <f t="shared" si="3"/>
        <v>0</v>
      </c>
      <c r="Q3" s="63"/>
      <c r="R3" s="63"/>
      <c r="S3" s="63"/>
      <c r="T3" s="63"/>
      <c r="U3" s="63"/>
      <c r="V3" s="63"/>
      <c r="W3" s="63"/>
      <c r="X3" s="63"/>
      <c r="Y3" s="63"/>
      <c r="Z3" s="63"/>
    </row>
    <row r="4" spans="1:26" ht="18.75" customHeight="1">
      <c r="A4" s="63"/>
      <c r="B4" s="256" t="s">
        <v>890</v>
      </c>
      <c r="C4" s="256" t="s">
        <v>891</v>
      </c>
      <c r="D4" s="257">
        <v>410.40000000000003</v>
      </c>
      <c r="E4" s="420">
        <f>CEILING(O4,50)</f>
        <v>550</v>
      </c>
      <c r="F4" s="420">
        <f>CEILING(N4,50)</f>
        <v>600</v>
      </c>
      <c r="G4" s="420">
        <f>CEILING(M4,50)</f>
        <v>950</v>
      </c>
      <c r="H4" s="241" t="s">
        <v>892</v>
      </c>
      <c r="I4" s="258" t="s">
        <v>893</v>
      </c>
      <c r="J4" s="425" t="s">
        <v>5439</v>
      </c>
      <c r="K4" s="63">
        <v>9</v>
      </c>
      <c r="L4" s="27">
        <f t="shared" si="0"/>
        <v>315</v>
      </c>
      <c r="M4" s="50">
        <f t="shared" si="4"/>
        <v>945</v>
      </c>
      <c r="N4" s="119">
        <f t="shared" si="1"/>
        <v>567</v>
      </c>
      <c r="O4" s="119">
        <f t="shared" si="2"/>
        <v>538.65</v>
      </c>
      <c r="P4" s="119">
        <f t="shared" si="3"/>
        <v>457.85249999999996</v>
      </c>
      <c r="Q4" s="63"/>
      <c r="R4" s="63"/>
      <c r="S4" s="63"/>
      <c r="T4" s="63"/>
      <c r="U4" s="63"/>
      <c r="V4" s="63"/>
      <c r="W4" s="63"/>
      <c r="X4" s="63"/>
      <c r="Y4" s="63"/>
      <c r="Z4" s="63"/>
    </row>
    <row r="5" spans="1:26" ht="18.75" customHeight="1">
      <c r="A5" s="63"/>
      <c r="B5" s="256" t="s">
        <v>894</v>
      </c>
      <c r="C5" s="256" t="s">
        <v>895</v>
      </c>
      <c r="D5" s="257">
        <v>513</v>
      </c>
      <c r="E5" s="420">
        <f>CEILING(O5,50)</f>
        <v>700</v>
      </c>
      <c r="F5" s="420">
        <f>CEILING(N5,50)</f>
        <v>750</v>
      </c>
      <c r="G5" s="420">
        <f>CEILING(M5,50)</f>
        <v>1200</v>
      </c>
      <c r="H5" s="241" t="s">
        <v>892</v>
      </c>
      <c r="I5" s="258" t="s">
        <v>893</v>
      </c>
      <c r="J5" s="425" t="s">
        <v>5440</v>
      </c>
      <c r="K5" s="63">
        <v>11.25</v>
      </c>
      <c r="L5" s="27">
        <f t="shared" si="0"/>
        <v>393.75</v>
      </c>
      <c r="M5" s="50">
        <f t="shared" si="4"/>
        <v>1181.25</v>
      </c>
      <c r="N5" s="119">
        <f t="shared" si="1"/>
        <v>708.75</v>
      </c>
      <c r="O5" s="119">
        <f t="shared" si="2"/>
        <v>673.3125</v>
      </c>
      <c r="P5" s="119">
        <f t="shared" si="3"/>
        <v>572.31562499999995</v>
      </c>
      <c r="Q5" s="63"/>
      <c r="R5" s="63"/>
      <c r="S5" s="63"/>
      <c r="T5" s="63"/>
      <c r="U5" s="63"/>
      <c r="V5" s="63"/>
      <c r="W5" s="63"/>
      <c r="X5" s="63"/>
      <c r="Y5" s="63"/>
      <c r="Z5" s="63"/>
    </row>
    <row r="6" spans="1:26" ht="18.75" customHeight="1">
      <c r="A6" s="63"/>
      <c r="B6" s="63"/>
      <c r="C6" s="63"/>
      <c r="D6" s="257"/>
      <c r="E6" s="257"/>
      <c r="F6" s="257"/>
      <c r="G6" s="257"/>
      <c r="H6" s="241"/>
      <c r="I6" s="241"/>
      <c r="J6" s="63"/>
      <c r="K6" s="63"/>
      <c r="L6" s="27"/>
      <c r="M6" s="50"/>
      <c r="N6" s="119"/>
      <c r="O6" s="119"/>
      <c r="P6" s="119"/>
      <c r="Q6" s="63"/>
      <c r="R6" s="63"/>
      <c r="S6" s="63"/>
      <c r="T6" s="63"/>
      <c r="U6" s="63"/>
      <c r="V6" s="63"/>
      <c r="W6" s="63"/>
      <c r="X6" s="63"/>
      <c r="Y6" s="63"/>
      <c r="Z6" s="63"/>
    </row>
    <row r="7" spans="1:26" ht="18.75" customHeight="1">
      <c r="A7" s="317" t="s">
        <v>896</v>
      </c>
      <c r="B7" s="63"/>
      <c r="C7" s="63"/>
      <c r="D7" s="257"/>
      <c r="E7" s="257"/>
      <c r="F7" s="257"/>
      <c r="G7" s="257"/>
      <c r="H7" s="241"/>
      <c r="I7" s="241"/>
      <c r="J7" s="63"/>
      <c r="K7" s="63"/>
      <c r="L7" s="27">
        <f t="shared" si="0"/>
        <v>0</v>
      </c>
      <c r="M7" s="50">
        <f t="shared" si="4"/>
        <v>0</v>
      </c>
      <c r="N7" s="119">
        <f t="shared" si="1"/>
        <v>0</v>
      </c>
      <c r="O7" s="119">
        <f t="shared" si="2"/>
        <v>0</v>
      </c>
      <c r="P7" s="119">
        <f t="shared" si="3"/>
        <v>0</v>
      </c>
      <c r="Q7" s="63"/>
      <c r="R7" s="63"/>
      <c r="S7" s="63"/>
      <c r="T7" s="63"/>
      <c r="U7" s="63"/>
      <c r="V7" s="63"/>
      <c r="W7" s="63"/>
      <c r="X7" s="63"/>
      <c r="Y7" s="63"/>
      <c r="Z7" s="63"/>
    </row>
    <row r="8" spans="1:26" ht="18.75" customHeight="1">
      <c r="A8" s="63"/>
      <c r="B8" s="63" t="s">
        <v>897</v>
      </c>
      <c r="C8" s="63" t="s">
        <v>898</v>
      </c>
      <c r="D8" s="257">
        <v>564.30000000000007</v>
      </c>
      <c r="E8" s="420">
        <f t="shared" ref="E8:E11" si="5">CEILING(O8,50)</f>
        <v>900</v>
      </c>
      <c r="F8" s="420">
        <f t="shared" ref="F8:F11" si="6">CEILING(N8,50)</f>
        <v>950</v>
      </c>
      <c r="G8" s="420">
        <f t="shared" ref="G8:G11" si="7">CEILING(M8,50)</f>
        <v>1600</v>
      </c>
      <c r="H8" s="241" t="s">
        <v>899</v>
      </c>
      <c r="I8" s="258" t="s">
        <v>900</v>
      </c>
      <c r="J8" s="63"/>
      <c r="K8" s="63">
        <v>15</v>
      </c>
      <c r="L8" s="27">
        <f t="shared" si="0"/>
        <v>525</v>
      </c>
      <c r="M8" s="50">
        <f t="shared" si="4"/>
        <v>1575</v>
      </c>
      <c r="N8" s="119">
        <f t="shared" si="1"/>
        <v>945</v>
      </c>
      <c r="O8" s="119">
        <f t="shared" si="2"/>
        <v>897.75</v>
      </c>
      <c r="P8" s="119">
        <f t="shared" si="3"/>
        <v>763.08749999999998</v>
      </c>
      <c r="Q8" s="63"/>
      <c r="R8" s="63"/>
      <c r="S8" s="63"/>
      <c r="T8" s="63"/>
      <c r="U8" s="63"/>
      <c r="V8" s="63"/>
      <c r="W8" s="63"/>
      <c r="X8" s="63"/>
      <c r="Y8" s="63"/>
      <c r="Z8" s="63"/>
    </row>
    <row r="9" spans="1:26" ht="18.75" customHeight="1">
      <c r="A9" s="63"/>
      <c r="B9" s="63" t="s">
        <v>901</v>
      </c>
      <c r="C9" s="63" t="s">
        <v>902</v>
      </c>
      <c r="D9" s="257">
        <v>769.5</v>
      </c>
      <c r="E9" s="420">
        <f t="shared" si="5"/>
        <v>1200</v>
      </c>
      <c r="F9" s="420">
        <f t="shared" si="6"/>
        <v>1300</v>
      </c>
      <c r="G9" s="420">
        <f t="shared" si="7"/>
        <v>2100</v>
      </c>
      <c r="H9" s="241" t="s">
        <v>899</v>
      </c>
      <c r="I9" s="258" t="s">
        <v>900</v>
      </c>
      <c r="J9" s="63"/>
      <c r="K9" s="63">
        <v>20</v>
      </c>
      <c r="L9" s="27">
        <f t="shared" si="0"/>
        <v>700</v>
      </c>
      <c r="M9" s="50">
        <f t="shared" si="4"/>
        <v>2100</v>
      </c>
      <c r="N9" s="119">
        <f t="shared" si="1"/>
        <v>1260</v>
      </c>
      <c r="O9" s="119">
        <f t="shared" si="2"/>
        <v>1197</v>
      </c>
      <c r="P9" s="119">
        <f t="shared" si="3"/>
        <v>1017.4499999999999</v>
      </c>
      <c r="Q9" s="63"/>
      <c r="R9" s="63"/>
      <c r="S9" s="63"/>
      <c r="T9" s="63"/>
      <c r="U9" s="63"/>
      <c r="V9" s="63"/>
      <c r="W9" s="63"/>
      <c r="X9" s="63"/>
      <c r="Y9" s="63"/>
      <c r="Z9" s="63"/>
    </row>
    <row r="10" spans="1:26" ht="18.75" customHeight="1">
      <c r="A10" s="63"/>
      <c r="B10" s="63" t="s">
        <v>903</v>
      </c>
      <c r="C10" s="63" t="s">
        <v>904</v>
      </c>
      <c r="D10" s="257">
        <v>2411.1</v>
      </c>
      <c r="E10" s="420">
        <f t="shared" si="5"/>
        <v>2350</v>
      </c>
      <c r="F10" s="420">
        <f t="shared" si="6"/>
        <v>2500</v>
      </c>
      <c r="G10" s="420">
        <f t="shared" si="7"/>
        <v>4100</v>
      </c>
      <c r="H10" s="241" t="s">
        <v>899</v>
      </c>
      <c r="I10" s="258" t="s">
        <v>900</v>
      </c>
      <c r="J10" s="63"/>
      <c r="K10" s="63">
        <v>39</v>
      </c>
      <c r="L10" s="27">
        <f t="shared" si="0"/>
        <v>1365</v>
      </c>
      <c r="M10" s="50">
        <f t="shared" si="4"/>
        <v>4095</v>
      </c>
      <c r="N10" s="119">
        <f t="shared" si="1"/>
        <v>2457</v>
      </c>
      <c r="O10" s="119">
        <f t="shared" si="2"/>
        <v>2334.15</v>
      </c>
      <c r="P10" s="119">
        <f t="shared" si="3"/>
        <v>1984.0274999999999</v>
      </c>
      <c r="Q10" s="63"/>
      <c r="R10" s="63"/>
      <c r="S10" s="63"/>
      <c r="T10" s="63"/>
      <c r="U10" s="63"/>
      <c r="V10" s="63"/>
      <c r="W10" s="63"/>
      <c r="X10" s="63"/>
      <c r="Y10" s="63"/>
      <c r="Z10" s="63"/>
    </row>
    <row r="11" spans="1:26" ht="18.75" customHeight="1">
      <c r="A11" s="63"/>
      <c r="B11" s="63" t="s">
        <v>905</v>
      </c>
      <c r="C11" s="63" t="s">
        <v>906</v>
      </c>
      <c r="D11" s="257">
        <v>2924.1</v>
      </c>
      <c r="E11" s="420">
        <f t="shared" si="5"/>
        <v>2850</v>
      </c>
      <c r="F11" s="420">
        <f t="shared" si="6"/>
        <v>3000</v>
      </c>
      <c r="G11" s="420">
        <f t="shared" si="7"/>
        <v>4950</v>
      </c>
      <c r="H11" s="241" t="s">
        <v>899</v>
      </c>
      <c r="I11" s="258" t="s">
        <v>900</v>
      </c>
      <c r="J11" s="63"/>
      <c r="K11" s="63">
        <v>47</v>
      </c>
      <c r="L11" s="27">
        <f t="shared" si="0"/>
        <v>1645</v>
      </c>
      <c r="M11" s="50">
        <f t="shared" si="4"/>
        <v>4935</v>
      </c>
      <c r="N11" s="119">
        <f t="shared" si="1"/>
        <v>2961</v>
      </c>
      <c r="O11" s="119">
        <f t="shared" si="2"/>
        <v>2812.95</v>
      </c>
      <c r="P11" s="119">
        <f t="shared" si="3"/>
        <v>2391.0074999999997</v>
      </c>
      <c r="Q11" s="63"/>
      <c r="R11" s="63"/>
      <c r="S11" s="63"/>
      <c r="T11" s="63"/>
      <c r="U11" s="63"/>
      <c r="V11" s="63"/>
      <c r="W11" s="63"/>
      <c r="X11" s="63"/>
      <c r="Y11" s="63"/>
      <c r="Z11" s="63"/>
    </row>
    <row r="12" spans="1:26" ht="18.75" customHeight="1">
      <c r="A12" s="63"/>
      <c r="B12" s="63"/>
      <c r="C12" s="63"/>
      <c r="D12" s="63"/>
      <c r="E12" s="63"/>
      <c r="F12" s="63"/>
      <c r="G12" s="63"/>
      <c r="H12" s="241"/>
      <c r="I12" s="241"/>
      <c r="J12" s="63"/>
      <c r="K12" s="63"/>
      <c r="L12" s="27"/>
      <c r="M12" s="50"/>
      <c r="N12" s="119"/>
      <c r="O12" s="119"/>
      <c r="P12" s="119"/>
      <c r="Q12" s="63"/>
      <c r="R12" s="63"/>
      <c r="S12" s="63"/>
      <c r="T12" s="63"/>
      <c r="U12" s="63"/>
      <c r="V12" s="63"/>
      <c r="W12" s="63"/>
      <c r="X12" s="63"/>
      <c r="Y12" s="63"/>
      <c r="Z12" s="63"/>
    </row>
    <row r="13" spans="1:26" ht="18.75" customHeight="1">
      <c r="A13" s="63"/>
      <c r="B13" s="63" t="s">
        <v>907</v>
      </c>
      <c r="C13" s="63" t="s">
        <v>908</v>
      </c>
      <c r="D13" s="257">
        <v>2359.8000000000002</v>
      </c>
      <c r="E13" s="420">
        <f t="shared" ref="E13:E14" si="8">CEILING(O13,50)</f>
        <v>2950</v>
      </c>
      <c r="F13" s="420">
        <f>CEILING(N13,50)</f>
        <v>3100</v>
      </c>
      <c r="G13" s="420">
        <f>CEILING(M13,50)</f>
        <v>5150</v>
      </c>
      <c r="H13" s="241" t="s">
        <v>511</v>
      </c>
      <c r="I13" s="258" t="s">
        <v>893</v>
      </c>
      <c r="J13" s="63"/>
      <c r="K13" s="63">
        <v>49</v>
      </c>
      <c r="L13" s="27">
        <f t="shared" si="0"/>
        <v>1715</v>
      </c>
      <c r="M13" s="50">
        <f t="shared" si="4"/>
        <v>5145</v>
      </c>
      <c r="N13" s="119">
        <f t="shared" si="1"/>
        <v>3087</v>
      </c>
      <c r="O13" s="119">
        <f t="shared" si="2"/>
        <v>2932.6499999999996</v>
      </c>
      <c r="P13" s="119">
        <f t="shared" si="3"/>
        <v>2492.7524999999996</v>
      </c>
      <c r="Q13" s="63"/>
      <c r="R13" s="63"/>
      <c r="S13" s="63"/>
      <c r="T13" s="63"/>
      <c r="U13" s="63"/>
      <c r="V13" s="63"/>
      <c r="W13" s="63"/>
      <c r="X13" s="63"/>
      <c r="Y13" s="63"/>
      <c r="Z13" s="63"/>
    </row>
    <row r="14" spans="1:26" ht="18.75" customHeight="1">
      <c r="A14" s="63"/>
      <c r="B14" s="63" t="s">
        <v>909</v>
      </c>
      <c r="C14" s="63" t="s">
        <v>910</v>
      </c>
      <c r="D14" s="257">
        <v>3026.7000000000003</v>
      </c>
      <c r="E14" s="420">
        <f t="shared" si="8"/>
        <v>3850</v>
      </c>
      <c r="F14" s="420">
        <f t="shared" ref="F14" si="9">CEILING(N14,50)</f>
        <v>4050</v>
      </c>
      <c r="G14" s="420">
        <f t="shared" ref="G14" si="10">CEILING(M14,50)</f>
        <v>6750</v>
      </c>
      <c r="H14" s="241" t="s">
        <v>511</v>
      </c>
      <c r="I14" s="258" t="s">
        <v>893</v>
      </c>
      <c r="J14" s="63"/>
      <c r="K14" s="63">
        <v>64</v>
      </c>
      <c r="L14" s="27">
        <f t="shared" si="0"/>
        <v>2240</v>
      </c>
      <c r="M14" s="50">
        <f t="shared" si="4"/>
        <v>6720</v>
      </c>
      <c r="N14" s="119">
        <f t="shared" si="1"/>
        <v>4032</v>
      </c>
      <c r="O14" s="119">
        <f t="shared" si="2"/>
        <v>3830.3999999999996</v>
      </c>
      <c r="P14" s="119">
        <f t="shared" si="3"/>
        <v>3255.8399999999997</v>
      </c>
      <c r="Q14" s="63"/>
      <c r="R14" s="63"/>
      <c r="S14" s="63"/>
      <c r="T14" s="63"/>
      <c r="U14" s="63"/>
      <c r="V14" s="63"/>
      <c r="W14" s="63"/>
      <c r="X14" s="63"/>
      <c r="Y14" s="63"/>
      <c r="Z14" s="63"/>
    </row>
    <row r="15" spans="1:26" ht="18.75" customHeight="1">
      <c r="A15" s="63"/>
      <c r="B15" s="63"/>
      <c r="C15" s="63"/>
      <c r="D15" s="63"/>
      <c r="E15" s="63"/>
      <c r="F15" s="63"/>
      <c r="G15" s="63"/>
      <c r="H15" s="241"/>
      <c r="I15" s="241"/>
      <c r="J15" s="63"/>
      <c r="K15" s="63"/>
      <c r="L15" s="27">
        <f t="shared" si="0"/>
        <v>0</v>
      </c>
      <c r="M15" s="50">
        <f t="shared" si="4"/>
        <v>0</v>
      </c>
      <c r="N15" s="119">
        <f t="shared" si="1"/>
        <v>0</v>
      </c>
      <c r="O15" s="119">
        <f t="shared" si="2"/>
        <v>0</v>
      </c>
      <c r="P15" s="119">
        <f t="shared" si="3"/>
        <v>0</v>
      </c>
      <c r="Q15" s="63"/>
      <c r="R15" s="63"/>
      <c r="S15" s="63"/>
      <c r="T15" s="63"/>
      <c r="U15" s="63"/>
      <c r="V15" s="63"/>
      <c r="W15" s="63"/>
      <c r="X15" s="63"/>
      <c r="Y15" s="63"/>
      <c r="Z15" s="63"/>
    </row>
    <row r="16" spans="1:26" ht="18.75" customHeight="1">
      <c r="A16" s="63"/>
      <c r="B16" s="63" t="s">
        <v>911</v>
      </c>
      <c r="C16" s="63" t="s">
        <v>912</v>
      </c>
      <c r="D16" s="257">
        <v>4001.4</v>
      </c>
      <c r="E16" s="420">
        <f>CEILING(O16,50)</f>
        <v>5500</v>
      </c>
      <c r="F16" s="420">
        <f>CEILING(N16,50)</f>
        <v>5800</v>
      </c>
      <c r="G16" s="420">
        <f>CEILING(M16,50)</f>
        <v>9650</v>
      </c>
      <c r="H16" s="241" t="s">
        <v>892</v>
      </c>
      <c r="I16" s="258" t="s">
        <v>893</v>
      </c>
      <c r="J16" s="63"/>
      <c r="K16" s="63">
        <v>91.8</v>
      </c>
      <c r="L16" s="27">
        <f t="shared" si="0"/>
        <v>3213</v>
      </c>
      <c r="M16" s="50">
        <f t="shared" si="4"/>
        <v>9639</v>
      </c>
      <c r="N16" s="119">
        <f t="shared" si="1"/>
        <v>5783.4</v>
      </c>
      <c r="O16" s="119">
        <f t="shared" si="2"/>
        <v>5494.23</v>
      </c>
      <c r="P16" s="119">
        <f t="shared" si="3"/>
        <v>4670.0954999999994</v>
      </c>
      <c r="Q16" s="63"/>
      <c r="R16" s="63"/>
      <c r="S16" s="63"/>
      <c r="T16" s="63"/>
      <c r="U16" s="63"/>
      <c r="V16" s="63"/>
      <c r="W16" s="63"/>
      <c r="X16" s="63"/>
      <c r="Y16" s="63"/>
      <c r="Z16" s="63"/>
    </row>
    <row r="17" spans="1:26" ht="18.75" customHeight="1">
      <c r="A17" s="63"/>
      <c r="B17" s="63" t="s">
        <v>913</v>
      </c>
      <c r="C17" s="63" t="s">
        <v>914</v>
      </c>
      <c r="D17" s="257">
        <v>5386.5</v>
      </c>
      <c r="E17" s="420">
        <f>CEILING(O17,50)</f>
        <v>7450</v>
      </c>
      <c r="F17" s="420">
        <f>CEILING(N17,50)</f>
        <v>7850</v>
      </c>
      <c r="G17" s="420">
        <f>CEILING(M17,50)</f>
        <v>13050</v>
      </c>
      <c r="H17" s="241" t="s">
        <v>892</v>
      </c>
      <c r="I17" s="258" t="s">
        <v>893</v>
      </c>
      <c r="J17" s="63"/>
      <c r="K17" s="63">
        <v>124</v>
      </c>
      <c r="L17" s="27">
        <f t="shared" si="0"/>
        <v>4340</v>
      </c>
      <c r="M17" s="50">
        <f t="shared" si="4"/>
        <v>13020</v>
      </c>
      <c r="N17" s="119">
        <f t="shared" si="1"/>
        <v>7812</v>
      </c>
      <c r="O17" s="119">
        <f t="shared" si="2"/>
        <v>7421.4</v>
      </c>
      <c r="P17" s="119">
        <f t="shared" si="3"/>
        <v>6308.19</v>
      </c>
      <c r="Q17" s="63"/>
      <c r="R17" s="63"/>
      <c r="S17" s="63"/>
      <c r="T17" s="63"/>
      <c r="U17" s="63"/>
      <c r="V17" s="63"/>
      <c r="W17" s="63"/>
      <c r="X17" s="63"/>
      <c r="Y17" s="63"/>
      <c r="Z17" s="63"/>
    </row>
    <row r="18" spans="1:26" ht="18.75" customHeight="1">
      <c r="A18" s="63"/>
      <c r="B18" s="63"/>
      <c r="C18" s="63"/>
      <c r="D18" s="257"/>
      <c r="E18" s="257"/>
      <c r="F18" s="257"/>
      <c r="G18" s="257"/>
      <c r="H18" s="241"/>
      <c r="I18" s="241"/>
      <c r="J18" s="63"/>
      <c r="K18" s="63"/>
      <c r="L18" s="27">
        <f t="shared" si="0"/>
        <v>0</v>
      </c>
      <c r="M18" s="50">
        <f t="shared" si="4"/>
        <v>0</v>
      </c>
      <c r="N18" s="119">
        <f t="shared" si="1"/>
        <v>0</v>
      </c>
      <c r="O18" s="119">
        <f t="shared" si="2"/>
        <v>0</v>
      </c>
      <c r="P18" s="119">
        <f t="shared" si="3"/>
        <v>0</v>
      </c>
      <c r="Q18" s="63"/>
      <c r="R18" s="63"/>
      <c r="S18" s="63"/>
      <c r="T18" s="63"/>
      <c r="U18" s="63"/>
      <c r="V18" s="63"/>
      <c r="W18" s="63"/>
      <c r="X18" s="63"/>
      <c r="Y18" s="63"/>
      <c r="Z18" s="63"/>
    </row>
    <row r="19" spans="1:26" ht="18.75" customHeight="1">
      <c r="A19" s="317" t="s">
        <v>915</v>
      </c>
      <c r="B19" s="63"/>
      <c r="C19" s="63"/>
      <c r="D19" s="257"/>
      <c r="E19" s="257"/>
      <c r="F19" s="257"/>
      <c r="G19" s="257"/>
      <c r="H19" s="241"/>
      <c r="I19" s="241"/>
      <c r="J19" s="63"/>
      <c r="K19" s="63"/>
      <c r="L19" s="27">
        <f t="shared" si="0"/>
        <v>0</v>
      </c>
      <c r="M19" s="50">
        <f t="shared" si="4"/>
        <v>0</v>
      </c>
      <c r="N19" s="119">
        <f t="shared" si="1"/>
        <v>0</v>
      </c>
      <c r="O19" s="119">
        <f t="shared" si="2"/>
        <v>0</v>
      </c>
      <c r="P19" s="119">
        <f t="shared" si="3"/>
        <v>0</v>
      </c>
      <c r="Q19" s="63"/>
      <c r="R19" s="63"/>
      <c r="S19" s="63"/>
      <c r="T19" s="63"/>
      <c r="U19" s="63"/>
      <c r="V19" s="63"/>
      <c r="W19" s="63"/>
      <c r="X19" s="63"/>
      <c r="Y19" s="63"/>
      <c r="Z19" s="63"/>
    </row>
    <row r="20" spans="1:26" ht="18.75" customHeight="1">
      <c r="A20" s="63"/>
      <c r="B20" s="63" t="s">
        <v>916</v>
      </c>
      <c r="C20" s="63" t="s">
        <v>917</v>
      </c>
      <c r="D20" s="257">
        <v>764.37</v>
      </c>
      <c r="E20" s="420">
        <f t="shared" ref="E20:E23" si="11">CEILING(O20,50)</f>
        <v>0</v>
      </c>
      <c r="F20" s="420">
        <f t="shared" ref="F20:F23" si="12">CEILING(N20,50)</f>
        <v>0</v>
      </c>
      <c r="G20" s="420">
        <f t="shared" ref="G20:G23" si="13">CEILING(M20,50)</f>
        <v>0</v>
      </c>
      <c r="H20" s="241" t="s">
        <v>899</v>
      </c>
      <c r="I20" s="258" t="s">
        <v>900</v>
      </c>
      <c r="J20" s="256" t="s">
        <v>5646</v>
      </c>
      <c r="K20" s="63"/>
      <c r="L20" s="27">
        <f t="shared" si="0"/>
        <v>0</v>
      </c>
      <c r="M20" s="50">
        <f t="shared" si="4"/>
        <v>0</v>
      </c>
      <c r="N20" s="119">
        <f t="shared" si="1"/>
        <v>0</v>
      </c>
      <c r="O20" s="119">
        <f t="shared" si="2"/>
        <v>0</v>
      </c>
      <c r="P20" s="119">
        <f t="shared" si="3"/>
        <v>0</v>
      </c>
      <c r="Q20" s="63"/>
      <c r="R20" s="63"/>
      <c r="S20" s="63"/>
      <c r="T20" s="63"/>
      <c r="U20" s="63"/>
      <c r="V20" s="63"/>
      <c r="W20" s="63"/>
      <c r="X20" s="63"/>
      <c r="Y20" s="63"/>
      <c r="Z20" s="63"/>
    </row>
    <row r="21" spans="1:26" ht="18.75" customHeight="1">
      <c r="A21" s="63"/>
      <c r="B21" s="63" t="s">
        <v>918</v>
      </c>
      <c r="C21" s="63" t="s">
        <v>919</v>
      </c>
      <c r="D21" s="257">
        <v>882.36</v>
      </c>
      <c r="E21" s="420">
        <f t="shared" si="11"/>
        <v>0</v>
      </c>
      <c r="F21" s="420">
        <f t="shared" si="12"/>
        <v>0</v>
      </c>
      <c r="G21" s="420">
        <f t="shared" si="13"/>
        <v>0</v>
      </c>
      <c r="H21" s="241" t="s">
        <v>899</v>
      </c>
      <c r="I21" s="258" t="s">
        <v>900</v>
      </c>
      <c r="J21" s="256" t="s">
        <v>5646</v>
      </c>
      <c r="K21" s="63"/>
      <c r="L21" s="27">
        <f t="shared" si="0"/>
        <v>0</v>
      </c>
      <c r="M21" s="50">
        <f t="shared" si="4"/>
        <v>0</v>
      </c>
      <c r="N21" s="119">
        <f t="shared" si="1"/>
        <v>0</v>
      </c>
      <c r="O21" s="119">
        <f t="shared" si="2"/>
        <v>0</v>
      </c>
      <c r="P21" s="119">
        <f t="shared" si="3"/>
        <v>0</v>
      </c>
      <c r="Q21" s="63"/>
      <c r="R21" s="63"/>
      <c r="S21" s="63"/>
      <c r="T21" s="63"/>
      <c r="U21" s="63"/>
      <c r="V21" s="63"/>
      <c r="W21" s="63"/>
      <c r="X21" s="63"/>
      <c r="Y21" s="63"/>
      <c r="Z21" s="63"/>
    </row>
    <row r="22" spans="1:26" ht="18.75" customHeight="1">
      <c r="A22" s="63"/>
      <c r="B22" s="63" t="s">
        <v>920</v>
      </c>
      <c r="C22" s="63" t="s">
        <v>921</v>
      </c>
      <c r="D22" s="257">
        <v>1487.7</v>
      </c>
      <c r="E22" s="420">
        <f t="shared" si="11"/>
        <v>0</v>
      </c>
      <c r="F22" s="420">
        <f t="shared" si="12"/>
        <v>0</v>
      </c>
      <c r="G22" s="420">
        <f t="shared" si="13"/>
        <v>0</v>
      </c>
      <c r="H22" s="241" t="s">
        <v>899</v>
      </c>
      <c r="I22" s="258" t="s">
        <v>900</v>
      </c>
      <c r="J22" s="256" t="s">
        <v>5646</v>
      </c>
      <c r="K22" s="63"/>
      <c r="L22" s="27">
        <f t="shared" si="0"/>
        <v>0</v>
      </c>
      <c r="M22" s="50">
        <f t="shared" si="4"/>
        <v>0</v>
      </c>
      <c r="N22" s="119">
        <f t="shared" si="1"/>
        <v>0</v>
      </c>
      <c r="O22" s="119">
        <f t="shared" si="2"/>
        <v>0</v>
      </c>
      <c r="P22" s="119">
        <f t="shared" si="3"/>
        <v>0</v>
      </c>
      <c r="Q22" s="63"/>
      <c r="R22" s="63"/>
      <c r="S22" s="63"/>
      <c r="T22" s="63"/>
      <c r="U22" s="63"/>
      <c r="V22" s="63"/>
      <c r="W22" s="63"/>
      <c r="X22" s="63"/>
      <c r="Y22" s="63"/>
      <c r="Z22" s="63"/>
    </row>
    <row r="23" spans="1:26" ht="18.75" customHeight="1">
      <c r="A23" s="63"/>
      <c r="B23" s="63" t="s">
        <v>922</v>
      </c>
      <c r="C23" s="63" t="s">
        <v>923</v>
      </c>
      <c r="D23" s="257">
        <v>2308.5</v>
      </c>
      <c r="E23" s="420">
        <f t="shared" si="11"/>
        <v>0</v>
      </c>
      <c r="F23" s="420">
        <f t="shared" si="12"/>
        <v>0</v>
      </c>
      <c r="G23" s="420">
        <f t="shared" si="13"/>
        <v>0</v>
      </c>
      <c r="H23" s="241" t="s">
        <v>899</v>
      </c>
      <c r="I23" s="258" t="s">
        <v>900</v>
      </c>
      <c r="J23" s="256" t="s">
        <v>5646</v>
      </c>
      <c r="K23" s="63"/>
      <c r="L23" s="27">
        <f t="shared" si="0"/>
        <v>0</v>
      </c>
      <c r="M23" s="50">
        <f t="shared" si="4"/>
        <v>0</v>
      </c>
      <c r="N23" s="119">
        <f t="shared" si="1"/>
        <v>0</v>
      </c>
      <c r="O23" s="119">
        <f t="shared" si="2"/>
        <v>0</v>
      </c>
      <c r="P23" s="119">
        <f t="shared" si="3"/>
        <v>0</v>
      </c>
      <c r="Q23" s="63"/>
      <c r="R23" s="63"/>
      <c r="S23" s="63"/>
      <c r="T23" s="63"/>
      <c r="U23" s="63"/>
      <c r="V23" s="63"/>
      <c r="W23" s="63"/>
      <c r="X23" s="63"/>
      <c r="Y23" s="63"/>
      <c r="Z23" s="63"/>
    </row>
    <row r="24" spans="1:26" ht="18.75" customHeight="1">
      <c r="A24" s="63"/>
      <c r="B24" s="63" t="s">
        <v>924</v>
      </c>
      <c r="C24" s="63" t="s">
        <v>925</v>
      </c>
      <c r="D24" s="257">
        <v>3693.6</v>
      </c>
      <c r="E24" s="420">
        <f>CEILING(O24,50)</f>
        <v>4800</v>
      </c>
      <c r="F24" s="420">
        <f>CEILING(N24,50)</f>
        <v>5050</v>
      </c>
      <c r="G24" s="420">
        <f>CEILING(M24,50)</f>
        <v>8400</v>
      </c>
      <c r="H24" s="241" t="s">
        <v>899</v>
      </c>
      <c r="I24" s="258" t="s">
        <v>900</v>
      </c>
      <c r="J24" s="63"/>
      <c r="K24" s="63">
        <v>80</v>
      </c>
      <c r="L24" s="27">
        <f t="shared" si="0"/>
        <v>2800</v>
      </c>
      <c r="M24" s="50">
        <f t="shared" si="4"/>
        <v>8400</v>
      </c>
      <c r="N24" s="119">
        <f t="shared" si="1"/>
        <v>5040</v>
      </c>
      <c r="O24" s="119">
        <f t="shared" si="2"/>
        <v>4788</v>
      </c>
      <c r="P24" s="119">
        <f t="shared" si="3"/>
        <v>4069.7999999999997</v>
      </c>
      <c r="Q24" s="63"/>
      <c r="R24" s="63"/>
      <c r="S24" s="63"/>
      <c r="T24" s="63"/>
      <c r="U24" s="63"/>
      <c r="V24" s="63"/>
      <c r="W24" s="63"/>
      <c r="X24" s="63"/>
      <c r="Y24" s="63"/>
      <c r="Z24" s="63"/>
    </row>
    <row r="25" spans="1:26" ht="18.75" customHeight="1">
      <c r="A25" s="63"/>
      <c r="B25" s="63" t="s">
        <v>926</v>
      </c>
      <c r="C25" s="63" t="s">
        <v>927</v>
      </c>
      <c r="D25" s="257">
        <v>4565.7</v>
      </c>
      <c r="E25" s="420">
        <f t="shared" ref="E25:E27" si="14">CEILING(O25,50)</f>
        <v>7800</v>
      </c>
      <c r="F25" s="420">
        <f t="shared" ref="F25:F28" si="15">CEILING(N25,50)</f>
        <v>8200</v>
      </c>
      <c r="G25" s="420">
        <f t="shared" ref="G25:G28" si="16">CEILING(M25,50)</f>
        <v>13650</v>
      </c>
      <c r="H25" s="241" t="s">
        <v>899</v>
      </c>
      <c r="I25" s="258" t="s">
        <v>900</v>
      </c>
      <c r="J25" s="63"/>
      <c r="K25" s="63">
        <v>130</v>
      </c>
      <c r="L25" s="27">
        <f t="shared" si="0"/>
        <v>4550</v>
      </c>
      <c r="M25" s="50">
        <f t="shared" si="4"/>
        <v>13650</v>
      </c>
      <c r="N25" s="119">
        <f t="shared" si="1"/>
        <v>8190</v>
      </c>
      <c r="O25" s="119">
        <f t="shared" si="2"/>
        <v>7780.5</v>
      </c>
      <c r="P25" s="119">
        <f t="shared" si="3"/>
        <v>6613.4250000000002</v>
      </c>
      <c r="Q25" s="63"/>
      <c r="R25" s="63"/>
      <c r="S25" s="63"/>
      <c r="T25" s="63"/>
      <c r="U25" s="63"/>
      <c r="V25" s="63"/>
      <c r="W25" s="63"/>
      <c r="X25" s="63"/>
      <c r="Y25" s="63"/>
      <c r="Z25" s="63"/>
    </row>
    <row r="26" spans="1:26" ht="18.75" customHeight="1">
      <c r="A26" s="63"/>
      <c r="B26" s="63" t="s">
        <v>928</v>
      </c>
      <c r="C26" s="63" t="s">
        <v>929</v>
      </c>
      <c r="D26" s="257">
        <v>861.83999999999992</v>
      </c>
      <c r="E26" s="420">
        <f t="shared" si="14"/>
        <v>1700</v>
      </c>
      <c r="F26" s="420">
        <f t="shared" si="15"/>
        <v>1800</v>
      </c>
      <c r="G26" s="420">
        <f t="shared" si="16"/>
        <v>2950</v>
      </c>
      <c r="H26" s="241" t="s">
        <v>899</v>
      </c>
      <c r="I26" s="258" t="s">
        <v>900</v>
      </c>
      <c r="J26" s="63"/>
      <c r="K26" s="63">
        <v>28</v>
      </c>
      <c r="L26" s="27">
        <f t="shared" si="0"/>
        <v>980</v>
      </c>
      <c r="M26" s="50">
        <f t="shared" si="4"/>
        <v>2940</v>
      </c>
      <c r="N26" s="119">
        <f t="shared" si="1"/>
        <v>1764</v>
      </c>
      <c r="O26" s="119">
        <f t="shared" si="2"/>
        <v>1675.8</v>
      </c>
      <c r="P26" s="119">
        <f t="shared" si="3"/>
        <v>1424.4299999999998</v>
      </c>
      <c r="Q26" s="63"/>
      <c r="R26" s="63"/>
      <c r="S26" s="63"/>
      <c r="T26" s="63"/>
      <c r="U26" s="63"/>
      <c r="V26" s="63"/>
      <c r="W26" s="63"/>
      <c r="X26" s="63"/>
      <c r="Y26" s="63"/>
      <c r="Z26" s="63"/>
    </row>
    <row r="27" spans="1:26" ht="18.75" customHeight="1">
      <c r="A27" s="63"/>
      <c r="B27" s="63" t="s">
        <v>930</v>
      </c>
      <c r="C27" s="63" t="s">
        <v>931</v>
      </c>
      <c r="D27" s="257">
        <v>1641.6000000000001</v>
      </c>
      <c r="E27" s="420">
        <f t="shared" si="14"/>
        <v>2700</v>
      </c>
      <c r="F27" s="420">
        <f t="shared" si="15"/>
        <v>2850</v>
      </c>
      <c r="G27" s="420">
        <f t="shared" si="16"/>
        <v>4750</v>
      </c>
      <c r="H27" s="241" t="s">
        <v>899</v>
      </c>
      <c r="I27" s="258" t="s">
        <v>900</v>
      </c>
      <c r="J27" s="63"/>
      <c r="K27" s="63">
        <v>45</v>
      </c>
      <c r="L27" s="27">
        <f t="shared" si="0"/>
        <v>1575</v>
      </c>
      <c r="M27" s="50">
        <f t="shared" si="4"/>
        <v>4725</v>
      </c>
      <c r="N27" s="119">
        <f t="shared" si="1"/>
        <v>2835</v>
      </c>
      <c r="O27" s="119">
        <f t="shared" si="2"/>
        <v>2693.25</v>
      </c>
      <c r="P27" s="119">
        <f t="shared" si="3"/>
        <v>2289.2624999999998</v>
      </c>
      <c r="Q27" s="63"/>
      <c r="R27" s="63"/>
      <c r="S27" s="63"/>
      <c r="T27" s="63"/>
      <c r="U27" s="63"/>
      <c r="V27" s="63"/>
      <c r="W27" s="63"/>
      <c r="X27" s="63"/>
      <c r="Y27" s="63"/>
      <c r="Z27" s="63"/>
    </row>
    <row r="28" spans="1:26" ht="18.75" customHeight="1">
      <c r="A28" s="63"/>
      <c r="B28" s="63" t="s">
        <v>932</v>
      </c>
      <c r="C28" s="63" t="s">
        <v>933</v>
      </c>
      <c r="D28" s="257">
        <v>2513.7000000000003</v>
      </c>
      <c r="E28" s="420">
        <f>CEILING(O28,50)</f>
        <v>3550</v>
      </c>
      <c r="F28" s="420">
        <f t="shared" si="15"/>
        <v>3750</v>
      </c>
      <c r="G28" s="420">
        <f t="shared" si="16"/>
        <v>6200</v>
      </c>
      <c r="H28" s="241" t="s">
        <v>899</v>
      </c>
      <c r="I28" s="258" t="s">
        <v>900</v>
      </c>
      <c r="J28" s="63"/>
      <c r="K28" s="63">
        <v>59</v>
      </c>
      <c r="L28" s="27">
        <f t="shared" si="0"/>
        <v>2065</v>
      </c>
      <c r="M28" s="50">
        <f t="shared" si="4"/>
        <v>6195</v>
      </c>
      <c r="N28" s="119">
        <f t="shared" si="1"/>
        <v>3717</v>
      </c>
      <c r="O28" s="119">
        <f t="shared" si="2"/>
        <v>3531.1499999999996</v>
      </c>
      <c r="P28" s="119">
        <f t="shared" si="3"/>
        <v>3001.4774999999995</v>
      </c>
      <c r="Q28" s="63"/>
      <c r="R28" s="63"/>
      <c r="S28" s="63"/>
      <c r="T28" s="63"/>
      <c r="U28" s="63"/>
      <c r="V28" s="63"/>
      <c r="W28" s="63"/>
      <c r="X28" s="63"/>
      <c r="Y28" s="63"/>
      <c r="Z28" s="63"/>
    </row>
    <row r="29" spans="1:26" ht="18.75" customHeight="1">
      <c r="A29" s="63"/>
      <c r="B29" s="63"/>
      <c r="C29" s="63"/>
      <c r="D29" s="257"/>
      <c r="E29" s="257"/>
      <c r="F29" s="257"/>
      <c r="G29" s="257"/>
      <c r="H29" s="241"/>
      <c r="I29" s="241"/>
      <c r="J29" s="63"/>
      <c r="K29" s="63"/>
      <c r="L29" s="27">
        <f t="shared" si="0"/>
        <v>0</v>
      </c>
      <c r="M29" s="50">
        <f t="shared" si="4"/>
        <v>0</v>
      </c>
      <c r="N29" s="119">
        <f t="shared" si="1"/>
        <v>0</v>
      </c>
      <c r="O29" s="119">
        <f t="shared" si="2"/>
        <v>0</v>
      </c>
      <c r="P29" s="119">
        <f t="shared" si="3"/>
        <v>0</v>
      </c>
      <c r="Q29" s="63"/>
      <c r="R29" s="63"/>
      <c r="S29" s="63"/>
      <c r="T29" s="63"/>
      <c r="U29" s="63"/>
      <c r="V29" s="63"/>
      <c r="W29" s="63"/>
      <c r="X29" s="63"/>
      <c r="Y29" s="63"/>
      <c r="Z29" s="63"/>
    </row>
    <row r="30" spans="1:26" ht="18.75" customHeight="1">
      <c r="A30" s="63"/>
      <c r="B30" s="63" t="s">
        <v>934</v>
      </c>
      <c r="C30" s="63" t="s">
        <v>935</v>
      </c>
      <c r="D30" s="257">
        <v>2975.4</v>
      </c>
      <c r="E30" s="420">
        <f>CEILING(O30,50)</f>
        <v>2900</v>
      </c>
      <c r="F30" s="420">
        <f>CEILING(N30,50)</f>
        <v>3050</v>
      </c>
      <c r="G30" s="420">
        <f>CEILING(M30,50)</f>
        <v>5050</v>
      </c>
      <c r="H30" s="241" t="s">
        <v>511</v>
      </c>
      <c r="I30" s="258" t="s">
        <v>893</v>
      </c>
      <c r="J30" s="63"/>
      <c r="K30" s="63">
        <v>48</v>
      </c>
      <c r="L30" s="27">
        <f t="shared" si="0"/>
        <v>1680</v>
      </c>
      <c r="M30" s="50">
        <f t="shared" si="4"/>
        <v>5040</v>
      </c>
      <c r="N30" s="119">
        <f t="shared" si="1"/>
        <v>3024</v>
      </c>
      <c r="O30" s="119">
        <f t="shared" si="2"/>
        <v>2872.7999999999997</v>
      </c>
      <c r="P30" s="119">
        <f t="shared" si="3"/>
        <v>2441.8799999999997</v>
      </c>
      <c r="Q30" s="63"/>
      <c r="R30" s="63"/>
      <c r="S30" s="63"/>
      <c r="T30" s="63"/>
      <c r="U30" s="63"/>
      <c r="V30" s="63"/>
      <c r="W30" s="63"/>
      <c r="X30" s="63"/>
      <c r="Y30" s="63"/>
      <c r="Z30" s="63"/>
    </row>
    <row r="31" spans="1:26" ht="18.75" customHeight="1">
      <c r="A31" s="63"/>
      <c r="B31" s="63" t="s">
        <v>936</v>
      </c>
      <c r="C31" s="63" t="s">
        <v>937</v>
      </c>
      <c r="D31" s="257">
        <v>4565.7</v>
      </c>
      <c r="E31" s="420">
        <f t="shared" ref="E31:E32" si="17">CEILING(O31,50)</f>
        <v>6200</v>
      </c>
      <c r="F31" s="420">
        <f t="shared" ref="F31" si="18">CEILING(N31,50)</f>
        <v>6500</v>
      </c>
      <c r="G31" s="420">
        <f t="shared" ref="G31:G32" si="19">CEILING(M31,50)</f>
        <v>10850</v>
      </c>
      <c r="H31" s="241" t="s">
        <v>511</v>
      </c>
      <c r="I31" s="258" t="s">
        <v>893</v>
      </c>
      <c r="J31" s="63"/>
      <c r="K31" s="63">
        <v>103</v>
      </c>
      <c r="L31" s="27">
        <f t="shared" si="0"/>
        <v>3605</v>
      </c>
      <c r="M31" s="50">
        <f t="shared" si="4"/>
        <v>10815</v>
      </c>
      <c r="N31" s="119">
        <f t="shared" si="1"/>
        <v>6489</v>
      </c>
      <c r="O31" s="119">
        <f t="shared" si="2"/>
        <v>6164.5499999999993</v>
      </c>
      <c r="P31" s="119">
        <f t="shared" si="3"/>
        <v>5239.8674999999994</v>
      </c>
      <c r="Q31" s="63"/>
      <c r="R31" s="63"/>
      <c r="S31" s="63"/>
      <c r="T31" s="63"/>
      <c r="U31" s="63"/>
      <c r="V31" s="63"/>
      <c r="W31" s="63"/>
      <c r="X31" s="63"/>
      <c r="Y31" s="63"/>
      <c r="Z31" s="63"/>
    </row>
    <row r="32" spans="1:26" ht="18.75" customHeight="1">
      <c r="A32" s="63"/>
      <c r="B32" s="63" t="s">
        <v>938</v>
      </c>
      <c r="C32" s="63" t="s">
        <v>939</v>
      </c>
      <c r="D32" s="257">
        <v>13235.4</v>
      </c>
      <c r="E32" s="420">
        <f t="shared" si="17"/>
        <v>10200</v>
      </c>
      <c r="F32" s="420">
        <f>CEILING(N32,50)</f>
        <v>10750</v>
      </c>
      <c r="G32" s="420">
        <f t="shared" si="19"/>
        <v>17850</v>
      </c>
      <c r="H32" s="241" t="s">
        <v>511</v>
      </c>
      <c r="I32" s="258" t="s">
        <v>893</v>
      </c>
      <c r="J32" s="63"/>
      <c r="K32" s="63">
        <v>170</v>
      </c>
      <c r="L32" s="27">
        <f t="shared" si="0"/>
        <v>5950</v>
      </c>
      <c r="M32" s="50">
        <f t="shared" si="4"/>
        <v>17850</v>
      </c>
      <c r="N32" s="119">
        <f t="shared" si="1"/>
        <v>10710</v>
      </c>
      <c r="O32" s="119">
        <f t="shared" si="2"/>
        <v>10174.5</v>
      </c>
      <c r="P32" s="119">
        <f t="shared" si="3"/>
        <v>8648.3249999999989</v>
      </c>
      <c r="Q32" s="63"/>
      <c r="R32" s="63"/>
      <c r="S32" s="63"/>
      <c r="T32" s="63"/>
      <c r="U32" s="63"/>
      <c r="V32" s="63"/>
      <c r="W32" s="63"/>
      <c r="X32" s="63"/>
      <c r="Y32" s="63"/>
      <c r="Z32" s="63"/>
    </row>
    <row r="33" spans="1:26" ht="18.75" customHeight="1">
      <c r="A33" s="63"/>
      <c r="B33" s="63"/>
      <c r="C33" s="63"/>
      <c r="D33" s="63"/>
      <c r="E33" s="63"/>
      <c r="F33" s="63"/>
      <c r="G33" s="63"/>
      <c r="H33" s="241"/>
      <c r="I33" s="241"/>
      <c r="J33" s="63"/>
      <c r="K33" s="63"/>
      <c r="L33" s="27">
        <f t="shared" si="0"/>
        <v>0</v>
      </c>
      <c r="M33" s="50">
        <f t="shared" si="4"/>
        <v>0</v>
      </c>
      <c r="N33" s="119">
        <f t="shared" si="1"/>
        <v>0</v>
      </c>
      <c r="O33" s="119">
        <f t="shared" si="2"/>
        <v>0</v>
      </c>
      <c r="P33" s="119">
        <f t="shared" si="3"/>
        <v>0</v>
      </c>
      <c r="Q33" s="63"/>
      <c r="R33" s="63"/>
      <c r="S33" s="63"/>
      <c r="T33" s="63"/>
      <c r="U33" s="63"/>
      <c r="V33" s="63"/>
      <c r="W33" s="63"/>
      <c r="X33" s="63"/>
      <c r="Y33" s="63"/>
      <c r="Z33" s="63"/>
    </row>
    <row r="34" spans="1:26" ht="18.75" customHeight="1">
      <c r="A34" s="63"/>
      <c r="B34" s="63" t="s">
        <v>940</v>
      </c>
      <c r="C34" s="63" t="s">
        <v>941</v>
      </c>
      <c r="D34" s="257">
        <v>1231.2</v>
      </c>
      <c r="E34" s="420">
        <f t="shared" ref="E34:E38" si="20">CEILING(O34,50)</f>
        <v>1650</v>
      </c>
      <c r="F34" s="420">
        <f>CEILING(N34,50)</f>
        <v>1750</v>
      </c>
      <c r="G34" s="420">
        <f t="shared" ref="G34:G38" si="21">CEILING(M34,50)</f>
        <v>2850</v>
      </c>
      <c r="H34" s="241" t="s">
        <v>892</v>
      </c>
      <c r="I34" s="258" t="s">
        <v>893</v>
      </c>
      <c r="J34" s="63"/>
      <c r="K34" s="63">
        <v>27</v>
      </c>
      <c r="L34" s="27">
        <f t="shared" si="0"/>
        <v>945</v>
      </c>
      <c r="M34" s="50">
        <f t="shared" si="4"/>
        <v>2835</v>
      </c>
      <c r="N34" s="119">
        <f t="shared" si="1"/>
        <v>1701</v>
      </c>
      <c r="O34" s="119">
        <f t="shared" si="2"/>
        <v>1615.9499999999998</v>
      </c>
      <c r="P34" s="119">
        <f t="shared" si="3"/>
        <v>1373.5574999999999</v>
      </c>
      <c r="Q34" s="63"/>
      <c r="R34" s="63"/>
      <c r="S34" s="63"/>
      <c r="T34" s="63"/>
      <c r="U34" s="63"/>
      <c r="V34" s="63"/>
      <c r="W34" s="63"/>
      <c r="X34" s="63"/>
      <c r="Y34" s="63"/>
      <c r="Z34" s="63"/>
    </row>
    <row r="35" spans="1:26" ht="18.75" customHeight="1">
      <c r="A35" s="63"/>
      <c r="B35" s="63" t="s">
        <v>942</v>
      </c>
      <c r="C35" s="63" t="s">
        <v>943</v>
      </c>
      <c r="D35" s="257">
        <v>1641.6000000000001</v>
      </c>
      <c r="E35" s="420">
        <f t="shared" si="20"/>
        <v>2200</v>
      </c>
      <c r="F35" s="420">
        <f t="shared" ref="F35:F37" si="22">CEILING(N35,50)</f>
        <v>2300</v>
      </c>
      <c r="G35" s="420">
        <f t="shared" si="21"/>
        <v>3800</v>
      </c>
      <c r="H35" s="241" t="s">
        <v>892</v>
      </c>
      <c r="I35" s="258" t="s">
        <v>893</v>
      </c>
      <c r="J35" s="63"/>
      <c r="K35" s="63">
        <v>36</v>
      </c>
      <c r="L35" s="27">
        <f t="shared" si="0"/>
        <v>1260</v>
      </c>
      <c r="M35" s="50">
        <f t="shared" si="4"/>
        <v>3780</v>
      </c>
      <c r="N35" s="119">
        <f t="shared" si="1"/>
        <v>2268</v>
      </c>
      <c r="O35" s="119">
        <f t="shared" si="2"/>
        <v>2154.6</v>
      </c>
      <c r="P35" s="119">
        <f t="shared" si="3"/>
        <v>1831.4099999999999</v>
      </c>
      <c r="Q35" s="63"/>
      <c r="R35" s="63"/>
      <c r="S35" s="63"/>
      <c r="T35" s="63"/>
      <c r="U35" s="63"/>
      <c r="V35" s="63"/>
      <c r="W35" s="63"/>
      <c r="X35" s="63"/>
      <c r="Y35" s="63"/>
      <c r="Z35" s="63"/>
    </row>
    <row r="36" spans="1:26" ht="18.75" customHeight="1">
      <c r="A36" s="63"/>
      <c r="B36" s="63" t="s">
        <v>944</v>
      </c>
      <c r="C36" s="63" t="s">
        <v>945</v>
      </c>
      <c r="D36" s="257">
        <v>3591</v>
      </c>
      <c r="E36" s="420">
        <f t="shared" si="20"/>
        <v>4850</v>
      </c>
      <c r="F36" s="420">
        <f t="shared" si="22"/>
        <v>5150</v>
      </c>
      <c r="G36" s="420">
        <f t="shared" si="21"/>
        <v>8550</v>
      </c>
      <c r="H36" s="241" t="s">
        <v>892</v>
      </c>
      <c r="I36" s="258" t="s">
        <v>893</v>
      </c>
      <c r="J36" s="63"/>
      <c r="K36" s="63">
        <v>81</v>
      </c>
      <c r="L36" s="27">
        <f t="shared" si="0"/>
        <v>2835</v>
      </c>
      <c r="M36" s="50">
        <f t="shared" si="4"/>
        <v>8505</v>
      </c>
      <c r="N36" s="119">
        <f t="shared" si="1"/>
        <v>5103</v>
      </c>
      <c r="O36" s="119">
        <f t="shared" si="2"/>
        <v>4847.8499999999995</v>
      </c>
      <c r="P36" s="119">
        <f t="shared" si="3"/>
        <v>4120.6724999999997</v>
      </c>
      <c r="Q36" s="63"/>
      <c r="R36" s="63"/>
      <c r="S36" s="63"/>
      <c r="T36" s="63"/>
      <c r="U36" s="63"/>
      <c r="V36" s="63"/>
      <c r="W36" s="63"/>
      <c r="X36" s="63"/>
      <c r="Y36" s="63"/>
      <c r="Z36" s="63"/>
    </row>
    <row r="37" spans="1:26" ht="18.75" customHeight="1">
      <c r="A37" s="63"/>
      <c r="B37" s="63" t="s">
        <v>946</v>
      </c>
      <c r="C37" s="63" t="s">
        <v>947</v>
      </c>
      <c r="D37" s="257">
        <v>1231.2</v>
      </c>
      <c r="E37" s="420">
        <f t="shared" si="20"/>
        <v>1650</v>
      </c>
      <c r="F37" s="420">
        <f t="shared" si="22"/>
        <v>1750</v>
      </c>
      <c r="G37" s="420">
        <f t="shared" si="21"/>
        <v>2850</v>
      </c>
      <c r="H37" s="241" t="s">
        <v>892</v>
      </c>
      <c r="I37" s="258" t="s">
        <v>893</v>
      </c>
      <c r="J37" s="63"/>
      <c r="K37" s="63">
        <v>27</v>
      </c>
      <c r="L37" s="27">
        <f t="shared" si="0"/>
        <v>945</v>
      </c>
      <c r="M37" s="50">
        <f t="shared" si="4"/>
        <v>2835</v>
      </c>
      <c r="N37" s="119">
        <f t="shared" si="1"/>
        <v>1701</v>
      </c>
      <c r="O37" s="119">
        <f t="shared" si="2"/>
        <v>1615.9499999999998</v>
      </c>
      <c r="P37" s="119">
        <f t="shared" si="3"/>
        <v>1373.5574999999999</v>
      </c>
      <c r="Q37" s="63"/>
      <c r="R37" s="63"/>
      <c r="S37" s="63"/>
      <c r="T37" s="63"/>
      <c r="U37" s="63"/>
      <c r="V37" s="63"/>
      <c r="W37" s="63"/>
      <c r="X37" s="63"/>
      <c r="Y37" s="63"/>
      <c r="Z37" s="63"/>
    </row>
    <row r="38" spans="1:26" ht="18.75" customHeight="1">
      <c r="A38" s="63"/>
      <c r="B38" s="63" t="s">
        <v>948</v>
      </c>
      <c r="C38" s="63" t="s">
        <v>949</v>
      </c>
      <c r="D38" s="257">
        <v>1539</v>
      </c>
      <c r="E38" s="420">
        <f t="shared" si="20"/>
        <v>2100</v>
      </c>
      <c r="F38" s="420">
        <f>CEILING(N38,50)</f>
        <v>2250</v>
      </c>
      <c r="G38" s="420">
        <f t="shared" si="21"/>
        <v>3700</v>
      </c>
      <c r="H38" s="241" t="s">
        <v>892</v>
      </c>
      <c r="I38" s="258" t="s">
        <v>893</v>
      </c>
      <c r="J38" s="63"/>
      <c r="K38" s="63">
        <v>35</v>
      </c>
      <c r="L38" s="27">
        <f t="shared" si="0"/>
        <v>1225</v>
      </c>
      <c r="M38" s="50">
        <f t="shared" si="4"/>
        <v>3675</v>
      </c>
      <c r="N38" s="119">
        <f t="shared" si="1"/>
        <v>2205</v>
      </c>
      <c r="O38" s="119">
        <f t="shared" si="2"/>
        <v>2094.75</v>
      </c>
      <c r="P38" s="119">
        <f t="shared" si="3"/>
        <v>1780.5374999999999</v>
      </c>
      <c r="Q38" s="63"/>
      <c r="R38" s="63"/>
      <c r="S38" s="63"/>
      <c r="T38" s="63"/>
      <c r="U38" s="63"/>
      <c r="V38" s="63"/>
      <c r="W38" s="63"/>
      <c r="X38" s="63"/>
      <c r="Y38" s="63"/>
      <c r="Z38" s="63"/>
    </row>
    <row r="39" spans="1:26" ht="18.75" customHeight="1">
      <c r="A39" s="63"/>
      <c r="B39" s="63"/>
      <c r="C39" s="63"/>
      <c r="D39" s="257"/>
      <c r="E39" s="257"/>
      <c r="F39" s="257"/>
      <c r="G39" s="257"/>
      <c r="H39" s="241"/>
      <c r="I39" s="241"/>
      <c r="J39" s="63"/>
      <c r="K39" s="63"/>
      <c r="L39" s="27">
        <f t="shared" si="0"/>
        <v>0</v>
      </c>
      <c r="M39" s="50">
        <f t="shared" si="4"/>
        <v>0</v>
      </c>
      <c r="N39" s="119">
        <f t="shared" si="1"/>
        <v>0</v>
      </c>
      <c r="O39" s="119">
        <f t="shared" si="2"/>
        <v>0</v>
      </c>
      <c r="P39" s="119">
        <f t="shared" si="3"/>
        <v>0</v>
      </c>
      <c r="Q39" s="63"/>
      <c r="R39" s="63"/>
      <c r="S39" s="63"/>
      <c r="T39" s="63"/>
      <c r="U39" s="63"/>
      <c r="V39" s="63"/>
      <c r="W39" s="63"/>
      <c r="X39" s="63"/>
      <c r="Y39" s="63"/>
      <c r="Z39" s="63"/>
    </row>
    <row r="40" spans="1:26" ht="18.75" customHeight="1">
      <c r="A40" s="63"/>
      <c r="B40" s="63" t="s">
        <v>950</v>
      </c>
      <c r="C40" s="63" t="s">
        <v>951</v>
      </c>
      <c r="D40" s="257">
        <v>754.1099999999999</v>
      </c>
      <c r="E40" s="420">
        <f t="shared" ref="E40" si="23">CEILING(O40,50)</f>
        <v>950</v>
      </c>
      <c r="F40" s="420">
        <f>CEILING(N40,50)</f>
        <v>1000</v>
      </c>
      <c r="G40" s="420">
        <f t="shared" ref="G40" si="24">CEILING(M40,50)</f>
        <v>1600</v>
      </c>
      <c r="H40" s="241" t="s">
        <v>952</v>
      </c>
      <c r="I40" s="258" t="s">
        <v>893</v>
      </c>
      <c r="J40" s="239"/>
      <c r="K40" s="63"/>
      <c r="L40" s="27">
        <f t="shared" si="0"/>
        <v>0</v>
      </c>
      <c r="M40" s="53">
        <v>1600</v>
      </c>
      <c r="N40" s="53">
        <f t="shared" si="1"/>
        <v>960</v>
      </c>
      <c r="O40" s="53">
        <f t="shared" si="2"/>
        <v>912</v>
      </c>
      <c r="P40" s="53">
        <f t="shared" si="3"/>
        <v>775.19999999999993</v>
      </c>
      <c r="Q40" s="63"/>
      <c r="R40" s="63"/>
      <c r="S40" s="63"/>
      <c r="T40" s="63"/>
      <c r="U40" s="63"/>
      <c r="V40" s="63"/>
      <c r="W40" s="63"/>
      <c r="X40" s="63"/>
      <c r="Y40" s="63"/>
      <c r="Z40" s="63"/>
    </row>
    <row r="41" spans="1:26" ht="18.75" customHeight="1">
      <c r="A41" s="63"/>
      <c r="B41" s="63"/>
      <c r="C41" s="63"/>
      <c r="D41" s="257"/>
      <c r="E41" s="257"/>
      <c r="F41" s="257"/>
      <c r="G41" s="257"/>
      <c r="H41" s="241"/>
      <c r="I41" s="241"/>
      <c r="J41" s="63"/>
      <c r="K41" s="63"/>
      <c r="L41" s="27">
        <f t="shared" si="0"/>
        <v>0</v>
      </c>
      <c r="M41" s="50">
        <f t="shared" si="4"/>
        <v>0</v>
      </c>
      <c r="N41" s="119">
        <f t="shared" si="1"/>
        <v>0</v>
      </c>
      <c r="O41" s="119">
        <f t="shared" si="2"/>
        <v>0</v>
      </c>
      <c r="P41" s="119">
        <f t="shared" si="3"/>
        <v>0</v>
      </c>
      <c r="Q41" s="63"/>
      <c r="R41" s="63"/>
      <c r="S41" s="63"/>
      <c r="T41" s="63"/>
      <c r="U41" s="63"/>
      <c r="V41" s="63"/>
      <c r="W41" s="63"/>
      <c r="X41" s="63"/>
      <c r="Y41" s="63"/>
      <c r="Z41" s="63"/>
    </row>
    <row r="42" spans="1:26" ht="18.75" customHeight="1">
      <c r="A42" s="317" t="s">
        <v>953</v>
      </c>
      <c r="B42" s="63"/>
      <c r="C42" s="63"/>
      <c r="D42" s="257"/>
      <c r="E42" s="257"/>
      <c r="F42" s="257"/>
      <c r="G42" s="257"/>
      <c r="H42" s="241"/>
      <c r="I42" s="241"/>
      <c r="J42" s="63"/>
      <c r="K42" s="63"/>
      <c r="L42" s="27">
        <f t="shared" si="0"/>
        <v>0</v>
      </c>
      <c r="M42" s="50">
        <f t="shared" si="4"/>
        <v>0</v>
      </c>
      <c r="N42" s="119">
        <f t="shared" si="1"/>
        <v>0</v>
      </c>
      <c r="O42" s="119">
        <f t="shared" si="2"/>
        <v>0</v>
      </c>
      <c r="P42" s="119">
        <f t="shared" si="3"/>
        <v>0</v>
      </c>
      <c r="Q42" s="63"/>
      <c r="R42" s="63"/>
      <c r="S42" s="63"/>
      <c r="T42" s="63"/>
      <c r="U42" s="63"/>
      <c r="V42" s="63"/>
      <c r="W42" s="63"/>
      <c r="X42" s="63"/>
      <c r="Y42" s="63"/>
      <c r="Z42" s="63"/>
    </row>
    <row r="43" spans="1:26" ht="18.75" customHeight="1">
      <c r="A43" s="63"/>
      <c r="B43" s="63" t="s">
        <v>954</v>
      </c>
      <c r="C43" s="63" t="s">
        <v>955</v>
      </c>
      <c r="D43" s="257">
        <v>4873.5</v>
      </c>
      <c r="E43" s="420">
        <f t="shared" ref="E43" si="25">CEILING(O43,50)</f>
        <v>6450</v>
      </c>
      <c r="F43" s="420">
        <f>CEILING(N43,50)</f>
        <v>6750</v>
      </c>
      <c r="G43" s="420">
        <f t="shared" ref="G43" si="26">CEILING(M43,50)</f>
        <v>11250</v>
      </c>
      <c r="H43" s="241" t="s">
        <v>511</v>
      </c>
      <c r="I43" s="258" t="s">
        <v>893</v>
      </c>
      <c r="J43" s="63"/>
      <c r="K43" s="63">
        <v>107</v>
      </c>
      <c r="L43" s="27">
        <f t="shared" si="0"/>
        <v>3745</v>
      </c>
      <c r="M43" s="53">
        <f t="shared" si="4"/>
        <v>11235</v>
      </c>
      <c r="N43" s="53">
        <f t="shared" si="1"/>
        <v>6741</v>
      </c>
      <c r="O43" s="53">
        <f t="shared" si="2"/>
        <v>6403.95</v>
      </c>
      <c r="P43" s="53">
        <f t="shared" si="3"/>
        <v>5443.3575000000001</v>
      </c>
      <c r="Q43" s="63"/>
      <c r="R43" s="63"/>
      <c r="S43" s="63"/>
      <c r="T43" s="63"/>
      <c r="U43" s="63"/>
      <c r="V43" s="63"/>
      <c r="W43" s="63"/>
      <c r="X43" s="63"/>
      <c r="Y43" s="63"/>
      <c r="Z43" s="63"/>
    </row>
    <row r="44" spans="1:26" ht="18.75" customHeight="1">
      <c r="A44" s="63"/>
      <c r="B44" s="63" t="s">
        <v>956</v>
      </c>
      <c r="C44" s="63" t="s">
        <v>957</v>
      </c>
      <c r="D44" s="257">
        <v>8618.4</v>
      </c>
      <c r="E44" s="420">
        <f t="shared" ref="E44" si="27">CEILING(O44,50)</f>
        <v>9950</v>
      </c>
      <c r="F44" s="420">
        <f>CEILING(N44,50)</f>
        <v>10500</v>
      </c>
      <c r="G44" s="420">
        <f t="shared" ref="G44" si="28">CEILING(M44,50)</f>
        <v>17450</v>
      </c>
      <c r="H44" s="241" t="s">
        <v>511</v>
      </c>
      <c r="I44" s="258" t="s">
        <v>893</v>
      </c>
      <c r="J44" s="63"/>
      <c r="K44" s="63">
        <v>166</v>
      </c>
      <c r="L44" s="27">
        <f t="shared" si="0"/>
        <v>5810</v>
      </c>
      <c r="M44" s="53">
        <f t="shared" ref="M44" si="29">L44*3</f>
        <v>17430</v>
      </c>
      <c r="N44" s="53">
        <f t="shared" ref="N44" si="30">M44*0.6</f>
        <v>10458</v>
      </c>
      <c r="O44" s="53">
        <f t="shared" ref="O44" si="31">N44*0.95</f>
        <v>9935.1</v>
      </c>
      <c r="P44" s="53">
        <f t="shared" ref="P44" si="32">O44*0.85</f>
        <v>8444.8350000000009</v>
      </c>
      <c r="Q44" s="63"/>
      <c r="R44" s="63"/>
      <c r="S44" s="63"/>
      <c r="T44" s="63"/>
      <c r="U44" s="63"/>
      <c r="V44" s="63"/>
      <c r="W44" s="63"/>
      <c r="X44" s="63"/>
      <c r="Y44" s="63"/>
      <c r="Z44" s="63"/>
    </row>
    <row r="45" spans="1:26" ht="18.75" customHeight="1">
      <c r="A45" s="63"/>
      <c r="B45" s="63"/>
      <c r="C45" s="63"/>
      <c r="D45" s="63"/>
      <c r="E45" s="63"/>
      <c r="F45" s="63"/>
      <c r="G45" s="63"/>
      <c r="H45" s="63"/>
      <c r="I45" s="241"/>
      <c r="J45" s="63"/>
      <c r="K45" s="63"/>
      <c r="L45" s="27">
        <f t="shared" si="0"/>
        <v>0</v>
      </c>
      <c r="M45" s="50">
        <f t="shared" si="4"/>
        <v>0</v>
      </c>
      <c r="N45" s="119">
        <f t="shared" si="1"/>
        <v>0</v>
      </c>
      <c r="O45" s="119">
        <f t="shared" si="2"/>
        <v>0</v>
      </c>
      <c r="P45" s="119">
        <f t="shared" si="3"/>
        <v>0</v>
      </c>
      <c r="Q45" s="63"/>
      <c r="R45" s="63"/>
      <c r="S45" s="63"/>
      <c r="T45" s="63"/>
      <c r="U45" s="63"/>
      <c r="V45" s="63"/>
      <c r="W45" s="63"/>
      <c r="X45" s="63"/>
      <c r="Y45" s="63"/>
      <c r="Z45" s="63"/>
    </row>
    <row r="46" spans="1:26" ht="18.75" customHeight="1">
      <c r="A46" s="63"/>
      <c r="B46" s="63" t="s">
        <v>958</v>
      </c>
      <c r="C46" s="63" t="s">
        <v>959</v>
      </c>
      <c r="D46" s="257">
        <v>1487.7</v>
      </c>
      <c r="E46" s="420">
        <f t="shared" ref="E46" si="33">CEILING(O46,50)</f>
        <v>2050</v>
      </c>
      <c r="F46" s="420">
        <f>CEILING(N46,50)</f>
        <v>2150</v>
      </c>
      <c r="G46" s="420">
        <f t="shared" ref="G46" si="34">CEILING(M46,50)</f>
        <v>3600</v>
      </c>
      <c r="H46" s="241" t="s">
        <v>899</v>
      </c>
      <c r="I46" s="258" t="s">
        <v>900</v>
      </c>
      <c r="J46" s="63"/>
      <c r="K46" s="63">
        <v>34</v>
      </c>
      <c r="L46" s="27">
        <f t="shared" si="0"/>
        <v>1190</v>
      </c>
      <c r="M46" s="50">
        <f t="shared" si="4"/>
        <v>3570</v>
      </c>
      <c r="N46" s="119">
        <f t="shared" si="1"/>
        <v>2142</v>
      </c>
      <c r="O46" s="119">
        <f t="shared" si="2"/>
        <v>2034.8999999999999</v>
      </c>
      <c r="P46" s="119">
        <f t="shared" si="3"/>
        <v>1729.6649999999997</v>
      </c>
      <c r="Q46" s="63"/>
      <c r="R46" s="63"/>
      <c r="S46" s="63"/>
      <c r="T46" s="63"/>
      <c r="U46" s="63"/>
      <c r="V46" s="63"/>
      <c r="W46" s="63"/>
      <c r="X46" s="63"/>
      <c r="Y46" s="63"/>
      <c r="Z46" s="63"/>
    </row>
    <row r="47" spans="1:26" ht="18.75" customHeight="1">
      <c r="A47" s="63"/>
      <c r="B47" s="63" t="s">
        <v>960</v>
      </c>
      <c r="C47" s="63" t="s">
        <v>961</v>
      </c>
      <c r="D47" s="257">
        <v>2000.7</v>
      </c>
      <c r="E47" s="420">
        <f t="shared" ref="E47:E51" si="35">CEILING(O47,50)</f>
        <v>2700</v>
      </c>
      <c r="F47" s="420">
        <f t="shared" ref="F47:F51" si="36">CEILING(N47,50)</f>
        <v>2850</v>
      </c>
      <c r="G47" s="420">
        <f t="shared" ref="G47:G51" si="37">CEILING(M47,50)</f>
        <v>4750</v>
      </c>
      <c r="H47" s="241" t="s">
        <v>899</v>
      </c>
      <c r="I47" s="258" t="s">
        <v>900</v>
      </c>
      <c r="J47" s="63"/>
      <c r="K47" s="63">
        <v>45</v>
      </c>
      <c r="L47" s="27">
        <f t="shared" si="0"/>
        <v>1575</v>
      </c>
      <c r="M47" s="50">
        <f t="shared" si="4"/>
        <v>4725</v>
      </c>
      <c r="N47" s="119">
        <f t="shared" si="1"/>
        <v>2835</v>
      </c>
      <c r="O47" s="119">
        <f t="shared" si="2"/>
        <v>2693.25</v>
      </c>
      <c r="P47" s="119">
        <f t="shared" si="3"/>
        <v>2289.2624999999998</v>
      </c>
      <c r="Q47" s="63"/>
      <c r="R47" s="63"/>
      <c r="S47" s="63"/>
      <c r="T47" s="63"/>
      <c r="U47" s="63"/>
      <c r="V47" s="63"/>
      <c r="W47" s="63"/>
      <c r="X47" s="63"/>
      <c r="Y47" s="63"/>
      <c r="Z47" s="63"/>
    </row>
    <row r="48" spans="1:26" ht="18.75" customHeight="1">
      <c r="A48" s="63"/>
      <c r="B48" s="63" t="s">
        <v>962</v>
      </c>
      <c r="C48" s="63" t="s">
        <v>963</v>
      </c>
      <c r="D48" s="257">
        <v>3180.6</v>
      </c>
      <c r="E48" s="420">
        <f t="shared" si="35"/>
        <v>4650</v>
      </c>
      <c r="F48" s="420">
        <f t="shared" si="36"/>
        <v>4900</v>
      </c>
      <c r="G48" s="420">
        <f t="shared" si="37"/>
        <v>8100</v>
      </c>
      <c r="H48" s="241" t="s">
        <v>899</v>
      </c>
      <c r="I48" s="258" t="s">
        <v>900</v>
      </c>
      <c r="J48" s="63"/>
      <c r="K48" s="63">
        <v>77</v>
      </c>
      <c r="L48" s="27">
        <f t="shared" si="0"/>
        <v>2695</v>
      </c>
      <c r="M48" s="50">
        <f t="shared" si="4"/>
        <v>8085</v>
      </c>
      <c r="N48" s="119">
        <f t="shared" si="1"/>
        <v>4851</v>
      </c>
      <c r="O48" s="119">
        <f t="shared" si="2"/>
        <v>4608.45</v>
      </c>
      <c r="P48" s="119">
        <f t="shared" si="3"/>
        <v>3917.1824999999999</v>
      </c>
      <c r="Q48" s="63"/>
      <c r="R48" s="63"/>
      <c r="S48" s="63"/>
      <c r="T48" s="63"/>
      <c r="U48" s="63"/>
      <c r="V48" s="63"/>
      <c r="W48" s="63"/>
      <c r="X48" s="63"/>
      <c r="Y48" s="63"/>
      <c r="Z48" s="63"/>
    </row>
    <row r="49" spans="1:26" ht="18.75" customHeight="1">
      <c r="A49" s="63"/>
      <c r="B49" s="63" t="s">
        <v>964</v>
      </c>
      <c r="C49" s="63" t="s">
        <v>965</v>
      </c>
      <c r="D49" s="257">
        <v>3129.3</v>
      </c>
      <c r="E49" s="420">
        <f t="shared" si="35"/>
        <v>4450</v>
      </c>
      <c r="F49" s="420">
        <f t="shared" si="36"/>
        <v>4700</v>
      </c>
      <c r="G49" s="420">
        <f t="shared" si="37"/>
        <v>7800</v>
      </c>
      <c r="H49" s="241" t="s">
        <v>899</v>
      </c>
      <c r="I49" s="258" t="s">
        <v>900</v>
      </c>
      <c r="J49" s="63"/>
      <c r="K49" s="63">
        <v>74</v>
      </c>
      <c r="L49" s="27">
        <f t="shared" si="0"/>
        <v>2590</v>
      </c>
      <c r="M49" s="50">
        <f t="shared" si="4"/>
        <v>7770</v>
      </c>
      <c r="N49" s="119">
        <f t="shared" si="1"/>
        <v>4662</v>
      </c>
      <c r="O49" s="119">
        <f t="shared" si="2"/>
        <v>4428.8999999999996</v>
      </c>
      <c r="P49" s="119">
        <f t="shared" si="3"/>
        <v>3764.5649999999996</v>
      </c>
      <c r="Q49" s="63"/>
      <c r="R49" s="63"/>
      <c r="S49" s="63"/>
      <c r="T49" s="63"/>
      <c r="U49" s="63"/>
      <c r="V49" s="63"/>
      <c r="W49" s="63"/>
      <c r="X49" s="63"/>
      <c r="Y49" s="63"/>
      <c r="Z49" s="63"/>
    </row>
    <row r="50" spans="1:26" ht="18.75" customHeight="1">
      <c r="A50" s="63"/>
      <c r="B50" s="63" t="s">
        <v>966</v>
      </c>
      <c r="C50" s="63" t="s">
        <v>967</v>
      </c>
      <c r="D50" s="257">
        <v>7284.6</v>
      </c>
      <c r="E50" s="420">
        <f t="shared" si="35"/>
        <v>10800</v>
      </c>
      <c r="F50" s="420">
        <f t="shared" si="36"/>
        <v>11350</v>
      </c>
      <c r="G50" s="420">
        <f t="shared" si="37"/>
        <v>18900</v>
      </c>
      <c r="H50" s="241" t="s">
        <v>899</v>
      </c>
      <c r="I50" s="258" t="s">
        <v>900</v>
      </c>
      <c r="J50" s="63" t="s">
        <v>5647</v>
      </c>
      <c r="K50" s="63">
        <v>180</v>
      </c>
      <c r="L50" s="27">
        <f t="shared" si="0"/>
        <v>6300</v>
      </c>
      <c r="M50" s="50">
        <f t="shared" si="4"/>
        <v>18900</v>
      </c>
      <c r="N50" s="119">
        <f t="shared" si="1"/>
        <v>11340</v>
      </c>
      <c r="O50" s="119">
        <f t="shared" si="2"/>
        <v>10773</v>
      </c>
      <c r="P50" s="119">
        <f t="shared" si="3"/>
        <v>9157.0499999999993</v>
      </c>
      <c r="Q50" s="63"/>
      <c r="R50" s="63"/>
      <c r="S50" s="63"/>
      <c r="T50" s="63"/>
      <c r="U50" s="63"/>
      <c r="V50" s="63"/>
      <c r="W50" s="63"/>
      <c r="X50" s="63"/>
      <c r="Y50" s="63"/>
      <c r="Z50" s="63"/>
    </row>
    <row r="51" spans="1:26" ht="18.75" customHeight="1">
      <c r="A51" s="63"/>
      <c r="B51" s="256" t="s">
        <v>968</v>
      </c>
      <c r="C51" s="256" t="s">
        <v>969</v>
      </c>
      <c r="D51" s="257">
        <v>9490.5</v>
      </c>
      <c r="E51" s="420">
        <f t="shared" si="35"/>
        <v>13350</v>
      </c>
      <c r="F51" s="420">
        <f t="shared" si="36"/>
        <v>14050</v>
      </c>
      <c r="G51" s="420">
        <f t="shared" si="37"/>
        <v>23450</v>
      </c>
      <c r="H51" s="241" t="s">
        <v>899</v>
      </c>
      <c r="I51" s="258" t="s">
        <v>900</v>
      </c>
      <c r="J51" s="425" t="s">
        <v>5427</v>
      </c>
      <c r="K51" s="63">
        <v>223</v>
      </c>
      <c r="L51" s="27">
        <f t="shared" si="0"/>
        <v>7805</v>
      </c>
      <c r="M51" s="50">
        <f t="shared" si="4"/>
        <v>23415</v>
      </c>
      <c r="N51" s="119">
        <f t="shared" si="1"/>
        <v>14049</v>
      </c>
      <c r="O51" s="119">
        <f t="shared" si="2"/>
        <v>13346.55</v>
      </c>
      <c r="P51" s="119">
        <f t="shared" si="3"/>
        <v>11344.567499999999</v>
      </c>
      <c r="Q51" s="63"/>
      <c r="R51" s="63"/>
      <c r="S51" s="63"/>
      <c r="T51" s="63"/>
      <c r="U51" s="63"/>
      <c r="V51" s="63"/>
      <c r="W51" s="63"/>
      <c r="X51" s="63"/>
      <c r="Y51" s="63"/>
      <c r="Z51" s="63"/>
    </row>
    <row r="52" spans="1:26" ht="18.75" customHeight="1">
      <c r="A52" s="63"/>
      <c r="B52" s="63"/>
      <c r="C52" s="63"/>
      <c r="D52" s="63"/>
      <c r="E52" s="63"/>
      <c r="F52" s="63"/>
      <c r="G52" s="63"/>
      <c r="H52" s="63"/>
      <c r="I52" s="241"/>
      <c r="J52" s="63"/>
      <c r="K52" s="63"/>
      <c r="L52" s="27">
        <f t="shared" si="0"/>
        <v>0</v>
      </c>
      <c r="M52" s="50">
        <f t="shared" si="4"/>
        <v>0</v>
      </c>
      <c r="N52" s="119">
        <f t="shared" si="1"/>
        <v>0</v>
      </c>
      <c r="O52" s="119">
        <f t="shared" si="2"/>
        <v>0</v>
      </c>
      <c r="P52" s="119">
        <f t="shared" si="3"/>
        <v>0</v>
      </c>
      <c r="Q52" s="63"/>
      <c r="R52" s="63"/>
      <c r="S52" s="63"/>
      <c r="T52" s="63"/>
      <c r="U52" s="63"/>
      <c r="V52" s="63"/>
      <c r="W52" s="63"/>
      <c r="X52" s="63"/>
      <c r="Y52" s="63"/>
      <c r="Z52" s="63"/>
    </row>
    <row r="53" spans="1:26" ht="18.75" customHeight="1">
      <c r="A53" s="63"/>
      <c r="B53" s="63" t="s">
        <v>970</v>
      </c>
      <c r="C53" s="63" t="s">
        <v>971</v>
      </c>
      <c r="D53" s="257">
        <v>1692.9</v>
      </c>
      <c r="E53" s="420">
        <f t="shared" ref="E53" si="38">CEILING(O53,50)</f>
        <v>2200</v>
      </c>
      <c r="F53" s="420">
        <f t="shared" ref="F53" si="39">CEILING(N53,50)</f>
        <v>2300</v>
      </c>
      <c r="G53" s="420">
        <f t="shared" ref="G53" si="40">CEILING(M53,50)</f>
        <v>3800</v>
      </c>
      <c r="H53" s="241" t="s">
        <v>892</v>
      </c>
      <c r="I53" s="258" t="s">
        <v>893</v>
      </c>
      <c r="J53" s="63"/>
      <c r="K53" s="63">
        <v>36</v>
      </c>
      <c r="L53" s="27">
        <f t="shared" si="0"/>
        <v>1260</v>
      </c>
      <c r="M53" s="50">
        <f t="shared" si="4"/>
        <v>3780</v>
      </c>
      <c r="N53" s="119">
        <f t="shared" si="1"/>
        <v>2268</v>
      </c>
      <c r="O53" s="119">
        <f t="shared" si="2"/>
        <v>2154.6</v>
      </c>
      <c r="P53" s="119">
        <f t="shared" si="3"/>
        <v>1831.4099999999999</v>
      </c>
      <c r="Q53" s="63"/>
      <c r="R53" s="63"/>
      <c r="S53" s="63"/>
      <c r="T53" s="63"/>
      <c r="U53" s="63"/>
      <c r="V53" s="63"/>
      <c r="W53" s="63"/>
      <c r="X53" s="63"/>
      <c r="Y53" s="63"/>
      <c r="Z53" s="63"/>
    </row>
    <row r="54" spans="1:26" ht="18.75" customHeight="1">
      <c r="A54" s="63"/>
      <c r="B54" s="63" t="s">
        <v>972</v>
      </c>
      <c r="C54" s="63" t="s">
        <v>973</v>
      </c>
      <c r="D54" s="257">
        <v>2565</v>
      </c>
      <c r="E54" s="420">
        <f t="shared" ref="E54:E70" si="41">CEILING(O54,50)</f>
        <v>3500</v>
      </c>
      <c r="F54" s="420">
        <f t="shared" ref="F54:F70" si="42">CEILING(N54,50)</f>
        <v>3700</v>
      </c>
      <c r="G54" s="420">
        <f t="shared" ref="G54:G70" si="43">CEILING(M54,50)</f>
        <v>6100</v>
      </c>
      <c r="H54" s="241" t="s">
        <v>892</v>
      </c>
      <c r="I54" s="258" t="s">
        <v>893</v>
      </c>
      <c r="J54" s="63"/>
      <c r="K54" s="63">
        <v>58</v>
      </c>
      <c r="L54" s="27">
        <f t="shared" si="0"/>
        <v>2030</v>
      </c>
      <c r="M54" s="50">
        <f t="shared" si="4"/>
        <v>6090</v>
      </c>
      <c r="N54" s="119">
        <f t="shared" si="1"/>
        <v>3654</v>
      </c>
      <c r="O54" s="119">
        <f t="shared" si="2"/>
        <v>3471.2999999999997</v>
      </c>
      <c r="P54" s="119">
        <f t="shared" si="3"/>
        <v>2950.6049999999996</v>
      </c>
      <c r="Q54" s="63"/>
      <c r="R54" s="63"/>
      <c r="S54" s="63"/>
      <c r="T54" s="63"/>
      <c r="U54" s="63"/>
      <c r="V54" s="63"/>
      <c r="W54" s="63"/>
      <c r="X54" s="63"/>
      <c r="Y54" s="63"/>
      <c r="Z54" s="63"/>
    </row>
    <row r="55" spans="1:26" ht="18.75" customHeight="1">
      <c r="A55" s="63"/>
      <c r="B55" s="63" t="s">
        <v>974</v>
      </c>
      <c r="C55" s="63" t="s">
        <v>975</v>
      </c>
      <c r="D55" s="257">
        <v>2462.4</v>
      </c>
      <c r="E55" s="420">
        <f t="shared" si="41"/>
        <v>3350</v>
      </c>
      <c r="F55" s="420">
        <f t="shared" si="42"/>
        <v>3550</v>
      </c>
      <c r="G55" s="420">
        <f t="shared" si="43"/>
        <v>5900</v>
      </c>
      <c r="H55" s="241" t="s">
        <v>892</v>
      </c>
      <c r="I55" s="258" t="s">
        <v>893</v>
      </c>
      <c r="J55" s="63"/>
      <c r="K55" s="63">
        <v>55.8</v>
      </c>
      <c r="L55" s="27">
        <f t="shared" si="0"/>
        <v>1953</v>
      </c>
      <c r="M55" s="50">
        <f t="shared" si="4"/>
        <v>5859</v>
      </c>
      <c r="N55" s="119">
        <f t="shared" si="1"/>
        <v>3515.4</v>
      </c>
      <c r="O55" s="119">
        <f t="shared" si="2"/>
        <v>3339.63</v>
      </c>
      <c r="P55" s="119">
        <f t="shared" si="3"/>
        <v>2838.6855</v>
      </c>
      <c r="Q55" s="63"/>
      <c r="R55" s="63"/>
      <c r="S55" s="63"/>
      <c r="T55" s="63"/>
      <c r="U55" s="63"/>
      <c r="V55" s="63"/>
      <c r="W55" s="63"/>
      <c r="X55" s="63"/>
      <c r="Y55" s="63"/>
      <c r="Z55" s="63"/>
    </row>
    <row r="56" spans="1:26" ht="18.75" customHeight="1">
      <c r="A56" s="63"/>
      <c r="B56" s="63" t="s">
        <v>976</v>
      </c>
      <c r="C56" s="63" t="s">
        <v>977</v>
      </c>
      <c r="D56" s="257">
        <v>2052</v>
      </c>
      <c r="E56" s="420">
        <f t="shared" si="41"/>
        <v>2850</v>
      </c>
      <c r="F56" s="420">
        <f t="shared" si="42"/>
        <v>2950</v>
      </c>
      <c r="G56" s="420">
        <f t="shared" si="43"/>
        <v>4950</v>
      </c>
      <c r="H56" s="241" t="s">
        <v>892</v>
      </c>
      <c r="I56" s="258" t="s">
        <v>893</v>
      </c>
      <c r="J56" s="63"/>
      <c r="K56" s="63">
        <v>46.8</v>
      </c>
      <c r="L56" s="27">
        <f t="shared" si="0"/>
        <v>1638</v>
      </c>
      <c r="M56" s="50">
        <f t="shared" si="4"/>
        <v>4914</v>
      </c>
      <c r="N56" s="119">
        <f t="shared" si="1"/>
        <v>2948.4</v>
      </c>
      <c r="O56" s="119">
        <f t="shared" si="2"/>
        <v>2800.98</v>
      </c>
      <c r="P56" s="119">
        <f t="shared" si="3"/>
        <v>2380.8330000000001</v>
      </c>
      <c r="Q56" s="63"/>
      <c r="R56" s="63"/>
      <c r="S56" s="63"/>
      <c r="T56" s="63"/>
      <c r="U56" s="63"/>
      <c r="V56" s="63"/>
      <c r="W56" s="63"/>
      <c r="X56" s="63"/>
      <c r="Y56" s="63"/>
      <c r="Z56" s="63"/>
    </row>
    <row r="57" spans="1:26" ht="18.75" customHeight="1">
      <c r="A57" s="63"/>
      <c r="B57" s="63" t="s">
        <v>978</v>
      </c>
      <c r="C57" s="63" t="s">
        <v>979</v>
      </c>
      <c r="D57" s="257">
        <v>2205.9</v>
      </c>
      <c r="E57" s="420">
        <f t="shared" si="41"/>
        <v>3000</v>
      </c>
      <c r="F57" s="420">
        <f t="shared" si="42"/>
        <v>3150</v>
      </c>
      <c r="G57" s="420">
        <f t="shared" si="43"/>
        <v>5200</v>
      </c>
      <c r="H57" s="241" t="s">
        <v>892</v>
      </c>
      <c r="I57" s="258" t="s">
        <v>893</v>
      </c>
      <c r="J57" s="63"/>
      <c r="K57" s="63">
        <v>49.5</v>
      </c>
      <c r="L57" s="27">
        <f t="shared" si="0"/>
        <v>1732.5</v>
      </c>
      <c r="M57" s="50">
        <f t="shared" si="4"/>
        <v>5197.5</v>
      </c>
      <c r="N57" s="119">
        <f t="shared" si="1"/>
        <v>3118.5</v>
      </c>
      <c r="O57" s="119">
        <f t="shared" si="2"/>
        <v>2962.5749999999998</v>
      </c>
      <c r="P57" s="119">
        <f t="shared" si="3"/>
        <v>2518.1887499999998</v>
      </c>
      <c r="Q57" s="63"/>
      <c r="R57" s="63"/>
      <c r="S57" s="63"/>
      <c r="T57" s="63"/>
      <c r="U57" s="63"/>
      <c r="V57" s="63"/>
      <c r="W57" s="63"/>
      <c r="X57" s="63"/>
      <c r="Y57" s="63"/>
      <c r="Z57" s="63"/>
    </row>
    <row r="58" spans="1:26" ht="18.75" customHeight="1">
      <c r="A58" s="63"/>
      <c r="B58" s="63" t="s">
        <v>980</v>
      </c>
      <c r="C58" s="63" t="s">
        <v>981</v>
      </c>
      <c r="D58" s="257">
        <v>2770.2000000000003</v>
      </c>
      <c r="E58" s="420">
        <f t="shared" si="41"/>
        <v>3800</v>
      </c>
      <c r="F58" s="420">
        <f t="shared" si="42"/>
        <v>4000</v>
      </c>
      <c r="G58" s="420">
        <f t="shared" si="43"/>
        <v>6650</v>
      </c>
      <c r="H58" s="241" t="s">
        <v>892</v>
      </c>
      <c r="I58" s="258" t="s">
        <v>893</v>
      </c>
      <c r="J58" s="63"/>
      <c r="K58" s="63">
        <v>63</v>
      </c>
      <c r="L58" s="27">
        <f t="shared" si="0"/>
        <v>2205</v>
      </c>
      <c r="M58" s="50">
        <f t="shared" si="4"/>
        <v>6615</v>
      </c>
      <c r="N58" s="119">
        <f t="shared" si="1"/>
        <v>3969</v>
      </c>
      <c r="O58" s="119">
        <f t="shared" si="2"/>
        <v>3770.5499999999997</v>
      </c>
      <c r="P58" s="119">
        <f t="shared" si="3"/>
        <v>3204.9674999999997</v>
      </c>
      <c r="Q58" s="63"/>
      <c r="R58" s="63"/>
      <c r="S58" s="63"/>
      <c r="T58" s="63"/>
      <c r="U58" s="63"/>
      <c r="V58" s="63"/>
      <c r="W58" s="63"/>
      <c r="X58" s="63"/>
      <c r="Y58" s="63"/>
      <c r="Z58" s="63"/>
    </row>
    <row r="59" spans="1:26" ht="18.75" customHeight="1">
      <c r="A59" s="63"/>
      <c r="B59" s="63" t="s">
        <v>982</v>
      </c>
      <c r="C59" s="63" t="s">
        <v>983</v>
      </c>
      <c r="D59" s="257">
        <v>4001.4</v>
      </c>
      <c r="E59" s="420">
        <f t="shared" si="41"/>
        <v>5400</v>
      </c>
      <c r="F59" s="420">
        <f t="shared" si="42"/>
        <v>5700</v>
      </c>
      <c r="G59" s="420">
        <f t="shared" si="43"/>
        <v>9450</v>
      </c>
      <c r="H59" s="241" t="s">
        <v>892</v>
      </c>
      <c r="I59" s="258" t="s">
        <v>893</v>
      </c>
      <c r="J59" s="63"/>
      <c r="K59" s="63">
        <v>90</v>
      </c>
      <c r="L59" s="27">
        <f t="shared" si="0"/>
        <v>3150</v>
      </c>
      <c r="M59" s="50">
        <f t="shared" si="4"/>
        <v>9450</v>
      </c>
      <c r="N59" s="119">
        <f t="shared" si="1"/>
        <v>5670</v>
      </c>
      <c r="O59" s="119">
        <f t="shared" si="2"/>
        <v>5386.5</v>
      </c>
      <c r="P59" s="119">
        <f t="shared" si="3"/>
        <v>4578.5249999999996</v>
      </c>
      <c r="Q59" s="63"/>
      <c r="R59" s="63"/>
      <c r="S59" s="63"/>
      <c r="T59" s="63"/>
      <c r="U59" s="63"/>
      <c r="V59" s="63"/>
      <c r="W59" s="63"/>
      <c r="X59" s="63"/>
      <c r="Y59" s="63"/>
      <c r="Z59" s="63"/>
    </row>
    <row r="60" spans="1:26" ht="18.75" customHeight="1">
      <c r="A60" s="63"/>
      <c r="B60" s="63" t="s">
        <v>984</v>
      </c>
      <c r="C60" s="63" t="s">
        <v>985</v>
      </c>
      <c r="D60" s="257">
        <v>4206.6000000000004</v>
      </c>
      <c r="E60" s="420">
        <f t="shared" si="41"/>
        <v>5650</v>
      </c>
      <c r="F60" s="420">
        <f t="shared" si="42"/>
        <v>5950</v>
      </c>
      <c r="G60" s="420">
        <f t="shared" si="43"/>
        <v>9900</v>
      </c>
      <c r="H60" s="241" t="s">
        <v>892</v>
      </c>
      <c r="I60" s="258" t="s">
        <v>893</v>
      </c>
      <c r="J60" s="63"/>
      <c r="K60" s="63">
        <v>94</v>
      </c>
      <c r="L60" s="27">
        <f t="shared" si="0"/>
        <v>3290</v>
      </c>
      <c r="M60" s="50">
        <f t="shared" si="4"/>
        <v>9870</v>
      </c>
      <c r="N60" s="119">
        <f t="shared" si="1"/>
        <v>5922</v>
      </c>
      <c r="O60" s="119">
        <f t="shared" si="2"/>
        <v>5625.9</v>
      </c>
      <c r="P60" s="119">
        <f t="shared" si="3"/>
        <v>4782.0149999999994</v>
      </c>
      <c r="Q60" s="63"/>
      <c r="R60" s="63"/>
      <c r="S60" s="63"/>
      <c r="T60" s="63"/>
      <c r="U60" s="63"/>
      <c r="V60" s="63"/>
      <c r="W60" s="63"/>
      <c r="X60" s="63"/>
      <c r="Y60" s="63"/>
      <c r="Z60" s="63"/>
    </row>
    <row r="61" spans="1:26" ht="18.75" customHeight="1">
      <c r="A61" s="63"/>
      <c r="B61" s="63" t="s">
        <v>986</v>
      </c>
      <c r="C61" s="63" t="s">
        <v>987</v>
      </c>
      <c r="D61" s="257">
        <v>2821.5</v>
      </c>
      <c r="E61" s="420">
        <f t="shared" si="41"/>
        <v>3800</v>
      </c>
      <c r="F61" s="420">
        <f t="shared" si="42"/>
        <v>4000</v>
      </c>
      <c r="G61" s="420">
        <f t="shared" si="43"/>
        <v>6650</v>
      </c>
      <c r="H61" s="241" t="s">
        <v>892</v>
      </c>
      <c r="I61" s="258" t="s">
        <v>893</v>
      </c>
      <c r="J61" s="63"/>
      <c r="K61" s="63">
        <v>63</v>
      </c>
      <c r="L61" s="27">
        <f t="shared" si="0"/>
        <v>2205</v>
      </c>
      <c r="M61" s="50">
        <f t="shared" si="4"/>
        <v>6615</v>
      </c>
      <c r="N61" s="119">
        <f t="shared" si="1"/>
        <v>3969</v>
      </c>
      <c r="O61" s="119">
        <f t="shared" si="2"/>
        <v>3770.5499999999997</v>
      </c>
      <c r="P61" s="119">
        <f t="shared" si="3"/>
        <v>3204.9674999999997</v>
      </c>
      <c r="Q61" s="63"/>
      <c r="R61" s="63"/>
      <c r="S61" s="63"/>
      <c r="T61" s="63"/>
      <c r="U61" s="63"/>
      <c r="V61" s="63"/>
      <c r="W61" s="63"/>
      <c r="X61" s="63"/>
      <c r="Y61" s="63"/>
      <c r="Z61" s="63"/>
    </row>
    <row r="62" spans="1:26" ht="18.75" customHeight="1">
      <c r="A62" s="63"/>
      <c r="B62" s="63" t="s">
        <v>988</v>
      </c>
      <c r="C62" s="63" t="s">
        <v>989</v>
      </c>
      <c r="D62" s="257">
        <v>7182</v>
      </c>
      <c r="E62" s="420">
        <f t="shared" si="41"/>
        <v>9700</v>
      </c>
      <c r="F62" s="420">
        <f t="shared" si="42"/>
        <v>10250</v>
      </c>
      <c r="G62" s="420">
        <f t="shared" si="43"/>
        <v>17050</v>
      </c>
      <c r="H62" s="241" t="s">
        <v>892</v>
      </c>
      <c r="I62" s="258" t="s">
        <v>893</v>
      </c>
      <c r="J62" s="63"/>
      <c r="K62" s="63">
        <v>162</v>
      </c>
      <c r="L62" s="27">
        <f t="shared" si="0"/>
        <v>5670</v>
      </c>
      <c r="M62" s="50">
        <f t="shared" si="4"/>
        <v>17010</v>
      </c>
      <c r="N62" s="119">
        <f t="shared" si="1"/>
        <v>10206</v>
      </c>
      <c r="O62" s="119">
        <f t="shared" si="2"/>
        <v>9695.6999999999989</v>
      </c>
      <c r="P62" s="119">
        <f t="shared" si="3"/>
        <v>8241.3449999999993</v>
      </c>
      <c r="Q62" s="63"/>
      <c r="R62" s="63"/>
      <c r="S62" s="63"/>
      <c r="T62" s="63"/>
      <c r="U62" s="63"/>
      <c r="V62" s="63"/>
      <c r="W62" s="63"/>
      <c r="X62" s="63"/>
      <c r="Y62" s="63"/>
      <c r="Z62" s="63"/>
    </row>
    <row r="63" spans="1:26" ht="18.75" customHeight="1">
      <c r="A63" s="63"/>
      <c r="B63" s="63" t="s">
        <v>990</v>
      </c>
      <c r="C63" s="63" t="s">
        <v>991</v>
      </c>
      <c r="D63" s="257">
        <v>5899.5</v>
      </c>
      <c r="E63" s="420">
        <f t="shared" si="41"/>
        <v>7950</v>
      </c>
      <c r="F63" s="420">
        <f t="shared" si="42"/>
        <v>8350</v>
      </c>
      <c r="G63" s="420">
        <f t="shared" si="43"/>
        <v>13900</v>
      </c>
      <c r="H63" s="241" t="s">
        <v>892</v>
      </c>
      <c r="I63" s="258" t="s">
        <v>893</v>
      </c>
      <c r="J63" s="63"/>
      <c r="K63" s="63">
        <v>132</v>
      </c>
      <c r="L63" s="27">
        <f t="shared" si="0"/>
        <v>4620</v>
      </c>
      <c r="M63" s="50">
        <f t="shared" si="4"/>
        <v>13860</v>
      </c>
      <c r="N63" s="119">
        <f t="shared" si="1"/>
        <v>8316</v>
      </c>
      <c r="O63" s="119">
        <f t="shared" si="2"/>
        <v>7900.2</v>
      </c>
      <c r="P63" s="119">
        <f t="shared" si="3"/>
        <v>6715.17</v>
      </c>
      <c r="Q63" s="63"/>
      <c r="R63" s="63"/>
      <c r="S63" s="63"/>
      <c r="T63" s="63"/>
      <c r="U63" s="63"/>
      <c r="V63" s="63"/>
      <c r="W63" s="63"/>
      <c r="X63" s="63"/>
      <c r="Y63" s="63"/>
      <c r="Z63" s="63"/>
    </row>
    <row r="64" spans="1:26" ht="18.75" customHeight="1">
      <c r="A64" s="63"/>
      <c r="B64" s="63" t="s">
        <v>992</v>
      </c>
      <c r="C64" s="63" t="s">
        <v>993</v>
      </c>
      <c r="D64" s="257">
        <v>8310.6</v>
      </c>
      <c r="E64" s="420">
        <f t="shared" si="41"/>
        <v>11350</v>
      </c>
      <c r="F64" s="420">
        <f t="shared" si="42"/>
        <v>11950</v>
      </c>
      <c r="G64" s="420">
        <f t="shared" si="43"/>
        <v>19850</v>
      </c>
      <c r="H64" s="241" t="s">
        <v>892</v>
      </c>
      <c r="I64" s="258" t="s">
        <v>893</v>
      </c>
      <c r="J64" s="63"/>
      <c r="K64" s="63">
        <v>189</v>
      </c>
      <c r="L64" s="27">
        <f t="shared" si="0"/>
        <v>6615</v>
      </c>
      <c r="M64" s="50">
        <f t="shared" si="4"/>
        <v>19845</v>
      </c>
      <c r="N64" s="119">
        <f t="shared" si="1"/>
        <v>11907</v>
      </c>
      <c r="O64" s="119">
        <f t="shared" si="2"/>
        <v>11311.65</v>
      </c>
      <c r="P64" s="119">
        <f t="shared" si="3"/>
        <v>9614.9025000000001</v>
      </c>
      <c r="Q64" s="63"/>
      <c r="R64" s="63"/>
      <c r="S64" s="63"/>
      <c r="T64" s="63"/>
      <c r="U64" s="63"/>
      <c r="V64" s="63"/>
      <c r="W64" s="63"/>
      <c r="X64" s="63"/>
      <c r="Y64" s="63"/>
      <c r="Z64" s="63"/>
    </row>
    <row r="65" spans="1:26" ht="18.75" customHeight="1">
      <c r="A65" s="63"/>
      <c r="B65" s="63" t="s">
        <v>994</v>
      </c>
      <c r="C65" s="63" t="s">
        <v>995</v>
      </c>
      <c r="D65" s="257">
        <v>13235.4</v>
      </c>
      <c r="E65" s="420">
        <f t="shared" si="41"/>
        <v>18050</v>
      </c>
      <c r="F65" s="420">
        <f t="shared" si="42"/>
        <v>19000</v>
      </c>
      <c r="G65" s="420">
        <f t="shared" si="43"/>
        <v>31650</v>
      </c>
      <c r="H65" s="241" t="s">
        <v>892</v>
      </c>
      <c r="I65" s="258" t="s">
        <v>893</v>
      </c>
      <c r="J65" s="63"/>
      <c r="K65" s="63">
        <v>301</v>
      </c>
      <c r="L65" s="27">
        <f t="shared" si="0"/>
        <v>10535</v>
      </c>
      <c r="M65" s="50">
        <f t="shared" si="4"/>
        <v>31605</v>
      </c>
      <c r="N65" s="119">
        <f t="shared" si="1"/>
        <v>18963</v>
      </c>
      <c r="O65" s="119">
        <f t="shared" si="2"/>
        <v>18014.849999999999</v>
      </c>
      <c r="P65" s="119">
        <f t="shared" si="3"/>
        <v>15312.622499999998</v>
      </c>
      <c r="Q65" s="63"/>
      <c r="R65" s="63"/>
      <c r="S65" s="63"/>
      <c r="T65" s="63"/>
      <c r="U65" s="63"/>
      <c r="V65" s="63"/>
      <c r="W65" s="63"/>
      <c r="X65" s="63"/>
      <c r="Y65" s="63"/>
      <c r="Z65" s="63"/>
    </row>
    <row r="66" spans="1:26" ht="18.75" customHeight="1">
      <c r="A66" s="63"/>
      <c r="B66" s="63" t="s">
        <v>996</v>
      </c>
      <c r="C66" s="63" t="s">
        <v>997</v>
      </c>
      <c r="D66" s="257">
        <v>11542.5</v>
      </c>
      <c r="E66" s="420">
        <f t="shared" si="41"/>
        <v>15850</v>
      </c>
      <c r="F66" s="420">
        <f t="shared" si="42"/>
        <v>16650</v>
      </c>
      <c r="G66" s="420">
        <f t="shared" si="43"/>
        <v>27750</v>
      </c>
      <c r="H66" s="241" t="s">
        <v>892</v>
      </c>
      <c r="I66" s="258" t="s">
        <v>893</v>
      </c>
      <c r="J66" s="63"/>
      <c r="K66" s="63">
        <v>264</v>
      </c>
      <c r="L66" s="27">
        <f t="shared" ref="L66:L131" si="44">K66*35</f>
        <v>9240</v>
      </c>
      <c r="M66" s="50">
        <f t="shared" si="4"/>
        <v>27720</v>
      </c>
      <c r="N66" s="119">
        <f t="shared" si="1"/>
        <v>16632</v>
      </c>
      <c r="O66" s="119">
        <f t="shared" si="2"/>
        <v>15800.4</v>
      </c>
      <c r="P66" s="119">
        <f t="shared" si="3"/>
        <v>13430.34</v>
      </c>
      <c r="Q66" s="63"/>
      <c r="R66" s="63"/>
      <c r="S66" s="63"/>
      <c r="T66" s="63"/>
      <c r="U66" s="63"/>
      <c r="V66" s="63"/>
      <c r="W66" s="63"/>
      <c r="X66" s="63"/>
      <c r="Y66" s="63"/>
      <c r="Z66" s="63"/>
    </row>
    <row r="67" spans="1:26" ht="18.75" customHeight="1">
      <c r="A67" s="63"/>
      <c r="B67" s="63" t="s">
        <v>998</v>
      </c>
      <c r="C67" s="63" t="s">
        <v>999</v>
      </c>
      <c r="D67" s="257">
        <v>1692.9</v>
      </c>
      <c r="E67" s="420">
        <f t="shared" si="41"/>
        <v>2300</v>
      </c>
      <c r="F67" s="420">
        <f t="shared" si="42"/>
        <v>2400</v>
      </c>
      <c r="G67" s="420">
        <f t="shared" si="43"/>
        <v>4000</v>
      </c>
      <c r="H67" s="241" t="s">
        <v>892</v>
      </c>
      <c r="I67" s="258" t="s">
        <v>893</v>
      </c>
      <c r="J67" s="63"/>
      <c r="K67" s="63">
        <v>37.799999999999997</v>
      </c>
      <c r="L67" s="27">
        <f t="shared" si="44"/>
        <v>1323</v>
      </c>
      <c r="M67" s="50">
        <f t="shared" ref="M67:M132" si="45">L67*3</f>
        <v>3969</v>
      </c>
      <c r="N67" s="119">
        <f t="shared" si="1"/>
        <v>2381.4</v>
      </c>
      <c r="O67" s="119">
        <f t="shared" si="2"/>
        <v>2262.33</v>
      </c>
      <c r="P67" s="119">
        <f t="shared" si="3"/>
        <v>1922.9804999999999</v>
      </c>
      <c r="Q67" s="63"/>
      <c r="R67" s="63"/>
      <c r="S67" s="63"/>
      <c r="T67" s="63"/>
      <c r="U67" s="63"/>
      <c r="V67" s="63"/>
      <c r="W67" s="63"/>
      <c r="X67" s="63"/>
      <c r="Y67" s="63"/>
      <c r="Z67" s="63"/>
    </row>
    <row r="68" spans="1:26" ht="18.75" customHeight="1">
      <c r="A68" s="63"/>
      <c r="B68" s="63" t="s">
        <v>1000</v>
      </c>
      <c r="C68" s="63" t="s">
        <v>999</v>
      </c>
      <c r="D68" s="257">
        <v>2872.8</v>
      </c>
      <c r="E68" s="420">
        <f t="shared" si="41"/>
        <v>3950</v>
      </c>
      <c r="F68" s="420">
        <f t="shared" si="42"/>
        <v>4150</v>
      </c>
      <c r="G68" s="420">
        <f t="shared" si="43"/>
        <v>6900</v>
      </c>
      <c r="H68" s="241" t="s">
        <v>892</v>
      </c>
      <c r="I68" s="258" t="s">
        <v>893</v>
      </c>
      <c r="J68" s="63"/>
      <c r="K68" s="63">
        <v>65.7</v>
      </c>
      <c r="L68" s="27">
        <f t="shared" si="44"/>
        <v>2299.5</v>
      </c>
      <c r="M68" s="50">
        <f t="shared" si="45"/>
        <v>6898.5</v>
      </c>
      <c r="N68" s="119">
        <f t="shared" si="1"/>
        <v>4139.0999999999995</v>
      </c>
      <c r="O68" s="119">
        <f t="shared" si="2"/>
        <v>3932.1449999999991</v>
      </c>
      <c r="P68" s="119">
        <f t="shared" si="3"/>
        <v>3342.323249999999</v>
      </c>
      <c r="Q68" s="63"/>
      <c r="R68" s="63"/>
      <c r="S68" s="63"/>
      <c r="T68" s="63"/>
      <c r="U68" s="63"/>
      <c r="V68" s="63"/>
      <c r="W68" s="63"/>
      <c r="X68" s="63"/>
      <c r="Y68" s="63"/>
      <c r="Z68" s="63"/>
    </row>
    <row r="69" spans="1:26" ht="18.75" customHeight="1">
      <c r="A69" s="63"/>
      <c r="B69" s="63" t="s">
        <v>1001</v>
      </c>
      <c r="C69" s="63" t="s">
        <v>1002</v>
      </c>
      <c r="D69" s="257">
        <v>6669</v>
      </c>
      <c r="E69" s="420">
        <f t="shared" si="41"/>
        <v>9200</v>
      </c>
      <c r="F69" s="420">
        <f t="shared" si="42"/>
        <v>9650</v>
      </c>
      <c r="G69" s="420">
        <f t="shared" si="43"/>
        <v>16100</v>
      </c>
      <c r="H69" s="241" t="s">
        <v>892</v>
      </c>
      <c r="I69" s="258" t="s">
        <v>893</v>
      </c>
      <c r="J69" s="63"/>
      <c r="K69" s="63">
        <v>153</v>
      </c>
      <c r="L69" s="27">
        <f t="shared" si="44"/>
        <v>5355</v>
      </c>
      <c r="M69" s="50">
        <f t="shared" si="45"/>
        <v>16065</v>
      </c>
      <c r="N69" s="119">
        <f t="shared" si="1"/>
        <v>9639</v>
      </c>
      <c r="O69" s="119">
        <f t="shared" si="2"/>
        <v>9157.0499999999993</v>
      </c>
      <c r="P69" s="119">
        <f t="shared" si="3"/>
        <v>7783.4924999999994</v>
      </c>
      <c r="Q69" s="63"/>
      <c r="R69" s="63"/>
      <c r="S69" s="63"/>
      <c r="T69" s="63"/>
      <c r="U69" s="63"/>
      <c r="V69" s="63"/>
      <c r="W69" s="63"/>
      <c r="X69" s="63"/>
      <c r="Y69" s="63"/>
      <c r="Z69" s="63"/>
    </row>
    <row r="70" spans="1:26" ht="18.75" customHeight="1">
      <c r="A70" s="63"/>
      <c r="B70" s="63" t="s">
        <v>1003</v>
      </c>
      <c r="C70" s="63" t="s">
        <v>1004</v>
      </c>
      <c r="D70" s="257">
        <v>12414.6</v>
      </c>
      <c r="E70" s="420">
        <f t="shared" si="41"/>
        <v>16950</v>
      </c>
      <c r="F70" s="420">
        <f t="shared" si="42"/>
        <v>17850</v>
      </c>
      <c r="G70" s="420">
        <f t="shared" si="43"/>
        <v>29750</v>
      </c>
      <c r="H70" s="241" t="s">
        <v>892</v>
      </c>
      <c r="I70" s="258" t="s">
        <v>893</v>
      </c>
      <c r="J70" s="63"/>
      <c r="K70" s="63">
        <v>283</v>
      </c>
      <c r="L70" s="27">
        <f t="shared" si="44"/>
        <v>9905</v>
      </c>
      <c r="M70" s="50">
        <f t="shared" si="45"/>
        <v>29715</v>
      </c>
      <c r="N70" s="119">
        <f t="shared" si="1"/>
        <v>17829</v>
      </c>
      <c r="O70" s="119">
        <f t="shared" si="2"/>
        <v>16937.55</v>
      </c>
      <c r="P70" s="119">
        <f t="shared" si="3"/>
        <v>14396.9175</v>
      </c>
      <c r="Q70" s="63"/>
      <c r="R70" s="63"/>
      <c r="S70" s="63"/>
      <c r="T70" s="63"/>
      <c r="U70" s="63"/>
      <c r="V70" s="63"/>
      <c r="W70" s="63"/>
      <c r="X70" s="63"/>
      <c r="Y70" s="63"/>
      <c r="Z70" s="63"/>
    </row>
    <row r="71" spans="1:26" ht="18.75" customHeight="1">
      <c r="A71" s="63"/>
      <c r="B71" s="63"/>
      <c r="C71" s="63"/>
      <c r="D71" s="63"/>
      <c r="E71" s="63"/>
      <c r="F71" s="63"/>
      <c r="G71" s="63"/>
      <c r="H71" s="241"/>
      <c r="I71" s="241"/>
      <c r="J71" s="63"/>
      <c r="K71" s="63"/>
      <c r="L71" s="27">
        <f t="shared" si="44"/>
        <v>0</v>
      </c>
      <c r="M71" s="50">
        <f t="shared" si="45"/>
        <v>0</v>
      </c>
      <c r="N71" s="119">
        <f t="shared" si="1"/>
        <v>0</v>
      </c>
      <c r="O71" s="119">
        <f t="shared" si="2"/>
        <v>0</v>
      </c>
      <c r="P71" s="119">
        <f t="shared" si="3"/>
        <v>0</v>
      </c>
      <c r="Q71" s="63"/>
      <c r="R71" s="63"/>
      <c r="S71" s="63"/>
      <c r="T71" s="63"/>
      <c r="U71" s="63"/>
      <c r="V71" s="63"/>
      <c r="W71" s="63"/>
      <c r="X71" s="63"/>
      <c r="Y71" s="63"/>
      <c r="Z71" s="63"/>
    </row>
    <row r="72" spans="1:26" ht="18.75" customHeight="1">
      <c r="A72" s="63"/>
      <c r="B72" s="63" t="s">
        <v>1005</v>
      </c>
      <c r="C72" s="63" t="s">
        <v>1006</v>
      </c>
      <c r="D72" s="257">
        <v>1238.895</v>
      </c>
      <c r="E72" s="420">
        <f>CEILING(O72,50)</f>
        <v>1550</v>
      </c>
      <c r="F72" s="420">
        <f>CEILING(N72,50)</f>
        <v>1650</v>
      </c>
      <c r="G72" s="420">
        <f t="shared" ref="G72" si="46">CEILING(M72,50)</f>
        <v>2700</v>
      </c>
      <c r="H72" s="241" t="s">
        <v>952</v>
      </c>
      <c r="I72" s="258" t="s">
        <v>893</v>
      </c>
      <c r="J72" s="239"/>
      <c r="K72" s="63"/>
      <c r="L72" s="27">
        <f t="shared" si="44"/>
        <v>0</v>
      </c>
      <c r="M72" s="421">
        <v>2700</v>
      </c>
      <c r="N72" s="119">
        <f t="shared" ref="N72:N75" si="47">M72*0.6</f>
        <v>1620</v>
      </c>
      <c r="O72" s="119">
        <f t="shared" ref="O72:O75" si="48">N72*0.95</f>
        <v>1539</v>
      </c>
      <c r="P72" s="119">
        <f t="shared" ref="P72:P75" si="49">O72*0.85</f>
        <v>1308.1499999999999</v>
      </c>
      <c r="Q72" s="63"/>
      <c r="R72" s="63"/>
      <c r="S72" s="63"/>
      <c r="T72" s="63"/>
      <c r="U72" s="63"/>
      <c r="V72" s="63"/>
      <c r="W72" s="63"/>
      <c r="X72" s="63"/>
      <c r="Y72" s="63"/>
      <c r="Z72" s="63"/>
    </row>
    <row r="73" spans="1:26" ht="18.75" customHeight="1">
      <c r="A73" s="63"/>
      <c r="B73" s="63" t="s">
        <v>1007</v>
      </c>
      <c r="C73" s="63" t="s">
        <v>1008</v>
      </c>
      <c r="D73" s="257">
        <v>1508.2199999999998</v>
      </c>
      <c r="E73" s="420">
        <f t="shared" ref="E73:E82" si="50">CEILING(O73,50)</f>
        <v>1900</v>
      </c>
      <c r="F73" s="420">
        <f t="shared" ref="F73:F82" si="51">CEILING(N73,50)</f>
        <v>2000</v>
      </c>
      <c r="G73" s="420">
        <f t="shared" ref="G73:G82" si="52">CEILING(M73,50)</f>
        <v>3300</v>
      </c>
      <c r="H73" s="241" t="s">
        <v>952</v>
      </c>
      <c r="I73" s="258" t="s">
        <v>893</v>
      </c>
      <c r="J73" s="239"/>
      <c r="K73" s="63"/>
      <c r="L73" s="27">
        <f t="shared" si="44"/>
        <v>0</v>
      </c>
      <c r="M73" s="421">
        <v>3300</v>
      </c>
      <c r="N73" s="119">
        <f t="shared" si="47"/>
        <v>1980</v>
      </c>
      <c r="O73" s="119">
        <f t="shared" si="48"/>
        <v>1881</v>
      </c>
      <c r="P73" s="119">
        <f t="shared" si="49"/>
        <v>1598.85</v>
      </c>
      <c r="Q73" s="63"/>
      <c r="R73" s="63"/>
      <c r="S73" s="63"/>
      <c r="T73" s="63"/>
      <c r="U73" s="63"/>
      <c r="V73" s="63"/>
      <c r="W73" s="63"/>
      <c r="X73" s="63"/>
      <c r="Y73" s="63"/>
      <c r="Z73" s="63"/>
    </row>
    <row r="74" spans="1:26" ht="18.75" customHeight="1">
      <c r="A74" s="63"/>
      <c r="B74" s="63" t="s">
        <v>1009</v>
      </c>
      <c r="C74" s="63" t="s">
        <v>1010</v>
      </c>
      <c r="D74" s="257">
        <v>1346.625</v>
      </c>
      <c r="E74" s="420">
        <f t="shared" si="50"/>
        <v>1700</v>
      </c>
      <c r="F74" s="420">
        <f t="shared" si="51"/>
        <v>1750</v>
      </c>
      <c r="G74" s="420">
        <f t="shared" si="52"/>
        <v>2900</v>
      </c>
      <c r="H74" s="241" t="s">
        <v>952</v>
      </c>
      <c r="I74" s="258" t="s">
        <v>893</v>
      </c>
      <c r="J74" s="239"/>
      <c r="K74" s="63"/>
      <c r="L74" s="27">
        <f t="shared" si="44"/>
        <v>0</v>
      </c>
      <c r="M74" s="421">
        <v>2900</v>
      </c>
      <c r="N74" s="119">
        <f t="shared" si="47"/>
        <v>1740</v>
      </c>
      <c r="O74" s="119">
        <f t="shared" si="48"/>
        <v>1653</v>
      </c>
      <c r="P74" s="119">
        <f t="shared" si="49"/>
        <v>1405.05</v>
      </c>
      <c r="Q74" s="63"/>
      <c r="R74" s="63"/>
      <c r="S74" s="63"/>
      <c r="T74" s="63"/>
      <c r="U74" s="63"/>
      <c r="V74" s="63"/>
      <c r="W74" s="63"/>
      <c r="X74" s="63"/>
      <c r="Y74" s="63"/>
      <c r="Z74" s="63"/>
    </row>
    <row r="75" spans="1:26" ht="18.75" customHeight="1">
      <c r="A75" s="63"/>
      <c r="B75" s="63" t="s">
        <v>1011</v>
      </c>
      <c r="C75" s="63" t="s">
        <v>1012</v>
      </c>
      <c r="D75" s="257">
        <v>1615.95</v>
      </c>
      <c r="E75" s="420">
        <f t="shared" si="50"/>
        <v>0</v>
      </c>
      <c r="F75" s="420">
        <f t="shared" si="51"/>
        <v>0</v>
      </c>
      <c r="G75" s="420">
        <f t="shared" si="52"/>
        <v>0</v>
      </c>
      <c r="H75" s="241" t="s">
        <v>952</v>
      </c>
      <c r="I75" s="258" t="s">
        <v>893</v>
      </c>
      <c r="J75" s="290" t="s">
        <v>5124</v>
      </c>
      <c r="K75" s="63"/>
      <c r="L75" s="27">
        <f t="shared" si="44"/>
        <v>0</v>
      </c>
      <c r="M75" s="422">
        <v>0</v>
      </c>
      <c r="N75" s="119">
        <f t="shared" si="47"/>
        <v>0</v>
      </c>
      <c r="O75" s="119">
        <f t="shared" si="48"/>
        <v>0</v>
      </c>
      <c r="P75" s="119">
        <f t="shared" si="49"/>
        <v>0</v>
      </c>
      <c r="Q75" s="63"/>
      <c r="R75" s="63"/>
      <c r="S75" s="63"/>
      <c r="T75" s="63"/>
      <c r="U75" s="63"/>
      <c r="V75" s="63"/>
      <c r="W75" s="63"/>
      <c r="X75" s="63"/>
      <c r="Y75" s="63"/>
      <c r="Z75" s="63"/>
    </row>
    <row r="76" spans="1:26" ht="18.75" customHeight="1">
      <c r="A76" s="63"/>
      <c r="B76" s="63" t="s">
        <v>1013</v>
      </c>
      <c r="C76" s="63" t="s">
        <v>1014</v>
      </c>
      <c r="D76" s="257">
        <v>1777.5450000000001</v>
      </c>
      <c r="E76" s="420">
        <f t="shared" si="50"/>
        <v>2250</v>
      </c>
      <c r="F76" s="420">
        <f t="shared" si="51"/>
        <v>2350</v>
      </c>
      <c r="G76" s="420">
        <f t="shared" si="52"/>
        <v>3900</v>
      </c>
      <c r="H76" s="241" t="s">
        <v>952</v>
      </c>
      <c r="I76" s="258" t="s">
        <v>893</v>
      </c>
      <c r="J76" s="239"/>
      <c r="K76" s="63"/>
      <c r="L76" s="27">
        <f t="shared" si="44"/>
        <v>0</v>
      </c>
      <c r="M76" s="421">
        <v>3900</v>
      </c>
      <c r="N76" s="119">
        <f t="shared" ref="N76:N83" si="53">M76*0.6</f>
        <v>2340</v>
      </c>
      <c r="O76" s="119">
        <f t="shared" ref="O76:O83" si="54">N76*0.95</f>
        <v>2223</v>
      </c>
      <c r="P76" s="119">
        <f t="shared" ref="P76:P83" si="55">O76*0.85</f>
        <v>1889.55</v>
      </c>
      <c r="Q76" s="63"/>
      <c r="R76" s="63"/>
      <c r="S76" s="63"/>
      <c r="T76" s="63"/>
      <c r="U76" s="63"/>
      <c r="V76" s="63"/>
      <c r="W76" s="63"/>
      <c r="X76" s="63"/>
      <c r="Y76" s="63"/>
      <c r="Z76" s="63"/>
    </row>
    <row r="77" spans="1:26" ht="18.75" customHeight="1">
      <c r="A77" s="63"/>
      <c r="B77" s="63" t="s">
        <v>1015</v>
      </c>
      <c r="C77" s="63" t="s">
        <v>1016</v>
      </c>
      <c r="D77" s="257">
        <v>2262.3300000000004</v>
      </c>
      <c r="E77" s="420">
        <f t="shared" si="50"/>
        <v>2750</v>
      </c>
      <c r="F77" s="420">
        <f t="shared" si="51"/>
        <v>2900</v>
      </c>
      <c r="G77" s="420">
        <f t="shared" si="52"/>
        <v>4800</v>
      </c>
      <c r="H77" s="241" t="s">
        <v>952</v>
      </c>
      <c r="I77" s="258" t="s">
        <v>893</v>
      </c>
      <c r="J77" s="239"/>
      <c r="K77" s="63"/>
      <c r="L77" s="27">
        <f t="shared" si="44"/>
        <v>0</v>
      </c>
      <c r="M77" s="421">
        <v>4800</v>
      </c>
      <c r="N77" s="119">
        <f t="shared" si="53"/>
        <v>2880</v>
      </c>
      <c r="O77" s="119">
        <f t="shared" si="54"/>
        <v>2736</v>
      </c>
      <c r="P77" s="119">
        <f t="shared" si="55"/>
        <v>2325.6</v>
      </c>
      <c r="Q77" s="63"/>
      <c r="R77" s="63"/>
      <c r="S77" s="63"/>
      <c r="T77" s="63"/>
      <c r="U77" s="63"/>
      <c r="V77" s="63"/>
      <c r="W77" s="63"/>
      <c r="X77" s="63"/>
      <c r="Y77" s="63"/>
      <c r="Z77" s="63"/>
    </row>
    <row r="78" spans="1:26" ht="18.75" customHeight="1">
      <c r="A78" s="63"/>
      <c r="B78" s="63" t="s">
        <v>1017</v>
      </c>
      <c r="C78" s="63" t="s">
        <v>1018</v>
      </c>
      <c r="D78" s="257">
        <v>2046.8700000000001</v>
      </c>
      <c r="E78" s="420">
        <f t="shared" si="50"/>
        <v>2600</v>
      </c>
      <c r="F78" s="420">
        <f t="shared" si="51"/>
        <v>2700</v>
      </c>
      <c r="G78" s="420">
        <f t="shared" si="52"/>
        <v>4500</v>
      </c>
      <c r="H78" s="241" t="s">
        <v>952</v>
      </c>
      <c r="I78" s="258" t="s">
        <v>893</v>
      </c>
      <c r="J78" s="239"/>
      <c r="K78" s="63"/>
      <c r="L78" s="27">
        <f t="shared" si="44"/>
        <v>0</v>
      </c>
      <c r="M78" s="421">
        <v>4500</v>
      </c>
      <c r="N78" s="119">
        <f t="shared" si="53"/>
        <v>2700</v>
      </c>
      <c r="O78" s="119">
        <f t="shared" si="54"/>
        <v>2565</v>
      </c>
      <c r="P78" s="119">
        <f t="shared" si="55"/>
        <v>2180.25</v>
      </c>
      <c r="Q78" s="63"/>
      <c r="R78" s="63"/>
      <c r="S78" s="63"/>
      <c r="T78" s="63"/>
      <c r="U78" s="63"/>
      <c r="V78" s="63"/>
      <c r="W78" s="63"/>
      <c r="X78" s="63"/>
      <c r="Y78" s="63"/>
      <c r="Z78" s="63"/>
    </row>
    <row r="79" spans="1:26" ht="18.75" customHeight="1">
      <c r="A79" s="63"/>
      <c r="B79" s="63" t="s">
        <v>1019</v>
      </c>
      <c r="C79" s="63" t="s">
        <v>1020</v>
      </c>
      <c r="D79" s="257">
        <v>2423.9250000000002</v>
      </c>
      <c r="E79" s="420">
        <f t="shared" si="50"/>
        <v>3050</v>
      </c>
      <c r="F79" s="420">
        <f t="shared" si="51"/>
        <v>3200</v>
      </c>
      <c r="G79" s="420">
        <f t="shared" si="52"/>
        <v>5300</v>
      </c>
      <c r="H79" s="241" t="s">
        <v>952</v>
      </c>
      <c r="I79" s="258" t="s">
        <v>893</v>
      </c>
      <c r="J79" s="239"/>
      <c r="K79" s="63"/>
      <c r="L79" s="27">
        <f t="shared" si="44"/>
        <v>0</v>
      </c>
      <c r="M79" s="421">
        <v>5300</v>
      </c>
      <c r="N79" s="119">
        <f t="shared" si="53"/>
        <v>3180</v>
      </c>
      <c r="O79" s="119">
        <f t="shared" si="54"/>
        <v>3021</v>
      </c>
      <c r="P79" s="119">
        <f t="shared" si="55"/>
        <v>2567.85</v>
      </c>
      <c r="Q79" s="63"/>
      <c r="R79" s="63"/>
      <c r="S79" s="63"/>
      <c r="T79" s="63"/>
      <c r="U79" s="63"/>
      <c r="V79" s="63"/>
      <c r="W79" s="63"/>
      <c r="X79" s="63"/>
      <c r="Y79" s="63"/>
      <c r="Z79" s="63"/>
    </row>
    <row r="80" spans="1:26" ht="18.75" customHeight="1">
      <c r="A80" s="63"/>
      <c r="B80" s="63" t="s">
        <v>1021</v>
      </c>
      <c r="C80" s="63" t="s">
        <v>1022</v>
      </c>
      <c r="D80" s="257">
        <v>4309.2</v>
      </c>
      <c r="E80" s="420">
        <f t="shared" si="50"/>
        <v>6000</v>
      </c>
      <c r="F80" s="420">
        <f t="shared" si="51"/>
        <v>6300</v>
      </c>
      <c r="G80" s="420">
        <f t="shared" si="52"/>
        <v>10500</v>
      </c>
      <c r="H80" s="241" t="s">
        <v>952</v>
      </c>
      <c r="I80" s="258" t="s">
        <v>893</v>
      </c>
      <c r="J80" s="239"/>
      <c r="K80" s="63"/>
      <c r="L80" s="27">
        <f t="shared" si="44"/>
        <v>0</v>
      </c>
      <c r="M80" s="421">
        <v>10500</v>
      </c>
      <c r="N80" s="119">
        <f t="shared" si="53"/>
        <v>6300</v>
      </c>
      <c r="O80" s="119">
        <f t="shared" si="54"/>
        <v>5985</v>
      </c>
      <c r="P80" s="119">
        <f t="shared" si="55"/>
        <v>5087.25</v>
      </c>
      <c r="Q80" s="63"/>
      <c r="R80" s="63"/>
      <c r="S80" s="63"/>
      <c r="T80" s="63"/>
      <c r="U80" s="63"/>
      <c r="V80" s="63"/>
      <c r="W80" s="63"/>
      <c r="X80" s="63"/>
      <c r="Y80" s="63"/>
      <c r="Z80" s="63"/>
    </row>
    <row r="81" spans="1:26" ht="18.75" customHeight="1">
      <c r="A81" s="63"/>
      <c r="B81" s="63" t="s">
        <v>1023</v>
      </c>
      <c r="C81" s="63" t="s">
        <v>1024</v>
      </c>
      <c r="D81" s="257">
        <v>4847.8500000000004</v>
      </c>
      <c r="E81" s="420">
        <f t="shared" si="50"/>
        <v>6000</v>
      </c>
      <c r="F81" s="420">
        <f t="shared" si="51"/>
        <v>6300</v>
      </c>
      <c r="G81" s="420">
        <f t="shared" si="52"/>
        <v>10500</v>
      </c>
      <c r="H81" s="241" t="s">
        <v>952</v>
      </c>
      <c r="I81" s="258" t="s">
        <v>893</v>
      </c>
      <c r="J81" s="239"/>
      <c r="K81" s="63"/>
      <c r="L81" s="27">
        <f t="shared" si="44"/>
        <v>0</v>
      </c>
      <c r="M81" s="421">
        <v>10500</v>
      </c>
      <c r="N81" s="119">
        <f t="shared" si="53"/>
        <v>6300</v>
      </c>
      <c r="O81" s="119">
        <f t="shared" si="54"/>
        <v>5985</v>
      </c>
      <c r="P81" s="119">
        <f t="shared" si="55"/>
        <v>5087.25</v>
      </c>
      <c r="Q81" s="63"/>
      <c r="R81" s="63"/>
      <c r="S81" s="63"/>
      <c r="T81" s="63"/>
      <c r="U81" s="63"/>
      <c r="V81" s="63"/>
      <c r="W81" s="63"/>
      <c r="X81" s="63"/>
      <c r="Y81" s="63"/>
      <c r="Z81" s="63"/>
    </row>
    <row r="82" spans="1:26" ht="18.75" customHeight="1">
      <c r="A82" s="63"/>
      <c r="B82" s="63" t="s">
        <v>1025</v>
      </c>
      <c r="C82" s="63" t="s">
        <v>1026</v>
      </c>
      <c r="D82" s="257">
        <v>5386.5</v>
      </c>
      <c r="E82" s="420">
        <f t="shared" si="50"/>
        <v>6850</v>
      </c>
      <c r="F82" s="420">
        <f t="shared" si="51"/>
        <v>7200</v>
      </c>
      <c r="G82" s="420">
        <f t="shared" si="52"/>
        <v>12000</v>
      </c>
      <c r="H82" s="241" t="s">
        <v>952</v>
      </c>
      <c r="I82" s="258" t="s">
        <v>893</v>
      </c>
      <c r="J82" s="239"/>
      <c r="K82" s="63"/>
      <c r="L82" s="27">
        <f t="shared" si="44"/>
        <v>0</v>
      </c>
      <c r="M82" s="421">
        <v>12000</v>
      </c>
      <c r="N82" s="119">
        <f t="shared" si="53"/>
        <v>7200</v>
      </c>
      <c r="O82" s="119">
        <f t="shared" si="54"/>
        <v>6840</v>
      </c>
      <c r="P82" s="119">
        <f t="shared" si="55"/>
        <v>5814</v>
      </c>
      <c r="Q82" s="63"/>
      <c r="R82" s="63"/>
      <c r="S82" s="63"/>
      <c r="T82" s="63"/>
      <c r="U82" s="63"/>
      <c r="V82" s="63"/>
      <c r="W82" s="63"/>
      <c r="X82" s="63"/>
      <c r="Y82" s="63"/>
      <c r="Z82" s="63"/>
    </row>
    <row r="83" spans="1:26" ht="18.75" customHeight="1">
      <c r="A83" s="63"/>
      <c r="B83" s="63" t="s">
        <v>1027</v>
      </c>
      <c r="C83" s="63" t="s">
        <v>1028</v>
      </c>
      <c r="D83" s="257">
        <v>7002.45</v>
      </c>
      <c r="E83" s="420">
        <f>CEILING(O83,50)</f>
        <v>8550</v>
      </c>
      <c r="F83" s="420">
        <f>CEILING(N83,50)</f>
        <v>9000</v>
      </c>
      <c r="G83" s="420">
        <f>CEILING(M83,50)</f>
        <v>15000</v>
      </c>
      <c r="H83" s="241" t="s">
        <v>952</v>
      </c>
      <c r="I83" s="258" t="s">
        <v>893</v>
      </c>
      <c r="J83" s="239"/>
      <c r="K83" s="63"/>
      <c r="L83" s="27">
        <f t="shared" si="44"/>
        <v>0</v>
      </c>
      <c r="M83" s="421">
        <v>15000</v>
      </c>
      <c r="N83" s="119">
        <f t="shared" si="53"/>
        <v>9000</v>
      </c>
      <c r="O83" s="119">
        <f t="shared" si="54"/>
        <v>8550</v>
      </c>
      <c r="P83" s="119">
        <f t="shared" si="55"/>
        <v>7267.5</v>
      </c>
      <c r="Q83" s="63"/>
      <c r="R83" s="63"/>
      <c r="S83" s="63"/>
      <c r="T83" s="63"/>
      <c r="U83" s="63"/>
      <c r="V83" s="63"/>
      <c r="W83" s="63"/>
      <c r="X83" s="63"/>
      <c r="Y83" s="63"/>
      <c r="Z83" s="63"/>
    </row>
    <row r="84" spans="1:26" ht="18.75" customHeight="1">
      <c r="A84" s="63"/>
      <c r="B84" s="63"/>
      <c r="C84" s="63"/>
      <c r="D84" s="257"/>
      <c r="E84" s="257"/>
      <c r="F84" s="257"/>
      <c r="G84" s="257"/>
      <c r="H84" s="241"/>
      <c r="I84" s="241"/>
      <c r="J84" s="63"/>
      <c r="K84" s="63"/>
      <c r="L84" s="27">
        <f t="shared" si="44"/>
        <v>0</v>
      </c>
      <c r="M84" s="50">
        <f t="shared" si="45"/>
        <v>0</v>
      </c>
      <c r="N84" s="119">
        <f t="shared" si="1"/>
        <v>0</v>
      </c>
      <c r="O84" s="119">
        <f t="shared" si="2"/>
        <v>0</v>
      </c>
      <c r="P84" s="119">
        <f t="shared" si="3"/>
        <v>0</v>
      </c>
      <c r="Q84" s="63"/>
      <c r="R84" s="63"/>
      <c r="S84" s="63"/>
      <c r="T84" s="63"/>
      <c r="U84" s="63"/>
      <c r="V84" s="63"/>
      <c r="W84" s="63"/>
      <c r="X84" s="63"/>
      <c r="Y84" s="63"/>
      <c r="Z84" s="63"/>
    </row>
    <row r="85" spans="1:26" ht="18.75" customHeight="1">
      <c r="A85" s="317" t="s">
        <v>1029</v>
      </c>
      <c r="B85" s="63"/>
      <c r="C85" s="63"/>
      <c r="D85" s="257"/>
      <c r="E85" s="257"/>
      <c r="F85" s="257"/>
      <c r="G85" s="257"/>
      <c r="H85" s="241"/>
      <c r="I85" s="241"/>
      <c r="J85" s="63"/>
      <c r="K85" s="63"/>
      <c r="L85" s="27">
        <f t="shared" si="44"/>
        <v>0</v>
      </c>
      <c r="M85" s="50">
        <f t="shared" si="45"/>
        <v>0</v>
      </c>
      <c r="N85" s="119">
        <f t="shared" si="1"/>
        <v>0</v>
      </c>
      <c r="O85" s="119">
        <f t="shared" si="2"/>
        <v>0</v>
      </c>
      <c r="P85" s="119">
        <f t="shared" si="3"/>
        <v>0</v>
      </c>
      <c r="Q85" s="63"/>
      <c r="R85" s="63"/>
      <c r="S85" s="63"/>
      <c r="T85" s="63"/>
      <c r="U85" s="63"/>
      <c r="V85" s="63"/>
      <c r="W85" s="63"/>
      <c r="X85" s="63"/>
      <c r="Y85" s="63"/>
      <c r="Z85" s="63"/>
    </row>
    <row r="86" spans="1:26" ht="18.75" customHeight="1">
      <c r="A86" s="63"/>
      <c r="B86" s="63" t="s">
        <v>1030</v>
      </c>
      <c r="C86" s="63" t="s">
        <v>1031</v>
      </c>
      <c r="D86" s="257">
        <v>8310.6</v>
      </c>
      <c r="E86" s="420">
        <f>CEILING(O86,50)</f>
        <v>11350</v>
      </c>
      <c r="F86" s="420">
        <f>CEILING(N86,50)</f>
        <v>11950</v>
      </c>
      <c r="G86" s="420">
        <f>CEILING(M86,50)</f>
        <v>19850</v>
      </c>
      <c r="H86" s="241" t="s">
        <v>892</v>
      </c>
      <c r="I86" s="258" t="s">
        <v>893</v>
      </c>
      <c r="J86" s="63"/>
      <c r="K86" s="63">
        <v>189</v>
      </c>
      <c r="L86" s="27">
        <f t="shared" si="44"/>
        <v>6615</v>
      </c>
      <c r="M86" s="50">
        <f t="shared" si="45"/>
        <v>19845</v>
      </c>
      <c r="N86" s="119">
        <f t="shared" si="1"/>
        <v>11907</v>
      </c>
      <c r="O86" s="119">
        <f t="shared" si="2"/>
        <v>11311.65</v>
      </c>
      <c r="P86" s="119">
        <f t="shared" si="3"/>
        <v>9614.9025000000001</v>
      </c>
      <c r="Q86" s="63"/>
      <c r="R86" s="63"/>
      <c r="S86" s="63"/>
      <c r="T86" s="63"/>
      <c r="U86" s="63"/>
      <c r="V86" s="63"/>
      <c r="W86" s="63"/>
      <c r="X86" s="63"/>
      <c r="Y86" s="63"/>
      <c r="Z86" s="63"/>
    </row>
    <row r="87" spans="1:26" ht="18.75" customHeight="1">
      <c r="A87" s="63"/>
      <c r="B87" s="63" t="s">
        <v>1032</v>
      </c>
      <c r="C87" s="63" t="s">
        <v>1033</v>
      </c>
      <c r="D87" s="257">
        <v>5899.5</v>
      </c>
      <c r="E87" s="420">
        <f t="shared" ref="E87:E88" si="56">CEILING(O87,50)</f>
        <v>8100</v>
      </c>
      <c r="F87" s="420">
        <f t="shared" ref="F87:F88" si="57">CEILING(N87,50)</f>
        <v>8550</v>
      </c>
      <c r="G87" s="420">
        <f t="shared" ref="G87:G89" si="58">CEILING(M87,50)</f>
        <v>14200</v>
      </c>
      <c r="H87" s="241" t="s">
        <v>892</v>
      </c>
      <c r="I87" s="258" t="s">
        <v>893</v>
      </c>
      <c r="J87" s="63"/>
      <c r="K87" s="63">
        <v>135</v>
      </c>
      <c r="L87" s="27">
        <f t="shared" si="44"/>
        <v>4725</v>
      </c>
      <c r="M87" s="50">
        <f t="shared" si="45"/>
        <v>14175</v>
      </c>
      <c r="N87" s="119">
        <f t="shared" si="1"/>
        <v>8505</v>
      </c>
      <c r="O87" s="119">
        <f t="shared" si="2"/>
        <v>8079.75</v>
      </c>
      <c r="P87" s="119">
        <f t="shared" si="3"/>
        <v>6867.7874999999995</v>
      </c>
      <c r="Q87" s="63"/>
      <c r="R87" s="63"/>
      <c r="S87" s="63"/>
      <c r="T87" s="63"/>
      <c r="U87" s="63"/>
      <c r="V87" s="63"/>
      <c r="W87" s="63"/>
      <c r="X87" s="63"/>
      <c r="Y87" s="63"/>
      <c r="Z87" s="63"/>
    </row>
    <row r="88" spans="1:26" ht="18.75" customHeight="1">
      <c r="A88" s="63"/>
      <c r="B88" s="63" t="s">
        <v>1034</v>
      </c>
      <c r="C88" s="63" t="s">
        <v>1035</v>
      </c>
      <c r="D88" s="257">
        <v>5540.4000000000005</v>
      </c>
      <c r="E88" s="420">
        <f t="shared" si="56"/>
        <v>7550</v>
      </c>
      <c r="F88" s="420">
        <f t="shared" si="57"/>
        <v>7950</v>
      </c>
      <c r="G88" s="420">
        <f t="shared" si="58"/>
        <v>13250</v>
      </c>
      <c r="H88" s="241" t="s">
        <v>892</v>
      </c>
      <c r="I88" s="258" t="s">
        <v>893</v>
      </c>
      <c r="J88" s="63"/>
      <c r="K88" s="63">
        <v>126</v>
      </c>
      <c r="L88" s="27">
        <f t="shared" si="44"/>
        <v>4410</v>
      </c>
      <c r="M88" s="50">
        <f t="shared" si="45"/>
        <v>13230</v>
      </c>
      <c r="N88" s="119">
        <f t="shared" si="1"/>
        <v>7938</v>
      </c>
      <c r="O88" s="119">
        <f t="shared" si="2"/>
        <v>7541.0999999999995</v>
      </c>
      <c r="P88" s="119">
        <f t="shared" si="3"/>
        <v>6409.9349999999995</v>
      </c>
      <c r="Q88" s="63"/>
      <c r="R88" s="63"/>
      <c r="S88" s="63"/>
      <c r="T88" s="63"/>
      <c r="U88" s="63"/>
      <c r="V88" s="63"/>
      <c r="W88" s="63"/>
      <c r="X88" s="63"/>
      <c r="Y88" s="63"/>
      <c r="Z88" s="63"/>
    </row>
    <row r="89" spans="1:26" ht="18.75" customHeight="1">
      <c r="A89" s="63"/>
      <c r="B89" s="256" t="s">
        <v>1036</v>
      </c>
      <c r="C89" s="256" t="s">
        <v>1037</v>
      </c>
      <c r="D89" s="257">
        <v>8310.6</v>
      </c>
      <c r="E89" s="420">
        <f>CEILING(O89,50)</f>
        <v>11350</v>
      </c>
      <c r="F89" s="420">
        <f>CEILING(N89,50)</f>
        <v>11950</v>
      </c>
      <c r="G89" s="420">
        <f t="shared" si="58"/>
        <v>19850</v>
      </c>
      <c r="H89" s="241" t="s">
        <v>892</v>
      </c>
      <c r="I89" s="258" t="s">
        <v>893</v>
      </c>
      <c r="J89" s="425" t="s">
        <v>5427</v>
      </c>
      <c r="K89" s="63">
        <v>189</v>
      </c>
      <c r="L89" s="27">
        <f t="shared" si="44"/>
        <v>6615</v>
      </c>
      <c r="M89" s="50">
        <f t="shared" si="45"/>
        <v>19845</v>
      </c>
      <c r="N89" s="119">
        <f t="shared" si="1"/>
        <v>11907</v>
      </c>
      <c r="O89" s="119">
        <f t="shared" si="2"/>
        <v>11311.65</v>
      </c>
      <c r="P89" s="119">
        <f t="shared" si="3"/>
        <v>9614.9025000000001</v>
      </c>
      <c r="Q89" s="63"/>
      <c r="R89" s="63"/>
      <c r="S89" s="63"/>
      <c r="T89" s="63"/>
      <c r="U89" s="63"/>
      <c r="V89" s="63"/>
      <c r="W89" s="63"/>
      <c r="X89" s="63"/>
      <c r="Y89" s="63"/>
      <c r="Z89" s="63"/>
    </row>
    <row r="90" spans="1:26" ht="18.75" customHeight="1">
      <c r="A90" s="63"/>
      <c r="B90" s="63"/>
      <c r="C90" s="63"/>
      <c r="D90" s="257"/>
      <c r="E90" s="257"/>
      <c r="F90" s="257"/>
      <c r="G90" s="257"/>
      <c r="H90" s="241"/>
      <c r="I90" s="241"/>
      <c r="J90" s="63"/>
      <c r="K90" s="63"/>
      <c r="L90" s="27">
        <f t="shared" si="44"/>
        <v>0</v>
      </c>
      <c r="M90" s="50">
        <f t="shared" si="45"/>
        <v>0</v>
      </c>
      <c r="N90" s="119">
        <f t="shared" si="1"/>
        <v>0</v>
      </c>
      <c r="O90" s="119">
        <f t="shared" si="2"/>
        <v>0</v>
      </c>
      <c r="P90" s="119">
        <f t="shared" si="3"/>
        <v>0</v>
      </c>
      <c r="Q90" s="63"/>
      <c r="R90" s="63"/>
      <c r="S90" s="63"/>
      <c r="T90" s="63"/>
      <c r="U90" s="63"/>
      <c r="V90" s="63"/>
      <c r="W90" s="63"/>
      <c r="X90" s="63"/>
      <c r="Y90" s="63"/>
      <c r="Z90" s="63"/>
    </row>
    <row r="91" spans="1:26" ht="18.75" customHeight="1">
      <c r="A91" s="181" t="s">
        <v>1038</v>
      </c>
      <c r="B91" s="63"/>
      <c r="C91" s="63"/>
      <c r="D91" s="257"/>
      <c r="E91" s="257"/>
      <c r="F91" s="257"/>
      <c r="G91" s="257"/>
      <c r="H91" s="241"/>
      <c r="I91" s="241"/>
      <c r="J91" s="63"/>
      <c r="K91" s="63"/>
      <c r="L91" s="27">
        <f t="shared" si="44"/>
        <v>0</v>
      </c>
      <c r="M91" s="50">
        <f t="shared" si="45"/>
        <v>0</v>
      </c>
      <c r="N91" s="119">
        <f t="shared" si="1"/>
        <v>0</v>
      </c>
      <c r="O91" s="119">
        <f t="shared" si="2"/>
        <v>0</v>
      </c>
      <c r="P91" s="119">
        <f t="shared" si="3"/>
        <v>0</v>
      </c>
      <c r="Q91" s="63"/>
      <c r="R91" s="63"/>
      <c r="S91" s="63"/>
      <c r="T91" s="63"/>
      <c r="U91" s="63"/>
      <c r="V91" s="63"/>
      <c r="W91" s="63"/>
      <c r="X91" s="63"/>
      <c r="Y91" s="63"/>
      <c r="Z91" s="63"/>
    </row>
    <row r="92" spans="1:26" ht="18.75" customHeight="1">
      <c r="A92" s="317" t="s">
        <v>1039</v>
      </c>
      <c r="B92" s="63" t="s">
        <v>1040</v>
      </c>
      <c r="C92" s="63" t="s">
        <v>1041</v>
      </c>
      <c r="D92" s="257">
        <v>4976.1000000000004</v>
      </c>
      <c r="E92" s="420">
        <f>CEILING(O92,50)</f>
        <v>6750</v>
      </c>
      <c r="F92" s="420">
        <f>CEILING(N92,50)</f>
        <v>7100</v>
      </c>
      <c r="G92" s="420">
        <f t="shared" ref="G92" si="59">CEILING(M92,50)</f>
        <v>11800</v>
      </c>
      <c r="H92" s="241" t="s">
        <v>892</v>
      </c>
      <c r="I92" s="258" t="s">
        <v>893</v>
      </c>
      <c r="J92" s="63"/>
      <c r="K92" s="63">
        <v>112</v>
      </c>
      <c r="L92" s="27">
        <f t="shared" si="44"/>
        <v>3920</v>
      </c>
      <c r="M92" s="50">
        <f t="shared" si="45"/>
        <v>11760</v>
      </c>
      <c r="N92" s="119">
        <f t="shared" si="1"/>
        <v>7056</v>
      </c>
      <c r="O92" s="119">
        <f t="shared" si="2"/>
        <v>6703.2</v>
      </c>
      <c r="P92" s="119">
        <f t="shared" si="3"/>
        <v>5697.7199999999993</v>
      </c>
      <c r="Q92" s="63"/>
      <c r="R92" s="63"/>
      <c r="S92" s="63"/>
      <c r="T92" s="63"/>
      <c r="U92" s="63"/>
      <c r="V92" s="63"/>
      <c r="W92" s="63"/>
      <c r="X92" s="63"/>
      <c r="Y92" s="63"/>
      <c r="Z92" s="63"/>
    </row>
    <row r="93" spans="1:26" ht="18.75" customHeight="1">
      <c r="A93" s="63"/>
      <c r="B93" s="63" t="s">
        <v>1042</v>
      </c>
      <c r="C93" s="63" t="s">
        <v>1043</v>
      </c>
      <c r="D93" s="257">
        <v>3180.6</v>
      </c>
      <c r="E93" s="420">
        <f t="shared" ref="E93:E98" si="60">CEILING(O93,50)</f>
        <v>4350</v>
      </c>
      <c r="F93" s="420">
        <f t="shared" ref="F93:F98" si="61">CEILING(N93,50)</f>
        <v>4550</v>
      </c>
      <c r="G93" s="420">
        <f t="shared" ref="G93:G98" si="62">CEILING(M93,50)</f>
        <v>7600</v>
      </c>
      <c r="H93" s="241" t="s">
        <v>892</v>
      </c>
      <c r="I93" s="258" t="s">
        <v>893</v>
      </c>
      <c r="J93" s="63"/>
      <c r="K93" s="63">
        <v>72</v>
      </c>
      <c r="L93" s="27">
        <f t="shared" si="44"/>
        <v>2520</v>
      </c>
      <c r="M93" s="50">
        <f t="shared" si="45"/>
        <v>7560</v>
      </c>
      <c r="N93" s="119">
        <f t="shared" si="1"/>
        <v>4536</v>
      </c>
      <c r="O93" s="119">
        <f t="shared" si="2"/>
        <v>4309.2</v>
      </c>
      <c r="P93" s="119">
        <f t="shared" si="3"/>
        <v>3662.8199999999997</v>
      </c>
      <c r="Q93" s="63"/>
      <c r="R93" s="63"/>
      <c r="S93" s="63"/>
      <c r="T93" s="63"/>
      <c r="U93" s="63"/>
      <c r="V93" s="63"/>
      <c r="W93" s="63"/>
      <c r="X93" s="63"/>
      <c r="Y93" s="63"/>
      <c r="Z93" s="63"/>
    </row>
    <row r="94" spans="1:26" ht="18.75" customHeight="1">
      <c r="A94" s="63"/>
      <c r="B94" s="63" t="s">
        <v>1044</v>
      </c>
      <c r="C94" s="63" t="s">
        <v>1045</v>
      </c>
      <c r="D94" s="257">
        <v>4360.5</v>
      </c>
      <c r="E94" s="420">
        <f t="shared" si="60"/>
        <v>5950</v>
      </c>
      <c r="F94" s="420">
        <f>CEILING(N94,50)</f>
        <v>6250</v>
      </c>
      <c r="G94" s="420">
        <f t="shared" si="62"/>
        <v>10400</v>
      </c>
      <c r="H94" s="241" t="s">
        <v>892</v>
      </c>
      <c r="I94" s="258" t="s">
        <v>893</v>
      </c>
      <c r="J94" s="63"/>
      <c r="K94" s="63">
        <v>99</v>
      </c>
      <c r="L94" s="27">
        <f t="shared" si="44"/>
        <v>3465</v>
      </c>
      <c r="M94" s="50">
        <f t="shared" si="45"/>
        <v>10395</v>
      </c>
      <c r="N94" s="119">
        <f t="shared" si="1"/>
        <v>6237</v>
      </c>
      <c r="O94" s="119">
        <f t="shared" si="2"/>
        <v>5925.15</v>
      </c>
      <c r="P94" s="119">
        <f t="shared" si="3"/>
        <v>5036.3774999999996</v>
      </c>
      <c r="Q94" s="63"/>
      <c r="R94" s="63"/>
      <c r="S94" s="63"/>
      <c r="T94" s="63"/>
      <c r="U94" s="63"/>
      <c r="V94" s="63"/>
      <c r="W94" s="63"/>
      <c r="X94" s="63"/>
      <c r="Y94" s="63"/>
      <c r="Z94" s="63"/>
    </row>
    <row r="95" spans="1:26" ht="18.75" customHeight="1">
      <c r="A95" s="63"/>
      <c r="B95" s="63" t="s">
        <v>1046</v>
      </c>
      <c r="C95" s="63" t="s">
        <v>1047</v>
      </c>
      <c r="D95" s="257">
        <v>5899.5</v>
      </c>
      <c r="E95" s="420">
        <f t="shared" si="60"/>
        <v>7950</v>
      </c>
      <c r="F95" s="420">
        <f t="shared" si="61"/>
        <v>8350</v>
      </c>
      <c r="G95" s="420">
        <f t="shared" si="62"/>
        <v>13900</v>
      </c>
      <c r="H95" s="241" t="s">
        <v>892</v>
      </c>
      <c r="I95" s="258" t="s">
        <v>893</v>
      </c>
      <c r="J95" s="63"/>
      <c r="K95" s="63">
        <v>132</v>
      </c>
      <c r="L95" s="27">
        <f t="shared" si="44"/>
        <v>4620</v>
      </c>
      <c r="M95" s="50">
        <f t="shared" si="45"/>
        <v>13860</v>
      </c>
      <c r="N95" s="119">
        <f t="shared" si="1"/>
        <v>8316</v>
      </c>
      <c r="O95" s="119">
        <f t="shared" si="2"/>
        <v>7900.2</v>
      </c>
      <c r="P95" s="119">
        <f t="shared" si="3"/>
        <v>6715.17</v>
      </c>
      <c r="Q95" s="63"/>
      <c r="R95" s="63"/>
      <c r="S95" s="63"/>
      <c r="T95" s="63"/>
      <c r="U95" s="63"/>
      <c r="V95" s="63"/>
      <c r="W95" s="63"/>
      <c r="X95" s="63"/>
      <c r="Y95" s="63"/>
      <c r="Z95" s="63"/>
    </row>
    <row r="96" spans="1:26" ht="18.75" customHeight="1">
      <c r="A96" s="63"/>
      <c r="B96" s="63" t="s">
        <v>1048</v>
      </c>
      <c r="C96" s="63" t="s">
        <v>1049</v>
      </c>
      <c r="D96" s="257">
        <v>11132.1</v>
      </c>
      <c r="E96" s="420">
        <f>CEILING(O96,50)</f>
        <v>14800</v>
      </c>
      <c r="F96" s="420">
        <f>CEILING(N96,50)</f>
        <v>15600</v>
      </c>
      <c r="G96" s="420">
        <f t="shared" si="62"/>
        <v>25950</v>
      </c>
      <c r="H96" s="241" t="s">
        <v>892</v>
      </c>
      <c r="I96" s="258" t="s">
        <v>893</v>
      </c>
      <c r="J96" s="63"/>
      <c r="K96" s="63">
        <v>247</v>
      </c>
      <c r="L96" s="27">
        <f t="shared" si="44"/>
        <v>8645</v>
      </c>
      <c r="M96" s="50">
        <f t="shared" si="45"/>
        <v>25935</v>
      </c>
      <c r="N96" s="119">
        <f t="shared" si="1"/>
        <v>15561</v>
      </c>
      <c r="O96" s="119">
        <f t="shared" si="2"/>
        <v>14782.949999999999</v>
      </c>
      <c r="P96" s="119">
        <f t="shared" si="3"/>
        <v>12565.507499999998</v>
      </c>
      <c r="Q96" s="63"/>
      <c r="R96" s="63"/>
      <c r="S96" s="63"/>
      <c r="T96" s="63"/>
      <c r="U96" s="63"/>
      <c r="V96" s="63"/>
      <c r="W96" s="63"/>
      <c r="X96" s="63"/>
      <c r="Y96" s="63"/>
      <c r="Z96" s="63"/>
    </row>
    <row r="97" spans="1:26" ht="18.75" customHeight="1">
      <c r="A97" s="63"/>
      <c r="B97" s="63" t="s">
        <v>1050</v>
      </c>
      <c r="C97" s="63" t="s">
        <v>1051</v>
      </c>
      <c r="D97" s="257">
        <v>1000.35</v>
      </c>
      <c r="E97" s="420">
        <f t="shared" si="60"/>
        <v>1350</v>
      </c>
      <c r="F97" s="420">
        <f t="shared" si="61"/>
        <v>1450</v>
      </c>
      <c r="G97" s="420">
        <f t="shared" si="62"/>
        <v>2400</v>
      </c>
      <c r="H97" s="241" t="s">
        <v>892</v>
      </c>
      <c r="I97" s="258" t="s">
        <v>893</v>
      </c>
      <c r="J97" s="63"/>
      <c r="K97" s="63">
        <v>22.5</v>
      </c>
      <c r="L97" s="27">
        <f t="shared" si="44"/>
        <v>787.5</v>
      </c>
      <c r="M97" s="50">
        <f t="shared" si="45"/>
        <v>2362.5</v>
      </c>
      <c r="N97" s="119">
        <f t="shared" si="1"/>
        <v>1417.5</v>
      </c>
      <c r="O97" s="119">
        <f t="shared" si="2"/>
        <v>1346.625</v>
      </c>
      <c r="P97" s="119">
        <f t="shared" si="3"/>
        <v>1144.6312499999999</v>
      </c>
      <c r="Q97" s="63"/>
      <c r="R97" s="63"/>
      <c r="S97" s="63"/>
      <c r="T97" s="63"/>
      <c r="U97" s="63"/>
      <c r="V97" s="63"/>
      <c r="W97" s="63"/>
      <c r="X97" s="63"/>
      <c r="Y97" s="63"/>
      <c r="Z97" s="63"/>
    </row>
    <row r="98" spans="1:26" ht="18.75" customHeight="1">
      <c r="A98" s="63"/>
      <c r="B98" s="63" t="s">
        <v>1052</v>
      </c>
      <c r="C98" s="63" t="s">
        <v>1053</v>
      </c>
      <c r="D98" s="257">
        <v>1282.5</v>
      </c>
      <c r="E98" s="420">
        <f t="shared" si="60"/>
        <v>1700</v>
      </c>
      <c r="F98" s="420">
        <f t="shared" si="61"/>
        <v>1800</v>
      </c>
      <c r="G98" s="420">
        <f t="shared" si="62"/>
        <v>3000</v>
      </c>
      <c r="H98" s="241" t="s">
        <v>892</v>
      </c>
      <c r="I98" s="258" t="s">
        <v>893</v>
      </c>
      <c r="J98" s="63"/>
      <c r="K98" s="63">
        <v>28.35</v>
      </c>
      <c r="L98" s="27">
        <f t="shared" si="44"/>
        <v>992.25</v>
      </c>
      <c r="M98" s="50">
        <f t="shared" si="45"/>
        <v>2976.75</v>
      </c>
      <c r="N98" s="119">
        <f t="shared" si="1"/>
        <v>1786.05</v>
      </c>
      <c r="O98" s="119">
        <f t="shared" si="2"/>
        <v>1696.7474999999999</v>
      </c>
      <c r="P98" s="119">
        <f t="shared" si="3"/>
        <v>1442.235375</v>
      </c>
      <c r="Q98" s="63"/>
      <c r="R98" s="63"/>
      <c r="S98" s="63"/>
      <c r="T98" s="63"/>
      <c r="U98" s="63"/>
      <c r="V98" s="63"/>
      <c r="W98" s="63"/>
      <c r="X98" s="63"/>
      <c r="Y98" s="63"/>
      <c r="Z98" s="63"/>
    </row>
    <row r="99" spans="1:26" ht="18.75" customHeight="1">
      <c r="A99" s="63"/>
      <c r="B99" s="63"/>
      <c r="C99" s="63"/>
      <c r="D99" s="257"/>
      <c r="E99" s="257"/>
      <c r="F99" s="257"/>
      <c r="G99" s="257"/>
      <c r="H99" s="241"/>
      <c r="I99" s="241"/>
      <c r="J99" s="63"/>
      <c r="K99" s="63"/>
      <c r="L99" s="27">
        <f t="shared" si="44"/>
        <v>0</v>
      </c>
      <c r="M99" s="50">
        <f t="shared" si="45"/>
        <v>0</v>
      </c>
      <c r="N99" s="119">
        <f t="shared" si="1"/>
        <v>0</v>
      </c>
      <c r="O99" s="119">
        <f t="shared" si="2"/>
        <v>0</v>
      </c>
      <c r="P99" s="119">
        <f t="shared" si="3"/>
        <v>0</v>
      </c>
      <c r="Q99" s="63"/>
      <c r="R99" s="63"/>
      <c r="S99" s="63"/>
      <c r="T99" s="63"/>
      <c r="U99" s="63"/>
      <c r="V99" s="63"/>
      <c r="W99" s="63"/>
      <c r="X99" s="63"/>
      <c r="Y99" s="63"/>
      <c r="Z99" s="63"/>
    </row>
    <row r="100" spans="1:26" ht="18.75" customHeight="1">
      <c r="A100" s="317" t="s">
        <v>953</v>
      </c>
      <c r="B100" s="63"/>
      <c r="C100" s="63"/>
      <c r="D100" s="257"/>
      <c r="E100" s="257"/>
      <c r="F100" s="257"/>
      <c r="G100" s="257"/>
      <c r="H100" s="241"/>
      <c r="I100" s="241"/>
      <c r="J100" s="63"/>
      <c r="K100" s="63"/>
      <c r="L100" s="27">
        <f t="shared" si="44"/>
        <v>0</v>
      </c>
      <c r="M100" s="50">
        <f t="shared" si="45"/>
        <v>0</v>
      </c>
      <c r="N100" s="119">
        <f t="shared" si="1"/>
        <v>0</v>
      </c>
      <c r="O100" s="119">
        <f t="shared" si="2"/>
        <v>0</v>
      </c>
      <c r="P100" s="119">
        <f t="shared" si="3"/>
        <v>0</v>
      </c>
      <c r="Q100" s="63"/>
      <c r="R100" s="63"/>
      <c r="S100" s="63"/>
      <c r="T100" s="63"/>
      <c r="U100" s="63"/>
      <c r="V100" s="63"/>
      <c r="W100" s="63"/>
      <c r="X100" s="63"/>
      <c r="Y100" s="63"/>
      <c r="Z100" s="63"/>
    </row>
    <row r="101" spans="1:26" ht="18.75" customHeight="1">
      <c r="A101" s="63"/>
      <c r="B101" s="63" t="s">
        <v>1054</v>
      </c>
      <c r="C101" s="63" t="s">
        <v>1055</v>
      </c>
      <c r="D101" s="257">
        <v>1846.8</v>
      </c>
      <c r="E101" s="420">
        <f t="shared" ref="E101" si="63">CEILING(O101,50)</f>
        <v>2550</v>
      </c>
      <c r="F101" s="420">
        <f>CEILING(N101,50)</f>
        <v>2700</v>
      </c>
      <c r="G101" s="420">
        <f t="shared" ref="G101" si="64">CEILING(M101,50)</f>
        <v>4450</v>
      </c>
      <c r="H101" s="241" t="s">
        <v>892</v>
      </c>
      <c r="I101" s="258" t="s">
        <v>893</v>
      </c>
      <c r="J101" s="63"/>
      <c r="K101" s="63">
        <v>42.3</v>
      </c>
      <c r="L101" s="27">
        <f t="shared" si="44"/>
        <v>1480.5</v>
      </c>
      <c r="M101" s="50">
        <f t="shared" si="45"/>
        <v>4441.5</v>
      </c>
      <c r="N101" s="119">
        <f t="shared" si="1"/>
        <v>2664.9</v>
      </c>
      <c r="O101" s="119">
        <f t="shared" si="2"/>
        <v>2531.6549999999997</v>
      </c>
      <c r="P101" s="119">
        <f t="shared" si="3"/>
        <v>2151.9067499999996</v>
      </c>
      <c r="Q101" s="63"/>
      <c r="R101" s="63"/>
      <c r="S101" s="63"/>
      <c r="T101" s="63"/>
      <c r="U101" s="63"/>
      <c r="V101" s="63"/>
      <c r="W101" s="63"/>
      <c r="X101" s="63"/>
      <c r="Y101" s="63"/>
      <c r="Z101" s="63"/>
    </row>
    <row r="102" spans="1:26" ht="18.75" customHeight="1">
      <c r="A102" s="63"/>
      <c r="B102" s="63" t="s">
        <v>1056</v>
      </c>
      <c r="C102" s="63" t="s">
        <v>1057</v>
      </c>
      <c r="D102" s="257">
        <v>2308.5</v>
      </c>
      <c r="E102" s="420">
        <f t="shared" ref="E102:E104" si="65">CEILING(O102,50)</f>
        <v>3100</v>
      </c>
      <c r="F102" s="420">
        <f t="shared" ref="F102:F104" si="66">CEILING(N102,50)</f>
        <v>3250</v>
      </c>
      <c r="G102" s="420">
        <f t="shared" ref="G102:G104" si="67">CEILING(M102,50)</f>
        <v>5400</v>
      </c>
      <c r="H102" s="241" t="s">
        <v>892</v>
      </c>
      <c r="I102" s="258" t="s">
        <v>893</v>
      </c>
      <c r="J102" s="63"/>
      <c r="K102" s="63">
        <v>51.3</v>
      </c>
      <c r="L102" s="27">
        <f t="shared" si="44"/>
        <v>1795.5</v>
      </c>
      <c r="M102" s="50">
        <f t="shared" si="45"/>
        <v>5386.5</v>
      </c>
      <c r="N102" s="119">
        <f t="shared" si="1"/>
        <v>3231.9</v>
      </c>
      <c r="O102" s="119">
        <f t="shared" si="2"/>
        <v>3070.3049999999998</v>
      </c>
      <c r="P102" s="119">
        <f t="shared" si="3"/>
        <v>2609.7592499999996</v>
      </c>
      <c r="Q102" s="63"/>
      <c r="R102" s="63"/>
      <c r="S102" s="63"/>
      <c r="T102" s="63"/>
      <c r="U102" s="63"/>
      <c r="V102" s="63"/>
      <c r="W102" s="63"/>
      <c r="X102" s="63"/>
      <c r="Y102" s="63"/>
      <c r="Z102" s="63"/>
    </row>
    <row r="103" spans="1:26" ht="18.75" customHeight="1">
      <c r="A103" s="63"/>
      <c r="B103" s="63" t="s">
        <v>1058</v>
      </c>
      <c r="C103" s="63" t="s">
        <v>1059</v>
      </c>
      <c r="D103" s="257">
        <v>2565</v>
      </c>
      <c r="E103" s="420">
        <f t="shared" si="65"/>
        <v>3400</v>
      </c>
      <c r="F103" s="420">
        <f t="shared" si="66"/>
        <v>3600</v>
      </c>
      <c r="G103" s="420">
        <f t="shared" si="67"/>
        <v>6000</v>
      </c>
      <c r="H103" s="241" t="s">
        <v>892</v>
      </c>
      <c r="I103" s="258" t="s">
        <v>893</v>
      </c>
      <c r="J103" s="63"/>
      <c r="K103" s="63">
        <v>56.7</v>
      </c>
      <c r="L103" s="27">
        <f t="shared" si="44"/>
        <v>1984.5</v>
      </c>
      <c r="M103" s="50">
        <f t="shared" si="45"/>
        <v>5953.5</v>
      </c>
      <c r="N103" s="119">
        <f t="shared" si="1"/>
        <v>3572.1</v>
      </c>
      <c r="O103" s="119">
        <f t="shared" si="2"/>
        <v>3393.4949999999999</v>
      </c>
      <c r="P103" s="119">
        <f t="shared" si="3"/>
        <v>2884.47075</v>
      </c>
      <c r="Q103" s="63"/>
      <c r="R103" s="63"/>
      <c r="S103" s="63"/>
      <c r="T103" s="63"/>
      <c r="U103" s="63"/>
      <c r="V103" s="63"/>
      <c r="W103" s="63"/>
      <c r="X103" s="63"/>
      <c r="Y103" s="63"/>
      <c r="Z103" s="63"/>
    </row>
    <row r="104" spans="1:26" ht="18.75" customHeight="1">
      <c r="A104" s="63"/>
      <c r="B104" s="63" t="s">
        <v>1060</v>
      </c>
      <c r="C104" s="63" t="s">
        <v>1061</v>
      </c>
      <c r="D104" s="257">
        <v>3078</v>
      </c>
      <c r="E104" s="420">
        <f t="shared" si="65"/>
        <v>4150</v>
      </c>
      <c r="F104" s="420">
        <f t="shared" si="66"/>
        <v>4400</v>
      </c>
      <c r="G104" s="420">
        <f t="shared" si="67"/>
        <v>7300</v>
      </c>
      <c r="H104" s="241" t="s">
        <v>892</v>
      </c>
      <c r="I104" s="258" t="s">
        <v>893</v>
      </c>
      <c r="J104" s="63"/>
      <c r="K104" s="63">
        <v>69.3</v>
      </c>
      <c r="L104" s="27">
        <f t="shared" si="44"/>
        <v>2425.5</v>
      </c>
      <c r="M104" s="50">
        <f t="shared" si="45"/>
        <v>7276.5</v>
      </c>
      <c r="N104" s="119">
        <f t="shared" si="1"/>
        <v>4365.8999999999996</v>
      </c>
      <c r="O104" s="119">
        <f t="shared" si="2"/>
        <v>4147.6049999999996</v>
      </c>
      <c r="P104" s="119">
        <f t="shared" si="3"/>
        <v>3525.4642499999995</v>
      </c>
      <c r="Q104" s="63"/>
      <c r="R104" s="63"/>
      <c r="S104" s="63"/>
      <c r="T104" s="63"/>
      <c r="U104" s="63"/>
      <c r="V104" s="63"/>
      <c r="W104" s="63"/>
      <c r="X104" s="63"/>
      <c r="Y104" s="63"/>
      <c r="Z104" s="63"/>
    </row>
    <row r="105" spans="1:26" ht="18.75" customHeight="1">
      <c r="A105" s="63"/>
      <c r="B105" s="63"/>
      <c r="C105" s="63"/>
      <c r="D105" s="257"/>
      <c r="E105" s="257"/>
      <c r="F105" s="257"/>
      <c r="G105" s="257"/>
      <c r="H105" s="241"/>
      <c r="I105" s="241"/>
      <c r="J105" s="63"/>
      <c r="K105" s="63"/>
      <c r="L105" s="27">
        <f t="shared" si="44"/>
        <v>0</v>
      </c>
      <c r="M105" s="50">
        <f t="shared" si="45"/>
        <v>0</v>
      </c>
      <c r="N105" s="119">
        <f t="shared" si="1"/>
        <v>0</v>
      </c>
      <c r="O105" s="119">
        <f t="shared" si="2"/>
        <v>0</v>
      </c>
      <c r="P105" s="119">
        <f t="shared" si="3"/>
        <v>0</v>
      </c>
      <c r="Q105" s="63"/>
      <c r="R105" s="63"/>
      <c r="S105" s="63"/>
      <c r="T105" s="63"/>
      <c r="U105" s="63"/>
      <c r="V105" s="63"/>
      <c r="W105" s="63"/>
      <c r="X105" s="63"/>
      <c r="Y105" s="63"/>
      <c r="Z105" s="63"/>
    </row>
    <row r="106" spans="1:26" ht="18.75" customHeight="1">
      <c r="A106" s="181" t="s">
        <v>1062</v>
      </c>
      <c r="B106" s="63"/>
      <c r="C106" s="63"/>
      <c r="D106" s="257"/>
      <c r="E106" s="257"/>
      <c r="F106" s="257"/>
      <c r="G106" s="257"/>
      <c r="H106" s="241"/>
      <c r="I106" s="241"/>
      <c r="J106" s="63"/>
      <c r="K106" s="63"/>
      <c r="L106" s="27">
        <f t="shared" si="44"/>
        <v>0</v>
      </c>
      <c r="M106" s="50">
        <f t="shared" si="45"/>
        <v>0</v>
      </c>
      <c r="N106" s="119">
        <f t="shared" si="1"/>
        <v>0</v>
      </c>
      <c r="O106" s="119">
        <f t="shared" si="2"/>
        <v>0</v>
      </c>
      <c r="P106" s="119">
        <f t="shared" si="3"/>
        <v>0</v>
      </c>
      <c r="Q106" s="63"/>
      <c r="R106" s="63"/>
      <c r="S106" s="63"/>
      <c r="T106" s="63"/>
      <c r="U106" s="63"/>
      <c r="V106" s="63"/>
      <c r="W106" s="63"/>
      <c r="X106" s="63"/>
      <c r="Y106" s="63"/>
      <c r="Z106" s="63"/>
    </row>
    <row r="107" spans="1:26" ht="18.75" customHeight="1">
      <c r="A107" s="317" t="s">
        <v>896</v>
      </c>
      <c r="B107" s="63"/>
      <c r="C107" s="63"/>
      <c r="D107" s="257"/>
      <c r="E107" s="257"/>
      <c r="F107" s="257"/>
      <c r="G107" s="257"/>
      <c r="H107" s="241"/>
      <c r="I107" s="241"/>
      <c r="J107" s="63"/>
      <c r="K107" s="63"/>
      <c r="L107" s="27">
        <f t="shared" si="44"/>
        <v>0</v>
      </c>
      <c r="M107" s="50">
        <f t="shared" si="45"/>
        <v>0</v>
      </c>
      <c r="N107" s="119">
        <f t="shared" si="1"/>
        <v>0</v>
      </c>
      <c r="O107" s="119">
        <f t="shared" si="2"/>
        <v>0</v>
      </c>
      <c r="P107" s="119">
        <f t="shared" si="3"/>
        <v>0</v>
      </c>
      <c r="Q107" s="63"/>
      <c r="R107" s="63"/>
      <c r="S107" s="63"/>
      <c r="T107" s="63"/>
      <c r="U107" s="63"/>
      <c r="V107" s="63"/>
      <c r="W107" s="63"/>
      <c r="X107" s="63"/>
      <c r="Y107" s="63"/>
      <c r="Z107" s="63"/>
    </row>
    <row r="108" spans="1:26" ht="18.75" customHeight="1">
      <c r="A108" s="63"/>
      <c r="B108" s="63" t="s">
        <v>1063</v>
      </c>
      <c r="C108" s="63" t="s">
        <v>1064</v>
      </c>
      <c r="D108" s="257">
        <v>9028.8000000000011</v>
      </c>
      <c r="E108" s="420">
        <f t="shared" ref="E108" si="68">CEILING(O108,50)</f>
        <v>12400</v>
      </c>
      <c r="F108" s="420">
        <f t="shared" ref="F108" si="69">CEILING(N108,50)</f>
        <v>13050</v>
      </c>
      <c r="G108" s="420">
        <f t="shared" ref="G108" si="70">CEILING(M108,50)</f>
        <v>21750</v>
      </c>
      <c r="H108" s="241" t="s">
        <v>892</v>
      </c>
      <c r="I108" s="258" t="s">
        <v>893</v>
      </c>
      <c r="J108" s="63"/>
      <c r="K108" s="63">
        <v>207</v>
      </c>
      <c r="L108" s="27">
        <f t="shared" si="44"/>
        <v>7245</v>
      </c>
      <c r="M108" s="50">
        <f t="shared" si="45"/>
        <v>21735</v>
      </c>
      <c r="N108" s="119">
        <f t="shared" si="1"/>
        <v>13041</v>
      </c>
      <c r="O108" s="119">
        <f t="shared" si="2"/>
        <v>12388.949999999999</v>
      </c>
      <c r="P108" s="119">
        <f t="shared" si="3"/>
        <v>10530.607499999998</v>
      </c>
      <c r="Q108" s="63"/>
      <c r="R108" s="63"/>
      <c r="S108" s="63"/>
      <c r="T108" s="63"/>
      <c r="U108" s="63"/>
      <c r="V108" s="63"/>
      <c r="W108" s="63"/>
      <c r="X108" s="63"/>
      <c r="Y108" s="63"/>
      <c r="Z108" s="63"/>
    </row>
    <row r="109" spans="1:26" ht="18.75" customHeight="1">
      <c r="A109" s="63"/>
      <c r="B109" s="63"/>
      <c r="C109" s="63"/>
      <c r="D109" s="257"/>
      <c r="E109" s="257"/>
      <c r="F109" s="257"/>
      <c r="G109" s="257"/>
      <c r="H109" s="241"/>
      <c r="I109" s="241"/>
      <c r="J109" s="63"/>
      <c r="K109" s="63"/>
      <c r="L109" s="27">
        <f t="shared" si="44"/>
        <v>0</v>
      </c>
      <c r="M109" s="50">
        <f t="shared" si="45"/>
        <v>0</v>
      </c>
      <c r="N109" s="119">
        <f t="shared" si="1"/>
        <v>0</v>
      </c>
      <c r="O109" s="119">
        <f t="shared" si="2"/>
        <v>0</v>
      </c>
      <c r="P109" s="119">
        <f t="shared" si="3"/>
        <v>0</v>
      </c>
      <c r="Q109" s="63"/>
      <c r="R109" s="63"/>
      <c r="S109" s="63"/>
      <c r="T109" s="63"/>
      <c r="U109" s="63"/>
      <c r="V109" s="63"/>
      <c r="W109" s="63"/>
      <c r="X109" s="63"/>
      <c r="Y109" s="63"/>
      <c r="Z109" s="63"/>
    </row>
    <row r="110" spans="1:26" ht="26.4">
      <c r="A110" s="63"/>
      <c r="B110" s="256" t="s">
        <v>5463</v>
      </c>
      <c r="C110" s="256" t="s">
        <v>6973</v>
      </c>
      <c r="D110" s="257">
        <v>5899.5</v>
      </c>
      <c r="E110" s="420">
        <f t="shared" ref="E110" si="71">CEILING(O110,50)</f>
        <v>11550</v>
      </c>
      <c r="F110" s="420">
        <f t="shared" ref="F110" si="72">CEILING(N110,50)</f>
        <v>12150</v>
      </c>
      <c r="G110" s="420">
        <f t="shared" ref="G110" si="73">CEILING(M110,50)</f>
        <v>20250</v>
      </c>
      <c r="H110" s="262" t="s">
        <v>511</v>
      </c>
      <c r="I110" s="258"/>
      <c r="J110" s="423" t="s">
        <v>5648</v>
      </c>
      <c r="K110" s="63"/>
      <c r="L110" s="27">
        <v>6750</v>
      </c>
      <c r="M110" s="50">
        <f t="shared" si="45"/>
        <v>20250</v>
      </c>
      <c r="N110" s="119">
        <f t="shared" si="1"/>
        <v>12150</v>
      </c>
      <c r="O110" s="119">
        <f t="shared" si="2"/>
        <v>11542.5</v>
      </c>
      <c r="P110" s="119">
        <f t="shared" si="3"/>
        <v>9811.125</v>
      </c>
      <c r="Q110" s="63"/>
      <c r="R110" s="63"/>
      <c r="S110" s="63"/>
      <c r="T110" s="63"/>
      <c r="U110" s="63"/>
      <c r="V110" s="63"/>
      <c r="W110" s="63"/>
      <c r="X110" s="63"/>
      <c r="Y110" s="63"/>
      <c r="Z110" s="63"/>
    </row>
    <row r="111" spans="1:26" ht="21.75" customHeight="1">
      <c r="A111" s="63"/>
      <c r="B111" s="256" t="s">
        <v>1102</v>
      </c>
      <c r="C111" s="256" t="s">
        <v>6974</v>
      </c>
      <c r="D111" s="257"/>
      <c r="E111" s="420">
        <f t="shared" ref="E111" si="74">CEILING(O111,50)</f>
        <v>12000</v>
      </c>
      <c r="F111" s="420">
        <f t="shared" ref="F111" si="75">CEILING(N111,50)</f>
        <v>12600</v>
      </c>
      <c r="G111" s="420">
        <f t="shared" ref="G111" si="76">CEILING(M111,50)</f>
        <v>21000</v>
      </c>
      <c r="H111" s="262" t="s">
        <v>952</v>
      </c>
      <c r="I111" s="258"/>
      <c r="J111" s="423"/>
      <c r="K111" s="63"/>
      <c r="L111" s="27">
        <v>7000</v>
      </c>
      <c r="M111" s="50">
        <f t="shared" si="45"/>
        <v>21000</v>
      </c>
      <c r="N111" s="119">
        <f t="shared" si="1"/>
        <v>12600</v>
      </c>
      <c r="O111" s="119">
        <f t="shared" si="2"/>
        <v>11970</v>
      </c>
      <c r="P111" s="119">
        <f t="shared" si="3"/>
        <v>10174.5</v>
      </c>
      <c r="Q111" s="63"/>
      <c r="R111" s="63"/>
      <c r="S111" s="63"/>
      <c r="T111" s="63"/>
      <c r="U111" s="63"/>
      <c r="V111" s="63"/>
      <c r="W111" s="63"/>
      <c r="X111" s="63"/>
      <c r="Y111" s="63"/>
      <c r="Z111" s="63"/>
    </row>
    <row r="112" spans="1:26" ht="18.75" customHeight="1">
      <c r="A112" s="63"/>
      <c r="B112" s="63" t="s">
        <v>1065</v>
      </c>
      <c r="C112" s="63" t="s">
        <v>1066</v>
      </c>
      <c r="D112" s="257">
        <v>6053.4000000000005</v>
      </c>
      <c r="E112" s="420">
        <f t="shared" ref="E112:E116" si="77">CEILING(O112,50)</f>
        <v>0</v>
      </c>
      <c r="F112" s="420">
        <f t="shared" ref="F112:F116" si="78">CEILING(N112,50)</f>
        <v>0</v>
      </c>
      <c r="G112" s="420">
        <f t="shared" ref="G112:G116" si="79">CEILING(M112,50)</f>
        <v>0</v>
      </c>
      <c r="H112" s="241" t="s">
        <v>899</v>
      </c>
      <c r="I112" s="258" t="s">
        <v>900</v>
      </c>
      <c r="J112" s="256" t="s">
        <v>5646</v>
      </c>
      <c r="K112" s="63"/>
      <c r="L112" s="27">
        <f t="shared" si="44"/>
        <v>0</v>
      </c>
      <c r="M112" s="50">
        <f t="shared" si="45"/>
        <v>0</v>
      </c>
      <c r="N112" s="119">
        <f t="shared" si="1"/>
        <v>0</v>
      </c>
      <c r="O112" s="119">
        <f t="shared" si="2"/>
        <v>0</v>
      </c>
      <c r="P112" s="119">
        <f t="shared" si="3"/>
        <v>0</v>
      </c>
      <c r="Q112" s="63"/>
      <c r="R112" s="63"/>
      <c r="S112" s="63"/>
      <c r="T112" s="63"/>
      <c r="U112" s="63"/>
      <c r="V112" s="63"/>
      <c r="W112" s="63"/>
      <c r="X112" s="63"/>
      <c r="Y112" s="63"/>
      <c r="Z112" s="63"/>
    </row>
    <row r="113" spans="1:26" ht="18.75" customHeight="1">
      <c r="A113" s="63"/>
      <c r="B113" s="63" t="s">
        <v>1067</v>
      </c>
      <c r="C113" s="63" t="s">
        <v>1068</v>
      </c>
      <c r="D113" s="257">
        <v>11234.7</v>
      </c>
      <c r="E113" s="420">
        <f t="shared" si="77"/>
        <v>0</v>
      </c>
      <c r="F113" s="420">
        <f t="shared" si="78"/>
        <v>0</v>
      </c>
      <c r="G113" s="420">
        <f t="shared" si="79"/>
        <v>0</v>
      </c>
      <c r="H113" s="241" t="s">
        <v>899</v>
      </c>
      <c r="I113" s="258" t="s">
        <v>900</v>
      </c>
      <c r="J113" s="256" t="s">
        <v>5646</v>
      </c>
      <c r="K113" s="63"/>
      <c r="L113" s="27">
        <f t="shared" si="44"/>
        <v>0</v>
      </c>
      <c r="M113" s="50">
        <f t="shared" si="45"/>
        <v>0</v>
      </c>
      <c r="N113" s="119">
        <f t="shared" si="1"/>
        <v>0</v>
      </c>
      <c r="O113" s="119">
        <f t="shared" si="2"/>
        <v>0</v>
      </c>
      <c r="P113" s="119">
        <f t="shared" si="3"/>
        <v>0</v>
      </c>
      <c r="Q113" s="63"/>
      <c r="R113" s="63"/>
      <c r="S113" s="63"/>
      <c r="T113" s="63"/>
      <c r="U113" s="63"/>
      <c r="V113" s="63"/>
      <c r="W113" s="63"/>
      <c r="X113" s="63"/>
      <c r="Y113" s="63"/>
      <c r="Z113" s="63"/>
    </row>
    <row r="114" spans="1:26" ht="18.75" customHeight="1">
      <c r="A114" s="63"/>
      <c r="B114" s="63" t="s">
        <v>1069</v>
      </c>
      <c r="C114" s="63" t="s">
        <v>1070</v>
      </c>
      <c r="D114" s="257">
        <v>12209.4</v>
      </c>
      <c r="E114" s="420">
        <f t="shared" si="77"/>
        <v>0</v>
      </c>
      <c r="F114" s="420">
        <f t="shared" si="78"/>
        <v>0</v>
      </c>
      <c r="G114" s="420">
        <f t="shared" si="79"/>
        <v>0</v>
      </c>
      <c r="H114" s="241" t="s">
        <v>899</v>
      </c>
      <c r="I114" s="258" t="s">
        <v>900</v>
      </c>
      <c r="J114" s="256" t="s">
        <v>5646</v>
      </c>
      <c r="K114" s="63"/>
      <c r="L114" s="27">
        <f t="shared" si="44"/>
        <v>0</v>
      </c>
      <c r="M114" s="50">
        <f t="shared" si="45"/>
        <v>0</v>
      </c>
      <c r="N114" s="119">
        <f t="shared" si="1"/>
        <v>0</v>
      </c>
      <c r="O114" s="119">
        <f t="shared" si="2"/>
        <v>0</v>
      </c>
      <c r="P114" s="119">
        <f t="shared" si="3"/>
        <v>0</v>
      </c>
      <c r="Q114" s="63"/>
      <c r="R114" s="63"/>
      <c r="S114" s="63"/>
      <c r="T114" s="63"/>
      <c r="U114" s="63"/>
      <c r="V114" s="63"/>
      <c r="W114" s="63"/>
      <c r="X114" s="63"/>
      <c r="Y114" s="63"/>
      <c r="Z114" s="63"/>
    </row>
    <row r="115" spans="1:26" ht="18.75" customHeight="1">
      <c r="A115" s="63"/>
      <c r="B115" s="63" t="s">
        <v>1071</v>
      </c>
      <c r="C115" s="63" t="s">
        <v>1072</v>
      </c>
      <c r="D115" s="257">
        <v>3078</v>
      </c>
      <c r="E115" s="420">
        <f t="shared" si="77"/>
        <v>0</v>
      </c>
      <c r="F115" s="420">
        <f t="shared" si="78"/>
        <v>0</v>
      </c>
      <c r="G115" s="420">
        <f t="shared" si="79"/>
        <v>0</v>
      </c>
      <c r="H115" s="241" t="s">
        <v>899</v>
      </c>
      <c r="I115" s="258" t="s">
        <v>900</v>
      </c>
      <c r="J115" s="256" t="s">
        <v>5646</v>
      </c>
      <c r="K115" s="63"/>
      <c r="L115" s="27">
        <f t="shared" si="44"/>
        <v>0</v>
      </c>
      <c r="M115" s="50">
        <f t="shared" si="45"/>
        <v>0</v>
      </c>
      <c r="N115" s="119">
        <f t="shared" si="1"/>
        <v>0</v>
      </c>
      <c r="O115" s="119">
        <f t="shared" si="2"/>
        <v>0</v>
      </c>
      <c r="P115" s="119">
        <f t="shared" si="3"/>
        <v>0</v>
      </c>
      <c r="Q115" s="63"/>
      <c r="R115" s="63"/>
      <c r="S115" s="63"/>
      <c r="T115" s="63"/>
      <c r="U115" s="63"/>
      <c r="V115" s="63"/>
      <c r="W115" s="63"/>
      <c r="X115" s="63"/>
      <c r="Y115" s="63"/>
      <c r="Z115" s="63"/>
    </row>
    <row r="116" spans="1:26" ht="18.75" customHeight="1">
      <c r="A116" s="63"/>
      <c r="B116" s="63" t="s">
        <v>1073</v>
      </c>
      <c r="C116" s="63" t="s">
        <v>1074</v>
      </c>
      <c r="D116" s="257">
        <v>3078</v>
      </c>
      <c r="E116" s="420">
        <f t="shared" si="77"/>
        <v>0</v>
      </c>
      <c r="F116" s="420">
        <f t="shared" si="78"/>
        <v>0</v>
      </c>
      <c r="G116" s="420">
        <f t="shared" si="79"/>
        <v>0</v>
      </c>
      <c r="H116" s="241" t="s">
        <v>899</v>
      </c>
      <c r="I116" s="258" t="s">
        <v>900</v>
      </c>
      <c r="J116" s="256" t="s">
        <v>5646</v>
      </c>
      <c r="K116" s="63"/>
      <c r="L116" s="27">
        <f t="shared" si="44"/>
        <v>0</v>
      </c>
      <c r="M116" s="50">
        <f t="shared" si="45"/>
        <v>0</v>
      </c>
      <c r="N116" s="119">
        <f t="shared" si="1"/>
        <v>0</v>
      </c>
      <c r="O116" s="119">
        <f t="shared" si="2"/>
        <v>0</v>
      </c>
      <c r="P116" s="119">
        <f t="shared" si="3"/>
        <v>0</v>
      </c>
      <c r="Q116" s="63"/>
      <c r="R116" s="63"/>
      <c r="S116" s="63"/>
      <c r="T116" s="63"/>
      <c r="U116" s="63"/>
      <c r="V116" s="63"/>
      <c r="W116" s="63"/>
      <c r="X116" s="63"/>
      <c r="Y116" s="63"/>
      <c r="Z116" s="63"/>
    </row>
    <row r="117" spans="1:26" ht="18" customHeight="1">
      <c r="A117" s="63"/>
      <c r="B117" s="81" t="s">
        <v>1075</v>
      </c>
      <c r="C117" s="307" t="s">
        <v>1076</v>
      </c>
      <c r="D117" s="257">
        <v>15390</v>
      </c>
      <c r="E117" s="420">
        <f t="shared" ref="E117" si="80">CEILING(O117,50)</f>
        <v>0</v>
      </c>
      <c r="F117" s="420">
        <f>CEILING(N117,50)</f>
        <v>0</v>
      </c>
      <c r="G117" s="420">
        <f t="shared" ref="G117" si="81">CEILING(M117,50)</f>
        <v>0</v>
      </c>
      <c r="H117" s="241" t="s">
        <v>899</v>
      </c>
      <c r="I117" s="258" t="s">
        <v>900</v>
      </c>
      <c r="J117" s="256" t="s">
        <v>5646</v>
      </c>
      <c r="K117" s="63"/>
      <c r="L117" s="27">
        <f t="shared" si="44"/>
        <v>0</v>
      </c>
      <c r="M117" s="50">
        <f t="shared" si="45"/>
        <v>0</v>
      </c>
      <c r="N117" s="119">
        <f t="shared" si="1"/>
        <v>0</v>
      </c>
      <c r="O117" s="119">
        <f t="shared" si="2"/>
        <v>0</v>
      </c>
      <c r="P117" s="119">
        <f t="shared" si="3"/>
        <v>0</v>
      </c>
      <c r="Q117" s="63"/>
      <c r="R117" s="63"/>
      <c r="S117" s="63"/>
      <c r="T117" s="63"/>
      <c r="U117" s="63"/>
      <c r="V117" s="63"/>
      <c r="W117" s="63"/>
      <c r="X117" s="63"/>
      <c r="Y117" s="63"/>
      <c r="Z117" s="63"/>
    </row>
    <row r="118" spans="1:26" ht="18.75" customHeight="1">
      <c r="A118" s="63"/>
      <c r="B118" s="63"/>
      <c r="C118" s="63"/>
      <c r="D118" s="257"/>
      <c r="E118" s="257"/>
      <c r="F118" s="257"/>
      <c r="G118" s="257"/>
      <c r="H118" s="241"/>
      <c r="I118" s="241"/>
      <c r="J118" s="63"/>
      <c r="K118" s="63"/>
      <c r="L118" s="27">
        <f t="shared" si="44"/>
        <v>0</v>
      </c>
      <c r="M118" s="50">
        <f t="shared" si="45"/>
        <v>0</v>
      </c>
      <c r="N118" s="119">
        <f t="shared" si="1"/>
        <v>0</v>
      </c>
      <c r="O118" s="119">
        <f t="shared" si="2"/>
        <v>0</v>
      </c>
      <c r="P118" s="119">
        <f t="shared" si="3"/>
        <v>0</v>
      </c>
      <c r="Q118" s="63"/>
      <c r="R118" s="63"/>
      <c r="S118" s="63"/>
      <c r="T118" s="63"/>
      <c r="U118" s="63"/>
      <c r="V118" s="63"/>
      <c r="W118" s="63"/>
      <c r="X118" s="63"/>
      <c r="Y118" s="63"/>
      <c r="Z118" s="63"/>
    </row>
    <row r="119" spans="1:26" ht="18.75" customHeight="1">
      <c r="A119" s="63"/>
      <c r="B119" s="63" t="s">
        <v>1077</v>
      </c>
      <c r="C119" s="63" t="s">
        <v>1078</v>
      </c>
      <c r="D119" s="257">
        <v>15390</v>
      </c>
      <c r="E119" s="420">
        <f t="shared" ref="E119" si="82">CEILING(O119,50)</f>
        <v>18000</v>
      </c>
      <c r="F119" s="420">
        <f>CEILING(N119,50)</f>
        <v>18900</v>
      </c>
      <c r="G119" s="420">
        <f t="shared" ref="G119" si="83">CEILING(M119,50)</f>
        <v>31500</v>
      </c>
      <c r="H119" s="241" t="s">
        <v>511</v>
      </c>
      <c r="I119" s="258" t="s">
        <v>893</v>
      </c>
      <c r="J119" s="256"/>
      <c r="K119" s="63">
        <v>300</v>
      </c>
      <c r="L119" s="27">
        <f t="shared" si="44"/>
        <v>10500</v>
      </c>
      <c r="M119" s="50">
        <f t="shared" si="45"/>
        <v>31500</v>
      </c>
      <c r="N119" s="119">
        <f t="shared" si="1"/>
        <v>18900</v>
      </c>
      <c r="O119" s="119">
        <f t="shared" si="2"/>
        <v>17955</v>
      </c>
      <c r="P119" s="119">
        <f t="shared" si="3"/>
        <v>15261.75</v>
      </c>
      <c r="Q119" s="63"/>
      <c r="R119" s="63"/>
      <c r="S119" s="63"/>
      <c r="T119" s="63"/>
      <c r="U119" s="63"/>
      <c r="V119" s="63"/>
      <c r="W119" s="63"/>
      <c r="X119" s="63"/>
      <c r="Y119" s="63"/>
      <c r="Z119" s="63"/>
    </row>
    <row r="120" spans="1:26" ht="18.75" customHeight="1">
      <c r="A120" s="63"/>
      <c r="B120" s="63" t="s">
        <v>1079</v>
      </c>
      <c r="C120" s="63" t="s">
        <v>1080</v>
      </c>
      <c r="D120" s="257">
        <v>15287.4</v>
      </c>
      <c r="E120" s="420">
        <f t="shared" ref="E120:E121" si="84">CEILING(O120,50)</f>
        <v>19350</v>
      </c>
      <c r="F120" s="420">
        <f t="shared" ref="F120:F121" si="85">CEILING(N120,50)</f>
        <v>20350</v>
      </c>
      <c r="G120" s="420">
        <f t="shared" ref="G120:G121" si="86">CEILING(M120,50)</f>
        <v>33950</v>
      </c>
      <c r="H120" s="241" t="s">
        <v>511</v>
      </c>
      <c r="I120" s="258" t="s">
        <v>893</v>
      </c>
      <c r="J120" s="256"/>
      <c r="K120" s="63">
        <v>323</v>
      </c>
      <c r="L120" s="27">
        <f t="shared" si="44"/>
        <v>11305</v>
      </c>
      <c r="M120" s="50">
        <f t="shared" si="45"/>
        <v>33915</v>
      </c>
      <c r="N120" s="119">
        <f t="shared" si="1"/>
        <v>20349</v>
      </c>
      <c r="O120" s="119">
        <f t="shared" si="2"/>
        <v>19331.55</v>
      </c>
      <c r="P120" s="119">
        <f t="shared" si="3"/>
        <v>16431.817499999997</v>
      </c>
      <c r="Q120" s="63"/>
      <c r="R120" s="63"/>
      <c r="S120" s="63"/>
      <c r="T120" s="63"/>
      <c r="U120" s="63"/>
      <c r="V120" s="63"/>
      <c r="W120" s="63"/>
      <c r="X120" s="63"/>
      <c r="Y120" s="63"/>
      <c r="Z120" s="63"/>
    </row>
    <row r="121" spans="1:26" ht="18.75" customHeight="1">
      <c r="A121" s="63"/>
      <c r="B121" s="63" t="s">
        <v>1081</v>
      </c>
      <c r="C121" s="63" t="s">
        <v>1082</v>
      </c>
      <c r="D121" s="257">
        <v>9644.4</v>
      </c>
      <c r="E121" s="420">
        <f t="shared" si="84"/>
        <v>12300</v>
      </c>
      <c r="F121" s="420">
        <f t="shared" si="85"/>
        <v>12950</v>
      </c>
      <c r="G121" s="420">
        <f t="shared" si="86"/>
        <v>21550</v>
      </c>
      <c r="H121" s="241" t="s">
        <v>511</v>
      </c>
      <c r="I121" s="258" t="s">
        <v>893</v>
      </c>
      <c r="J121" s="256"/>
      <c r="K121" s="63">
        <v>205</v>
      </c>
      <c r="L121" s="27">
        <f t="shared" si="44"/>
        <v>7175</v>
      </c>
      <c r="M121" s="50">
        <f t="shared" si="45"/>
        <v>21525</v>
      </c>
      <c r="N121" s="119">
        <f t="shared" si="1"/>
        <v>12915</v>
      </c>
      <c r="O121" s="119">
        <f t="shared" si="2"/>
        <v>12269.25</v>
      </c>
      <c r="P121" s="119">
        <f t="shared" si="3"/>
        <v>10428.862499999999</v>
      </c>
      <c r="Q121" s="63"/>
      <c r="R121" s="63"/>
      <c r="S121" s="63"/>
      <c r="T121" s="63"/>
      <c r="U121" s="63"/>
      <c r="V121" s="63"/>
      <c r="W121" s="63"/>
      <c r="X121" s="63"/>
      <c r="Y121" s="63"/>
      <c r="Z121" s="63"/>
    </row>
    <row r="122" spans="1:26" ht="18.75" customHeight="1">
      <c r="A122" s="63"/>
      <c r="B122" s="63"/>
      <c r="C122" s="63"/>
      <c r="D122" s="257"/>
      <c r="E122" s="257"/>
      <c r="F122" s="257"/>
      <c r="G122" s="257"/>
      <c r="H122" s="241"/>
      <c r="I122" s="241"/>
      <c r="J122" s="63"/>
      <c r="K122" s="63"/>
      <c r="L122" s="27">
        <f t="shared" si="44"/>
        <v>0</v>
      </c>
      <c r="M122" s="50">
        <f t="shared" si="45"/>
        <v>0</v>
      </c>
      <c r="N122" s="119">
        <f t="shared" si="1"/>
        <v>0</v>
      </c>
      <c r="O122" s="119">
        <f t="shared" si="2"/>
        <v>0</v>
      </c>
      <c r="P122" s="119">
        <f t="shared" si="3"/>
        <v>0</v>
      </c>
      <c r="Q122" s="63"/>
      <c r="R122" s="63"/>
      <c r="S122" s="63"/>
      <c r="T122" s="63"/>
      <c r="U122" s="63"/>
      <c r="V122" s="63"/>
      <c r="W122" s="63"/>
      <c r="X122" s="63"/>
      <c r="Y122" s="63"/>
      <c r="Z122" s="63"/>
    </row>
    <row r="123" spans="1:26" ht="18.75" customHeight="1">
      <c r="A123" s="317" t="s">
        <v>953</v>
      </c>
      <c r="B123" s="63" t="s">
        <v>1083</v>
      </c>
      <c r="C123" s="63" t="s">
        <v>1084</v>
      </c>
      <c r="D123" s="257">
        <v>13338</v>
      </c>
      <c r="E123" s="257">
        <v>14820</v>
      </c>
      <c r="F123" s="257">
        <v>15600</v>
      </c>
      <c r="G123" s="257">
        <v>26000</v>
      </c>
      <c r="H123" s="241" t="s">
        <v>899</v>
      </c>
      <c r="I123" s="258" t="s">
        <v>900</v>
      </c>
      <c r="J123" s="256"/>
      <c r="K123" s="63"/>
      <c r="L123" s="27">
        <f t="shared" si="44"/>
        <v>0</v>
      </c>
      <c r="M123" s="50">
        <f t="shared" si="45"/>
        <v>0</v>
      </c>
      <c r="N123" s="119">
        <f t="shared" si="1"/>
        <v>0</v>
      </c>
      <c r="O123" s="119">
        <f t="shared" si="2"/>
        <v>0</v>
      </c>
      <c r="P123" s="119">
        <f t="shared" si="3"/>
        <v>0</v>
      </c>
      <c r="Q123" s="63"/>
      <c r="R123" s="63"/>
      <c r="S123" s="63"/>
      <c r="T123" s="63"/>
      <c r="U123" s="63"/>
      <c r="V123" s="63"/>
      <c r="W123" s="63"/>
      <c r="X123" s="63"/>
      <c r="Y123" s="63"/>
      <c r="Z123" s="63"/>
    </row>
    <row r="124" spans="1:26" ht="18.75" customHeight="1">
      <c r="A124" s="63"/>
      <c r="B124" s="256" t="s">
        <v>5473</v>
      </c>
      <c r="C124" s="256" t="s">
        <v>6975</v>
      </c>
      <c r="D124" s="257">
        <v>9747</v>
      </c>
      <c r="E124" s="420">
        <f t="shared" ref="E124" si="87">CEILING(O124,50)</f>
        <v>17850</v>
      </c>
      <c r="F124" s="420">
        <f t="shared" ref="F124" si="88">CEILING(N124,50)</f>
        <v>18800</v>
      </c>
      <c r="G124" s="420">
        <f t="shared" ref="G124" si="89">CEILING(M124,50)</f>
        <v>31300</v>
      </c>
      <c r="H124" s="262" t="s">
        <v>511</v>
      </c>
      <c r="I124" s="258" t="s">
        <v>900</v>
      </c>
      <c r="J124" s="417" t="s">
        <v>5649</v>
      </c>
      <c r="K124" s="63"/>
      <c r="L124" s="27">
        <v>10427</v>
      </c>
      <c r="M124" s="50">
        <f t="shared" si="45"/>
        <v>31281</v>
      </c>
      <c r="N124" s="119">
        <f t="shared" si="1"/>
        <v>18768.599999999999</v>
      </c>
      <c r="O124" s="119">
        <f t="shared" si="2"/>
        <v>17830.169999999998</v>
      </c>
      <c r="P124" s="119">
        <f t="shared" si="3"/>
        <v>15155.644499999999</v>
      </c>
      <c r="Q124" s="63"/>
      <c r="R124" s="63"/>
      <c r="S124" s="63"/>
      <c r="T124" s="63"/>
      <c r="U124" s="63"/>
      <c r="V124" s="63"/>
      <c r="W124" s="63"/>
      <c r="X124" s="63"/>
      <c r="Y124" s="63"/>
      <c r="Z124" s="63"/>
    </row>
    <row r="125" spans="1:26" ht="18.75" customHeight="1">
      <c r="A125" s="63"/>
      <c r="B125" s="256" t="s">
        <v>1103</v>
      </c>
      <c r="C125" s="256" t="s">
        <v>6976</v>
      </c>
      <c r="D125" s="257"/>
      <c r="E125" s="420">
        <f t="shared" ref="E125" si="90">CEILING(O125,50)</f>
        <v>19200</v>
      </c>
      <c r="F125" s="420">
        <f t="shared" ref="F125" si="91">CEILING(N125,50)</f>
        <v>20200</v>
      </c>
      <c r="G125" s="420">
        <f t="shared" ref="G125" si="92">CEILING(M125,50)</f>
        <v>33600</v>
      </c>
      <c r="H125" s="262" t="s">
        <v>952</v>
      </c>
      <c r="I125" s="258"/>
      <c r="J125" s="417"/>
      <c r="K125" s="63"/>
      <c r="L125" s="27">
        <v>11200</v>
      </c>
      <c r="M125" s="50">
        <f t="shared" si="45"/>
        <v>33600</v>
      </c>
      <c r="N125" s="119">
        <f t="shared" si="1"/>
        <v>20160</v>
      </c>
      <c r="O125" s="119">
        <f t="shared" si="2"/>
        <v>19152</v>
      </c>
      <c r="P125" s="119">
        <f t="shared" si="3"/>
        <v>16279.199999999999</v>
      </c>
      <c r="Q125" s="63"/>
      <c r="R125" s="63"/>
      <c r="S125" s="63"/>
      <c r="T125" s="63"/>
      <c r="U125" s="63"/>
      <c r="V125" s="63"/>
      <c r="W125" s="63"/>
      <c r="X125" s="63"/>
      <c r="Y125" s="63"/>
      <c r="Z125" s="63"/>
    </row>
    <row r="126" spans="1:26" ht="18.75" customHeight="1">
      <c r="A126" s="63"/>
      <c r="B126" s="63" t="s">
        <v>1085</v>
      </c>
      <c r="C126" s="63" t="s">
        <v>1086</v>
      </c>
      <c r="D126" s="257">
        <v>13748.4</v>
      </c>
      <c r="E126" s="257">
        <v>15276</v>
      </c>
      <c r="F126" s="257">
        <v>16080</v>
      </c>
      <c r="G126" s="257">
        <v>26800</v>
      </c>
      <c r="H126" s="241" t="s">
        <v>899</v>
      </c>
      <c r="I126" s="258" t="s">
        <v>900</v>
      </c>
      <c r="J126" s="256"/>
      <c r="K126" s="63"/>
      <c r="L126" s="27">
        <f t="shared" si="44"/>
        <v>0</v>
      </c>
      <c r="M126" s="50">
        <f t="shared" si="45"/>
        <v>0</v>
      </c>
      <c r="N126" s="119">
        <f t="shared" si="1"/>
        <v>0</v>
      </c>
      <c r="O126" s="119">
        <f t="shared" si="2"/>
        <v>0</v>
      </c>
      <c r="P126" s="119">
        <f t="shared" si="3"/>
        <v>0</v>
      </c>
      <c r="Q126" s="63"/>
      <c r="R126" s="63"/>
      <c r="S126" s="63"/>
      <c r="T126" s="63"/>
      <c r="U126" s="63"/>
      <c r="V126" s="63"/>
      <c r="W126" s="63"/>
      <c r="X126" s="63"/>
      <c r="Y126" s="63"/>
      <c r="Z126" s="63"/>
    </row>
    <row r="127" spans="1:26" ht="18.75" customHeight="1">
      <c r="A127" s="63"/>
      <c r="B127" s="63" t="s">
        <v>1087</v>
      </c>
      <c r="C127" s="63" t="s">
        <v>1088</v>
      </c>
      <c r="D127" s="257">
        <v>16159.5</v>
      </c>
      <c r="E127" s="257">
        <v>17955</v>
      </c>
      <c r="F127" s="257">
        <v>18900</v>
      </c>
      <c r="G127" s="257">
        <v>31500</v>
      </c>
      <c r="H127" s="241" t="s">
        <v>899</v>
      </c>
      <c r="I127" s="258" t="s">
        <v>900</v>
      </c>
      <c r="J127" s="256"/>
      <c r="K127" s="63"/>
      <c r="L127" s="27">
        <f t="shared" si="44"/>
        <v>0</v>
      </c>
      <c r="M127" s="50">
        <f t="shared" si="45"/>
        <v>0</v>
      </c>
      <c r="N127" s="119">
        <f t="shared" si="1"/>
        <v>0</v>
      </c>
      <c r="O127" s="119">
        <f t="shared" si="2"/>
        <v>0</v>
      </c>
      <c r="P127" s="119">
        <f t="shared" si="3"/>
        <v>0</v>
      </c>
      <c r="Q127" s="63"/>
      <c r="R127" s="63"/>
      <c r="S127" s="63"/>
      <c r="T127" s="63"/>
      <c r="U127" s="63"/>
      <c r="V127" s="63"/>
      <c r="W127" s="63"/>
      <c r="X127" s="63"/>
      <c r="Y127" s="63"/>
      <c r="Z127" s="63"/>
    </row>
    <row r="128" spans="1:26" ht="18.75" customHeight="1">
      <c r="A128" s="63"/>
      <c r="B128" s="63" t="s">
        <v>1089</v>
      </c>
      <c r="C128" s="63" t="s">
        <v>1090</v>
      </c>
      <c r="D128" s="257">
        <v>19494</v>
      </c>
      <c r="E128" s="257">
        <v>21660</v>
      </c>
      <c r="F128" s="257">
        <v>22800</v>
      </c>
      <c r="G128" s="257">
        <v>38000</v>
      </c>
      <c r="H128" s="241" t="s">
        <v>899</v>
      </c>
      <c r="I128" s="258" t="s">
        <v>900</v>
      </c>
      <c r="J128" s="256"/>
      <c r="K128" s="63"/>
      <c r="L128" s="27">
        <f t="shared" si="44"/>
        <v>0</v>
      </c>
      <c r="M128" s="50">
        <f t="shared" si="45"/>
        <v>0</v>
      </c>
      <c r="N128" s="119">
        <f t="shared" si="1"/>
        <v>0</v>
      </c>
      <c r="O128" s="119">
        <f t="shared" si="2"/>
        <v>0</v>
      </c>
      <c r="P128" s="119">
        <f t="shared" si="3"/>
        <v>0</v>
      </c>
      <c r="Q128" s="63"/>
      <c r="R128" s="63"/>
      <c r="S128" s="63"/>
      <c r="T128" s="63"/>
      <c r="U128" s="63"/>
      <c r="V128" s="63"/>
      <c r="W128" s="63"/>
      <c r="X128" s="63"/>
      <c r="Y128" s="63"/>
      <c r="Z128" s="63"/>
    </row>
    <row r="129" spans="1:26" ht="18.75" customHeight="1">
      <c r="A129" s="63"/>
      <c r="B129" s="63" t="s">
        <v>1091</v>
      </c>
      <c r="C129" s="63" t="s">
        <v>1068</v>
      </c>
      <c r="D129" s="257">
        <v>13851</v>
      </c>
      <c r="E129" s="420">
        <f t="shared" ref="E129" si="93">CEILING(O129,50)</f>
        <v>18000</v>
      </c>
      <c r="F129" s="420">
        <f>CEILING(N129,50)</f>
        <v>18900</v>
      </c>
      <c r="G129" s="420">
        <f t="shared" ref="G129" si="94">CEILING(M129,50)</f>
        <v>31500</v>
      </c>
      <c r="H129" s="241" t="s">
        <v>899</v>
      </c>
      <c r="I129" s="258" t="s">
        <v>900</v>
      </c>
      <c r="J129" s="256"/>
      <c r="K129" s="63">
        <v>300</v>
      </c>
      <c r="L129" s="27">
        <f t="shared" si="44"/>
        <v>10500</v>
      </c>
      <c r="M129" s="50">
        <f t="shared" si="45"/>
        <v>31500</v>
      </c>
      <c r="N129" s="119">
        <f t="shared" si="1"/>
        <v>18900</v>
      </c>
      <c r="O129" s="119">
        <f t="shared" si="2"/>
        <v>17955</v>
      </c>
      <c r="P129" s="119">
        <f t="shared" si="3"/>
        <v>15261.75</v>
      </c>
      <c r="Q129" s="63"/>
      <c r="R129" s="63"/>
      <c r="S129" s="63"/>
      <c r="T129" s="63"/>
      <c r="U129" s="63"/>
      <c r="V129" s="63"/>
      <c r="W129" s="63"/>
      <c r="X129" s="63"/>
      <c r="Y129" s="63"/>
      <c r="Z129" s="63"/>
    </row>
    <row r="130" spans="1:26" ht="18.75" customHeight="1">
      <c r="A130" s="63"/>
      <c r="B130" s="63"/>
      <c r="C130" s="63"/>
      <c r="D130" s="257"/>
      <c r="E130" s="257"/>
      <c r="F130" s="257"/>
      <c r="G130" s="257"/>
      <c r="H130" s="241"/>
      <c r="I130" s="241"/>
      <c r="J130" s="63"/>
      <c r="K130" s="63"/>
      <c r="L130" s="27">
        <f t="shared" si="44"/>
        <v>0</v>
      </c>
      <c r="M130" s="50">
        <f t="shared" si="45"/>
        <v>0</v>
      </c>
      <c r="N130" s="119">
        <f t="shared" si="1"/>
        <v>0</v>
      </c>
      <c r="O130" s="119">
        <f t="shared" si="2"/>
        <v>0</v>
      </c>
      <c r="P130" s="119">
        <f t="shared" si="3"/>
        <v>0</v>
      </c>
      <c r="Q130" s="63"/>
      <c r="R130" s="63"/>
      <c r="S130" s="63"/>
      <c r="T130" s="63"/>
      <c r="U130" s="63"/>
      <c r="V130" s="63"/>
      <c r="W130" s="63"/>
      <c r="X130" s="63"/>
      <c r="Y130" s="63"/>
      <c r="Z130" s="63"/>
    </row>
    <row r="131" spans="1:26" ht="18.75" customHeight="1">
      <c r="A131" s="63"/>
      <c r="B131" s="63" t="s">
        <v>1092</v>
      </c>
      <c r="C131" s="63" t="s">
        <v>1093</v>
      </c>
      <c r="D131" s="257">
        <v>6053.4000000000005</v>
      </c>
      <c r="E131" s="420">
        <f t="shared" ref="E131" si="95">CEILING(O131,50)</f>
        <v>6050</v>
      </c>
      <c r="F131" s="420">
        <f>CEILING(N131,50)</f>
        <v>6400</v>
      </c>
      <c r="G131" s="420">
        <f t="shared" ref="G131" si="96">CEILING(M131,50)</f>
        <v>10650</v>
      </c>
      <c r="H131" s="241" t="s">
        <v>511</v>
      </c>
      <c r="I131" s="258" t="s">
        <v>893</v>
      </c>
      <c r="J131" s="256"/>
      <c r="K131" s="63">
        <v>101</v>
      </c>
      <c r="L131" s="27">
        <f t="shared" si="44"/>
        <v>3535</v>
      </c>
      <c r="M131" s="50">
        <f t="shared" si="45"/>
        <v>10605</v>
      </c>
      <c r="N131" s="119">
        <f t="shared" si="1"/>
        <v>6363</v>
      </c>
      <c r="O131" s="119">
        <f t="shared" si="2"/>
        <v>6044.8499999999995</v>
      </c>
      <c r="P131" s="119">
        <f t="shared" si="3"/>
        <v>5138.1224999999995</v>
      </c>
      <c r="Q131" s="63"/>
      <c r="R131" s="63"/>
      <c r="S131" s="63"/>
      <c r="T131" s="63"/>
      <c r="U131" s="63"/>
      <c r="V131" s="63"/>
      <c r="W131" s="63"/>
      <c r="X131" s="63"/>
      <c r="Y131" s="63"/>
      <c r="Z131" s="63"/>
    </row>
    <row r="132" spans="1:26" ht="18.75" customHeight="1">
      <c r="A132" s="63"/>
      <c r="B132" s="63" t="s">
        <v>1094</v>
      </c>
      <c r="C132" s="63" t="s">
        <v>1095</v>
      </c>
      <c r="D132" s="257">
        <v>9131.4</v>
      </c>
      <c r="E132" s="420">
        <f t="shared" ref="E132:E133" si="97">CEILING(O132,50)</f>
        <v>8700</v>
      </c>
      <c r="F132" s="420">
        <f t="shared" ref="F132:F133" si="98">CEILING(N132,50)</f>
        <v>9150</v>
      </c>
      <c r="G132" s="420">
        <f t="shared" ref="G132:G133" si="99">CEILING(M132,50)</f>
        <v>15250</v>
      </c>
      <c r="H132" s="241" t="s">
        <v>511</v>
      </c>
      <c r="I132" s="258" t="s">
        <v>893</v>
      </c>
      <c r="J132" s="256"/>
      <c r="K132" s="63">
        <v>145</v>
      </c>
      <c r="L132" s="27">
        <f t="shared" ref="L132:L195" si="100">K132*35</f>
        <v>5075</v>
      </c>
      <c r="M132" s="50">
        <f t="shared" si="45"/>
        <v>15225</v>
      </c>
      <c r="N132" s="119">
        <f t="shared" si="1"/>
        <v>9135</v>
      </c>
      <c r="O132" s="119">
        <f t="shared" si="2"/>
        <v>8678.25</v>
      </c>
      <c r="P132" s="119">
        <f t="shared" si="3"/>
        <v>7376.5124999999998</v>
      </c>
      <c r="Q132" s="63"/>
      <c r="R132" s="63"/>
      <c r="S132" s="63"/>
      <c r="T132" s="63"/>
      <c r="U132" s="63"/>
      <c r="V132" s="63"/>
      <c r="W132" s="63"/>
      <c r="X132" s="63"/>
      <c r="Y132" s="63"/>
      <c r="Z132" s="63"/>
    </row>
    <row r="133" spans="1:26" ht="18.75" customHeight="1">
      <c r="A133" s="63"/>
      <c r="B133" s="63" t="s">
        <v>1096</v>
      </c>
      <c r="C133" s="63" t="s">
        <v>1097</v>
      </c>
      <c r="D133" s="257">
        <v>14261.4</v>
      </c>
      <c r="E133" s="420">
        <f t="shared" si="97"/>
        <v>11300</v>
      </c>
      <c r="F133" s="420">
        <f t="shared" si="98"/>
        <v>11850</v>
      </c>
      <c r="G133" s="420">
        <f t="shared" si="99"/>
        <v>19750</v>
      </c>
      <c r="H133" s="241" t="s">
        <v>511</v>
      </c>
      <c r="I133" s="258" t="s">
        <v>893</v>
      </c>
      <c r="J133" s="256"/>
      <c r="K133" s="63">
        <v>188</v>
      </c>
      <c r="L133" s="27">
        <f t="shared" si="100"/>
        <v>6580</v>
      </c>
      <c r="M133" s="50">
        <f t="shared" ref="M133:M191" si="101">L133*3</f>
        <v>19740</v>
      </c>
      <c r="N133" s="119">
        <f t="shared" si="1"/>
        <v>11844</v>
      </c>
      <c r="O133" s="119">
        <f t="shared" si="2"/>
        <v>11251.8</v>
      </c>
      <c r="P133" s="119">
        <f t="shared" si="3"/>
        <v>9564.0299999999988</v>
      </c>
      <c r="Q133" s="63"/>
      <c r="R133" s="63"/>
      <c r="S133" s="63"/>
      <c r="T133" s="63"/>
      <c r="U133" s="63"/>
      <c r="V133" s="63"/>
      <c r="W133" s="63"/>
      <c r="X133" s="63"/>
      <c r="Y133" s="63"/>
      <c r="Z133" s="63"/>
    </row>
    <row r="134" spans="1:26" ht="18.75" customHeight="1">
      <c r="A134" s="63"/>
      <c r="B134" s="63" t="s">
        <v>1098</v>
      </c>
      <c r="C134" s="63" t="s">
        <v>1099</v>
      </c>
      <c r="D134" s="257">
        <v>8156.7</v>
      </c>
      <c r="E134" s="420">
        <f t="shared" ref="E134" si="102">CEILING(O134,50)</f>
        <v>0</v>
      </c>
      <c r="F134" s="420">
        <f t="shared" ref="F134" si="103">CEILING(N134,50)</f>
        <v>0</v>
      </c>
      <c r="G134" s="420">
        <f t="shared" ref="G134" si="104">CEILING(M134,50)</f>
        <v>0</v>
      </c>
      <c r="H134" s="241" t="s">
        <v>511</v>
      </c>
      <c r="I134" s="258" t="s">
        <v>893</v>
      </c>
      <c r="J134" s="256" t="s">
        <v>5646</v>
      </c>
      <c r="K134" s="63"/>
      <c r="L134" s="27">
        <f t="shared" si="100"/>
        <v>0</v>
      </c>
      <c r="M134" s="50">
        <f t="shared" si="101"/>
        <v>0</v>
      </c>
      <c r="N134" s="119">
        <f t="shared" si="1"/>
        <v>0</v>
      </c>
      <c r="O134" s="119">
        <f t="shared" si="2"/>
        <v>0</v>
      </c>
      <c r="P134" s="119">
        <f t="shared" si="3"/>
        <v>0</v>
      </c>
      <c r="Q134" s="63"/>
      <c r="R134" s="63"/>
      <c r="S134" s="63"/>
      <c r="T134" s="63"/>
      <c r="U134" s="63"/>
      <c r="V134" s="63"/>
      <c r="W134" s="63"/>
      <c r="X134" s="63"/>
      <c r="Y134" s="63"/>
      <c r="Z134" s="63"/>
    </row>
    <row r="135" spans="1:26" ht="18.75" customHeight="1">
      <c r="A135" s="63"/>
      <c r="B135" s="256" t="s">
        <v>5473</v>
      </c>
      <c r="C135" s="256" t="s">
        <v>6975</v>
      </c>
      <c r="D135" s="257">
        <v>12055.5</v>
      </c>
      <c r="E135" s="420">
        <f t="shared" ref="E135" si="105">CEILING(O135,50)</f>
        <v>17850</v>
      </c>
      <c r="F135" s="420">
        <f t="shared" ref="F135" si="106">CEILING(N135,50)</f>
        <v>18800</v>
      </c>
      <c r="G135" s="420">
        <f t="shared" ref="G135" si="107">CEILING(M135,50)</f>
        <v>31300</v>
      </c>
      <c r="H135" s="262" t="s">
        <v>511</v>
      </c>
      <c r="I135" s="258" t="s">
        <v>893</v>
      </c>
      <c r="J135" s="417" t="s">
        <v>5422</v>
      </c>
      <c r="K135" s="63">
        <v>247</v>
      </c>
      <c r="L135" s="27">
        <v>10427</v>
      </c>
      <c r="M135" s="50">
        <f t="shared" si="101"/>
        <v>31281</v>
      </c>
      <c r="N135" s="119">
        <f t="shared" si="1"/>
        <v>18768.599999999999</v>
      </c>
      <c r="O135" s="119">
        <f t="shared" si="2"/>
        <v>17830.169999999998</v>
      </c>
      <c r="P135" s="119">
        <f t="shared" si="3"/>
        <v>15155.644499999999</v>
      </c>
      <c r="Q135" s="63"/>
      <c r="R135" s="63"/>
      <c r="S135" s="63"/>
      <c r="T135" s="63"/>
      <c r="U135" s="63"/>
      <c r="V135" s="63"/>
      <c r="W135" s="63"/>
      <c r="X135" s="63"/>
      <c r="Y135" s="63"/>
      <c r="Z135" s="63"/>
    </row>
    <row r="136" spans="1:26" ht="18.75" customHeight="1">
      <c r="A136" s="63"/>
      <c r="B136" s="256" t="s">
        <v>1103</v>
      </c>
      <c r="C136" s="256" t="s">
        <v>6976</v>
      </c>
      <c r="D136" s="257"/>
      <c r="E136" s="420">
        <f t="shared" ref="E136" si="108">CEILING(O136,50)</f>
        <v>19200</v>
      </c>
      <c r="F136" s="420">
        <f t="shared" ref="F136" si="109">CEILING(N136,50)</f>
        <v>20200</v>
      </c>
      <c r="G136" s="420">
        <f t="shared" ref="G136" si="110">CEILING(M136,50)</f>
        <v>33600</v>
      </c>
      <c r="H136" s="262" t="s">
        <v>952</v>
      </c>
      <c r="I136" s="258"/>
      <c r="J136" s="417"/>
      <c r="K136" s="63"/>
      <c r="L136" s="27">
        <v>11200</v>
      </c>
      <c r="M136" s="50">
        <f t="shared" ref="M136" si="111">L136*3</f>
        <v>33600</v>
      </c>
      <c r="N136" s="119">
        <f t="shared" ref="N136" si="112">M136*0.6</f>
        <v>20160</v>
      </c>
      <c r="O136" s="119">
        <f t="shared" ref="O136" si="113">N136*0.95</f>
        <v>19152</v>
      </c>
      <c r="P136" s="119">
        <f t="shared" ref="P136" si="114">O136*0.85</f>
        <v>16279.199999999999</v>
      </c>
      <c r="Q136" s="63"/>
      <c r="R136" s="63"/>
      <c r="S136" s="63"/>
      <c r="T136" s="63"/>
      <c r="U136" s="63"/>
      <c r="V136" s="63"/>
      <c r="W136" s="63"/>
      <c r="X136" s="63"/>
      <c r="Y136" s="63"/>
      <c r="Z136" s="63"/>
    </row>
    <row r="137" spans="1:26" ht="18.75" customHeight="1">
      <c r="A137" s="63"/>
      <c r="B137" s="256" t="s">
        <v>1100</v>
      </c>
      <c r="C137" s="256" t="s">
        <v>1101</v>
      </c>
      <c r="D137" s="257">
        <v>16313.4</v>
      </c>
      <c r="E137" s="420">
        <f t="shared" ref="E137" si="115">CEILING(O137,50)</f>
        <v>18150</v>
      </c>
      <c r="F137" s="420">
        <f t="shared" ref="F137" si="116">CEILING(N137,50)</f>
        <v>19100</v>
      </c>
      <c r="G137" s="420">
        <f t="shared" ref="G137" si="117">CEILING(M137,50)</f>
        <v>31850</v>
      </c>
      <c r="H137" s="241" t="s">
        <v>511</v>
      </c>
      <c r="I137" s="258" t="s">
        <v>893</v>
      </c>
      <c r="J137" s="63"/>
      <c r="K137" s="63">
        <v>303</v>
      </c>
      <c r="L137" s="27">
        <f t="shared" si="100"/>
        <v>10605</v>
      </c>
      <c r="M137" s="50">
        <f t="shared" si="101"/>
        <v>31815</v>
      </c>
      <c r="N137" s="119">
        <f t="shared" si="1"/>
        <v>19089</v>
      </c>
      <c r="O137" s="119">
        <f t="shared" si="2"/>
        <v>18134.55</v>
      </c>
      <c r="P137" s="119">
        <f t="shared" si="3"/>
        <v>15414.367499999998</v>
      </c>
      <c r="Q137" s="63"/>
      <c r="R137" s="63"/>
      <c r="S137" s="63"/>
      <c r="T137" s="63"/>
      <c r="U137" s="63"/>
      <c r="V137" s="63"/>
      <c r="W137" s="63"/>
      <c r="X137" s="63"/>
      <c r="Y137" s="63"/>
      <c r="Z137" s="63"/>
    </row>
    <row r="138" spans="1:26" ht="18.75" customHeight="1">
      <c r="A138" s="63"/>
      <c r="B138" s="63"/>
      <c r="C138" s="63"/>
      <c r="D138" s="257"/>
      <c r="E138" s="257"/>
      <c r="F138" s="257"/>
      <c r="G138" s="257"/>
      <c r="H138" s="241"/>
      <c r="I138" s="241"/>
      <c r="J138" s="63"/>
      <c r="K138" s="63"/>
      <c r="L138" s="27">
        <f t="shared" si="100"/>
        <v>0</v>
      </c>
      <c r="M138" s="50">
        <f t="shared" si="101"/>
        <v>0</v>
      </c>
      <c r="N138" s="119">
        <f t="shared" si="1"/>
        <v>0</v>
      </c>
      <c r="O138" s="119">
        <f t="shared" si="2"/>
        <v>0</v>
      </c>
      <c r="P138" s="119">
        <f t="shared" si="3"/>
        <v>0</v>
      </c>
      <c r="Q138" s="63"/>
      <c r="R138" s="63"/>
      <c r="S138" s="63"/>
      <c r="T138" s="63"/>
      <c r="U138" s="63"/>
      <c r="V138" s="63"/>
      <c r="W138" s="63"/>
      <c r="X138" s="63"/>
      <c r="Y138" s="63"/>
      <c r="Z138" s="63"/>
    </row>
    <row r="139" spans="1:26" ht="18.75" customHeight="1">
      <c r="A139" s="63"/>
      <c r="B139" s="256" t="s">
        <v>5463</v>
      </c>
      <c r="C139" s="256" t="s">
        <v>6973</v>
      </c>
      <c r="D139" s="257">
        <v>5899.5</v>
      </c>
      <c r="E139" s="420">
        <f t="shared" ref="E139:E142" si="118">CEILING(O139,50)</f>
        <v>6000</v>
      </c>
      <c r="F139" s="420">
        <f t="shared" ref="F139:F142" si="119">CEILING(N139,50)</f>
        <v>6300</v>
      </c>
      <c r="G139" s="420">
        <f t="shared" ref="G139:G142" si="120">CEILING(M139,50)</f>
        <v>10500</v>
      </c>
      <c r="H139" s="262" t="s">
        <v>511</v>
      </c>
      <c r="I139" s="258" t="s">
        <v>893</v>
      </c>
      <c r="J139" s="417" t="s">
        <v>5421</v>
      </c>
      <c r="K139" s="63"/>
      <c r="L139" s="27">
        <v>6750</v>
      </c>
      <c r="M139" s="421">
        <v>10500</v>
      </c>
      <c r="N139" s="119">
        <f t="shared" si="1"/>
        <v>6300</v>
      </c>
      <c r="O139" s="119">
        <f t="shared" si="2"/>
        <v>5985</v>
      </c>
      <c r="P139" s="119">
        <f t="shared" si="3"/>
        <v>5087.25</v>
      </c>
      <c r="Q139" s="63"/>
      <c r="R139" s="63"/>
      <c r="S139" s="63"/>
      <c r="T139" s="63"/>
      <c r="U139" s="63"/>
      <c r="V139" s="63"/>
      <c r="W139" s="63"/>
      <c r="X139" s="63"/>
      <c r="Y139" s="63"/>
      <c r="Z139" s="63"/>
    </row>
    <row r="140" spans="1:26" ht="18.75" customHeight="1">
      <c r="A140" s="63"/>
      <c r="B140" s="256" t="s">
        <v>1102</v>
      </c>
      <c r="C140" s="256" t="s">
        <v>6974</v>
      </c>
      <c r="D140" s="257"/>
      <c r="E140" s="420">
        <f t="shared" si="118"/>
        <v>6000</v>
      </c>
      <c r="F140" s="420">
        <f t="shared" si="119"/>
        <v>6350</v>
      </c>
      <c r="G140" s="420">
        <f t="shared" si="120"/>
        <v>10550</v>
      </c>
      <c r="H140" s="262" t="s">
        <v>952</v>
      </c>
      <c r="I140" s="258"/>
      <c r="J140" s="417"/>
      <c r="K140" s="63"/>
      <c r="L140" s="27">
        <v>7000</v>
      </c>
      <c r="M140" s="421">
        <v>10501</v>
      </c>
      <c r="N140" s="119">
        <f t="shared" ref="N140" si="121">M140*0.6</f>
        <v>6300.5999999999995</v>
      </c>
      <c r="O140" s="119">
        <f t="shared" ref="O140" si="122">N140*0.95</f>
        <v>5985.5699999999988</v>
      </c>
      <c r="P140" s="119">
        <f t="shared" ref="P140" si="123">O140*0.85</f>
        <v>5087.7344999999987</v>
      </c>
      <c r="Q140" s="63"/>
      <c r="R140" s="63"/>
      <c r="S140" s="63"/>
      <c r="T140" s="63"/>
      <c r="U140" s="63"/>
      <c r="V140" s="63"/>
      <c r="W140" s="63"/>
      <c r="X140" s="63"/>
      <c r="Y140" s="63"/>
      <c r="Z140" s="63"/>
    </row>
    <row r="141" spans="1:26" ht="18.75" customHeight="1">
      <c r="A141" s="63"/>
      <c r="B141" s="256" t="s">
        <v>5473</v>
      </c>
      <c r="C141" s="256" t="s">
        <v>6975</v>
      </c>
      <c r="D141" s="257">
        <v>9747</v>
      </c>
      <c r="E141" s="420">
        <f t="shared" si="118"/>
        <v>10850</v>
      </c>
      <c r="F141" s="420">
        <f t="shared" si="119"/>
        <v>11400</v>
      </c>
      <c r="G141" s="420">
        <f t="shared" si="120"/>
        <v>19000</v>
      </c>
      <c r="H141" s="262" t="s">
        <v>511</v>
      </c>
      <c r="I141" s="258" t="s">
        <v>893</v>
      </c>
      <c r="J141" s="417" t="s">
        <v>5422</v>
      </c>
      <c r="K141" s="63"/>
      <c r="L141" s="27">
        <v>10427</v>
      </c>
      <c r="M141" s="421">
        <v>19000</v>
      </c>
      <c r="N141" s="119">
        <f t="shared" si="1"/>
        <v>11400</v>
      </c>
      <c r="O141" s="119">
        <f t="shared" si="2"/>
        <v>10830</v>
      </c>
      <c r="P141" s="119">
        <f t="shared" si="3"/>
        <v>9205.5</v>
      </c>
      <c r="Q141" s="63"/>
      <c r="R141" s="63"/>
      <c r="S141" s="63"/>
      <c r="T141" s="63"/>
      <c r="U141" s="63"/>
      <c r="V141" s="63"/>
      <c r="W141" s="63"/>
      <c r="X141" s="63"/>
      <c r="Y141" s="63"/>
      <c r="Z141" s="63"/>
    </row>
    <row r="142" spans="1:26" ht="18.75" customHeight="1">
      <c r="A142" s="63"/>
      <c r="B142" s="256" t="s">
        <v>1103</v>
      </c>
      <c r="C142" s="256" t="s">
        <v>6976</v>
      </c>
      <c r="D142" s="257"/>
      <c r="E142" s="420">
        <f t="shared" si="118"/>
        <v>10850</v>
      </c>
      <c r="F142" s="420">
        <f t="shared" si="119"/>
        <v>11450</v>
      </c>
      <c r="G142" s="420">
        <f t="shared" si="120"/>
        <v>19050</v>
      </c>
      <c r="H142" s="262" t="s">
        <v>952</v>
      </c>
      <c r="I142" s="258"/>
      <c r="J142" s="417"/>
      <c r="K142" s="63"/>
      <c r="L142" s="27">
        <v>11200</v>
      </c>
      <c r="M142" s="421">
        <v>19001</v>
      </c>
      <c r="N142" s="119">
        <f t="shared" ref="N142" si="124">M142*0.6</f>
        <v>11400.6</v>
      </c>
      <c r="O142" s="119">
        <f t="shared" ref="O142" si="125">N142*0.95</f>
        <v>10830.57</v>
      </c>
      <c r="P142" s="119">
        <f t="shared" ref="P142" si="126">O142*0.85</f>
        <v>9205.9844999999987</v>
      </c>
      <c r="Q142" s="63"/>
      <c r="R142" s="63"/>
      <c r="S142" s="63"/>
      <c r="T142" s="63"/>
      <c r="U142" s="63"/>
      <c r="V142" s="63"/>
      <c r="W142" s="63"/>
      <c r="X142" s="63"/>
      <c r="Y142" s="63"/>
      <c r="Z142" s="63"/>
    </row>
    <row r="143" spans="1:26" ht="18.75" customHeight="1">
      <c r="A143" s="63"/>
      <c r="B143" s="63" t="s">
        <v>1104</v>
      </c>
      <c r="C143" s="63" t="s">
        <v>1105</v>
      </c>
      <c r="D143" s="257">
        <v>16159.5</v>
      </c>
      <c r="E143" s="420">
        <f t="shared" ref="E143" si="127">CEILING(O143,50)</f>
        <v>19950</v>
      </c>
      <c r="F143" s="420">
        <f t="shared" ref="F143" si="128">CEILING(N143,50)</f>
        <v>21000</v>
      </c>
      <c r="G143" s="420">
        <f t="shared" ref="G143" si="129">CEILING(M143,50)</f>
        <v>35000</v>
      </c>
      <c r="H143" s="241" t="s">
        <v>952</v>
      </c>
      <c r="I143" s="258" t="s">
        <v>893</v>
      </c>
      <c r="J143" s="239"/>
      <c r="K143" s="63"/>
      <c r="L143" s="27">
        <f t="shared" si="100"/>
        <v>0</v>
      </c>
      <c r="M143" s="421">
        <v>35000</v>
      </c>
      <c r="N143" s="119">
        <f t="shared" si="1"/>
        <v>21000</v>
      </c>
      <c r="O143" s="119">
        <f t="shared" si="2"/>
        <v>19950</v>
      </c>
      <c r="P143" s="119">
        <f t="shared" si="3"/>
        <v>16957.5</v>
      </c>
      <c r="Q143" s="63"/>
      <c r="R143" s="63"/>
      <c r="S143" s="63"/>
      <c r="T143" s="63"/>
      <c r="U143" s="63"/>
      <c r="V143" s="63"/>
      <c r="W143" s="63"/>
      <c r="X143" s="63"/>
      <c r="Y143" s="63"/>
      <c r="Z143" s="63"/>
    </row>
    <row r="144" spans="1:26" ht="18.75" customHeight="1">
      <c r="A144" s="63"/>
      <c r="B144" s="63"/>
      <c r="C144" s="63"/>
      <c r="D144" s="257"/>
      <c r="E144" s="257"/>
      <c r="F144" s="257"/>
      <c r="G144" s="257"/>
      <c r="H144" s="241"/>
      <c r="I144" s="241"/>
      <c r="J144" s="63"/>
      <c r="K144" s="63"/>
      <c r="L144" s="27">
        <f t="shared" si="100"/>
        <v>0</v>
      </c>
      <c r="M144" s="50">
        <f t="shared" si="101"/>
        <v>0</v>
      </c>
      <c r="N144" s="119">
        <f t="shared" si="1"/>
        <v>0</v>
      </c>
      <c r="O144" s="119">
        <f t="shared" si="2"/>
        <v>0</v>
      </c>
      <c r="P144" s="119">
        <f t="shared" si="3"/>
        <v>0</v>
      </c>
      <c r="Q144" s="63"/>
      <c r="R144" s="63"/>
      <c r="S144" s="63"/>
      <c r="T144" s="63"/>
      <c r="U144" s="63"/>
      <c r="V144" s="63"/>
      <c r="W144" s="63"/>
      <c r="X144" s="63"/>
      <c r="Y144" s="63"/>
      <c r="Z144" s="63"/>
    </row>
    <row r="145" spans="1:26" ht="18.75" customHeight="1">
      <c r="A145" s="181" t="s">
        <v>1106</v>
      </c>
      <c r="B145" s="63"/>
      <c r="C145" s="63"/>
      <c r="D145" s="257"/>
      <c r="E145" s="257"/>
      <c r="F145" s="257"/>
      <c r="G145" s="257"/>
      <c r="H145" s="241"/>
      <c r="I145" s="241"/>
      <c r="J145" s="63"/>
      <c r="K145" s="63"/>
      <c r="L145" s="27">
        <f t="shared" si="100"/>
        <v>0</v>
      </c>
      <c r="M145" s="50">
        <f t="shared" si="101"/>
        <v>0</v>
      </c>
      <c r="N145" s="119">
        <f t="shared" si="1"/>
        <v>0</v>
      </c>
      <c r="O145" s="119">
        <f t="shared" si="2"/>
        <v>0</v>
      </c>
      <c r="P145" s="119">
        <f t="shared" si="3"/>
        <v>0</v>
      </c>
      <c r="Q145" s="63"/>
      <c r="R145" s="63"/>
      <c r="S145" s="63"/>
      <c r="T145" s="63"/>
      <c r="U145" s="63"/>
      <c r="V145" s="63"/>
      <c r="W145" s="63"/>
      <c r="X145" s="63"/>
      <c r="Y145" s="63"/>
      <c r="Z145" s="63"/>
    </row>
    <row r="146" spans="1:26" ht="18.75" customHeight="1">
      <c r="A146" s="63"/>
      <c r="B146" s="63" t="s">
        <v>1107</v>
      </c>
      <c r="C146" s="63" t="s">
        <v>1108</v>
      </c>
      <c r="D146" s="257">
        <v>9695.7000000000007</v>
      </c>
      <c r="E146" s="420">
        <f t="shared" ref="E146" si="130">CEILING(O146,50)</f>
        <v>11700</v>
      </c>
      <c r="F146" s="420">
        <f>CEILING(N146,50)</f>
        <v>12300</v>
      </c>
      <c r="G146" s="420">
        <f t="shared" ref="G146" si="131">CEILING(M146,50)</f>
        <v>20500</v>
      </c>
      <c r="H146" s="241" t="s">
        <v>511</v>
      </c>
      <c r="I146" s="258" t="s">
        <v>893</v>
      </c>
      <c r="J146" s="63"/>
      <c r="K146" s="63">
        <v>195</v>
      </c>
      <c r="L146" s="27">
        <f t="shared" si="100"/>
        <v>6825</v>
      </c>
      <c r="M146" s="50">
        <f t="shared" si="101"/>
        <v>20475</v>
      </c>
      <c r="N146" s="119">
        <f t="shared" si="1"/>
        <v>12285</v>
      </c>
      <c r="O146" s="119">
        <f t="shared" si="2"/>
        <v>11670.75</v>
      </c>
      <c r="P146" s="119">
        <f t="shared" si="3"/>
        <v>9920.1374999999989</v>
      </c>
      <c r="Q146" s="63"/>
      <c r="R146" s="63"/>
      <c r="S146" s="63"/>
      <c r="T146" s="63"/>
      <c r="U146" s="63"/>
      <c r="V146" s="63"/>
      <c r="W146" s="63"/>
      <c r="X146" s="63"/>
      <c r="Y146" s="63"/>
      <c r="Z146" s="63"/>
    </row>
    <row r="147" spans="1:26" ht="31.5" customHeight="1">
      <c r="A147" s="63"/>
      <c r="B147" s="307" t="s">
        <v>5650</v>
      </c>
      <c r="C147" s="307" t="s">
        <v>1109</v>
      </c>
      <c r="D147" s="308" t="s">
        <v>1110</v>
      </c>
      <c r="E147" s="420">
        <f t="shared" ref="E147:E148" si="132">CEILING(O147,50)</f>
        <v>19550</v>
      </c>
      <c r="F147" s="420">
        <f t="shared" ref="F147:F148" si="133">CEILING(N147,50)</f>
        <v>20550</v>
      </c>
      <c r="G147" s="420">
        <f t="shared" ref="G147:G148" si="134">CEILING(M147,50)</f>
        <v>34250</v>
      </c>
      <c r="H147" s="241" t="s">
        <v>511</v>
      </c>
      <c r="I147" s="258" t="s">
        <v>893</v>
      </c>
      <c r="J147" s="63"/>
      <c r="K147" s="63">
        <v>326</v>
      </c>
      <c r="L147" s="27">
        <f t="shared" ref="L147" si="135">K147*35</f>
        <v>11410</v>
      </c>
      <c r="M147" s="50">
        <f t="shared" ref="M147" si="136">L147*3</f>
        <v>34230</v>
      </c>
      <c r="N147" s="119">
        <f t="shared" ref="N147" si="137">M147*0.6</f>
        <v>20538</v>
      </c>
      <c r="O147" s="119">
        <f t="shared" ref="O147" si="138">N147*0.95</f>
        <v>19511.099999999999</v>
      </c>
      <c r="P147" s="119">
        <f t="shared" ref="P147" si="139">O147*0.85</f>
        <v>16584.434999999998</v>
      </c>
      <c r="Q147" s="63"/>
      <c r="R147" s="63"/>
      <c r="S147" s="63"/>
      <c r="T147" s="63"/>
      <c r="U147" s="63"/>
      <c r="V147" s="63"/>
      <c r="W147" s="63"/>
      <c r="X147" s="63"/>
      <c r="Y147" s="63"/>
      <c r="Z147" s="63"/>
    </row>
    <row r="148" spans="1:26" ht="31.5" customHeight="1">
      <c r="A148" s="63"/>
      <c r="B148" s="307" t="s">
        <v>5651</v>
      </c>
      <c r="C148" s="307" t="s">
        <v>1109</v>
      </c>
      <c r="D148" s="308" t="s">
        <v>1110</v>
      </c>
      <c r="E148" s="420">
        <f t="shared" si="132"/>
        <v>21150</v>
      </c>
      <c r="F148" s="420">
        <f t="shared" si="133"/>
        <v>22250</v>
      </c>
      <c r="G148" s="420">
        <f t="shared" si="134"/>
        <v>37100</v>
      </c>
      <c r="H148" s="241" t="s">
        <v>511</v>
      </c>
      <c r="I148" s="258" t="s">
        <v>893</v>
      </c>
      <c r="J148" s="63"/>
      <c r="K148" s="63">
        <v>353</v>
      </c>
      <c r="L148" s="27">
        <f t="shared" si="100"/>
        <v>12355</v>
      </c>
      <c r="M148" s="50">
        <f t="shared" si="101"/>
        <v>37065</v>
      </c>
      <c r="N148" s="119">
        <f t="shared" si="1"/>
        <v>22239</v>
      </c>
      <c r="O148" s="119">
        <f t="shared" si="2"/>
        <v>21127.05</v>
      </c>
      <c r="P148" s="119">
        <f t="shared" si="3"/>
        <v>17957.9925</v>
      </c>
      <c r="Q148" s="63"/>
      <c r="R148" s="63"/>
      <c r="S148" s="63"/>
      <c r="T148" s="63"/>
      <c r="U148" s="63"/>
      <c r="V148" s="63"/>
      <c r="W148" s="63"/>
      <c r="X148" s="63"/>
      <c r="Y148" s="63"/>
      <c r="Z148" s="63"/>
    </row>
    <row r="149" spans="1:26" ht="31.5" customHeight="1">
      <c r="A149" s="63"/>
      <c r="B149" s="307" t="s">
        <v>5652</v>
      </c>
      <c r="C149" s="307" t="s">
        <v>1111</v>
      </c>
      <c r="D149" s="308" t="s">
        <v>1112</v>
      </c>
      <c r="E149" s="420">
        <f t="shared" ref="E149:E151" si="140">CEILING(O149,50)</f>
        <v>20000</v>
      </c>
      <c r="F149" s="420">
        <f t="shared" ref="F149:F151" si="141">CEILING(N149,50)</f>
        <v>21050</v>
      </c>
      <c r="G149" s="420">
        <f t="shared" ref="G149:G151" si="142">CEILING(M149,50)</f>
        <v>35100</v>
      </c>
      <c r="H149" s="241" t="s">
        <v>511</v>
      </c>
      <c r="I149" s="258" t="s">
        <v>893</v>
      </c>
      <c r="J149" s="63"/>
      <c r="K149" s="63">
        <v>334</v>
      </c>
      <c r="L149" s="27">
        <f t="shared" si="100"/>
        <v>11690</v>
      </c>
      <c r="M149" s="50">
        <f t="shared" si="101"/>
        <v>35070</v>
      </c>
      <c r="N149" s="119">
        <f t="shared" si="1"/>
        <v>21042</v>
      </c>
      <c r="O149" s="119">
        <f t="shared" si="2"/>
        <v>19989.899999999998</v>
      </c>
      <c r="P149" s="119">
        <f t="shared" si="3"/>
        <v>16991.414999999997</v>
      </c>
      <c r="Q149" s="63"/>
      <c r="R149" s="63"/>
      <c r="S149" s="63"/>
      <c r="T149" s="63"/>
      <c r="U149" s="63"/>
      <c r="V149" s="63"/>
      <c r="W149" s="63"/>
      <c r="X149" s="63"/>
      <c r="Y149" s="63"/>
      <c r="Z149" s="63"/>
    </row>
    <row r="150" spans="1:26" ht="31.5" customHeight="1">
      <c r="A150" s="63"/>
      <c r="B150" s="307" t="s">
        <v>5654</v>
      </c>
      <c r="C150" s="307" t="s">
        <v>1114</v>
      </c>
      <c r="D150" s="308" t="s">
        <v>1115</v>
      </c>
      <c r="E150" s="420">
        <f t="shared" ref="E150" si="143">CEILING(O150,50)</f>
        <v>0</v>
      </c>
      <c r="F150" s="420">
        <f t="shared" ref="F150" si="144">CEILING(N150,50)</f>
        <v>0</v>
      </c>
      <c r="G150" s="420">
        <f t="shared" ref="G150" si="145">CEILING(M150,50)</f>
        <v>0</v>
      </c>
      <c r="H150" s="241" t="s">
        <v>511</v>
      </c>
      <c r="I150" s="258" t="s">
        <v>893</v>
      </c>
      <c r="J150" s="256" t="s">
        <v>5646</v>
      </c>
      <c r="K150" s="63"/>
      <c r="L150" s="27">
        <f t="shared" ref="L150" si="146">K150*35</f>
        <v>0</v>
      </c>
      <c r="M150" s="50">
        <f t="shared" ref="M150" si="147">L150*3</f>
        <v>0</v>
      </c>
      <c r="N150" s="119">
        <f t="shared" ref="N150" si="148">M150*0.6</f>
        <v>0</v>
      </c>
      <c r="O150" s="119">
        <f t="shared" ref="O150" si="149">N150*0.95</f>
        <v>0</v>
      </c>
      <c r="P150" s="119">
        <f t="shared" ref="P150" si="150">O150*0.85</f>
        <v>0</v>
      </c>
      <c r="Q150" s="63"/>
      <c r="R150" s="63"/>
      <c r="S150" s="63"/>
      <c r="T150" s="63"/>
      <c r="U150" s="63"/>
      <c r="V150" s="63"/>
      <c r="W150" s="63"/>
      <c r="X150" s="63"/>
      <c r="Y150" s="63"/>
      <c r="Z150" s="63"/>
    </row>
    <row r="151" spans="1:26" ht="31.5" customHeight="1">
      <c r="A151" s="63"/>
      <c r="B151" s="307" t="s">
        <v>5653</v>
      </c>
      <c r="C151" s="307" t="s">
        <v>1114</v>
      </c>
      <c r="D151" s="308" t="s">
        <v>1115</v>
      </c>
      <c r="E151" s="420">
        <f t="shared" si="140"/>
        <v>30550</v>
      </c>
      <c r="F151" s="420">
        <f t="shared" si="141"/>
        <v>32150</v>
      </c>
      <c r="G151" s="420">
        <f t="shared" si="142"/>
        <v>53550</v>
      </c>
      <c r="H151" s="241" t="s">
        <v>511</v>
      </c>
      <c r="I151" s="258" t="s">
        <v>893</v>
      </c>
      <c r="J151" s="63"/>
      <c r="K151" s="63">
        <v>510</v>
      </c>
      <c r="L151" s="27">
        <f t="shared" si="100"/>
        <v>17850</v>
      </c>
      <c r="M151" s="50">
        <f t="shared" si="101"/>
        <v>53550</v>
      </c>
      <c r="N151" s="119">
        <f t="shared" si="1"/>
        <v>32130</v>
      </c>
      <c r="O151" s="119">
        <f t="shared" si="2"/>
        <v>30523.5</v>
      </c>
      <c r="P151" s="119">
        <f t="shared" si="3"/>
        <v>25944.974999999999</v>
      </c>
      <c r="Q151" s="63"/>
      <c r="R151" s="63"/>
      <c r="S151" s="63"/>
      <c r="T151" s="63"/>
      <c r="U151" s="63"/>
      <c r="V151" s="63"/>
      <c r="W151" s="63"/>
      <c r="X151" s="63"/>
      <c r="Y151" s="63"/>
      <c r="Z151" s="63"/>
    </row>
    <row r="152" spans="1:26" ht="31.5" customHeight="1">
      <c r="A152" s="63"/>
      <c r="B152" s="307" t="s">
        <v>5655</v>
      </c>
      <c r="C152" s="307" t="s">
        <v>1116</v>
      </c>
      <c r="D152" s="308" t="s">
        <v>1117</v>
      </c>
      <c r="E152" s="420">
        <f t="shared" ref="E152" si="151">CEILING(O152,50)</f>
        <v>0</v>
      </c>
      <c r="F152" s="420">
        <f t="shared" ref="F152" si="152">CEILING(N152,50)</f>
        <v>0</v>
      </c>
      <c r="G152" s="420">
        <f t="shared" ref="G152" si="153">CEILING(M152,50)</f>
        <v>0</v>
      </c>
      <c r="H152" s="241" t="s">
        <v>511</v>
      </c>
      <c r="I152" s="258" t="s">
        <v>893</v>
      </c>
      <c r="J152" s="256" t="s">
        <v>5646</v>
      </c>
      <c r="K152" s="63"/>
      <c r="L152" s="27">
        <f t="shared" ref="L152" si="154">K152*35</f>
        <v>0</v>
      </c>
      <c r="M152" s="50">
        <f t="shared" ref="M152" si="155">L152*3</f>
        <v>0</v>
      </c>
      <c r="N152" s="119">
        <f t="shared" ref="N152" si="156">M152*0.6</f>
        <v>0</v>
      </c>
      <c r="O152" s="119">
        <f t="shared" ref="O152" si="157">N152*0.95</f>
        <v>0</v>
      </c>
      <c r="P152" s="119">
        <f t="shared" ref="P152" si="158">O152*0.85</f>
        <v>0</v>
      </c>
      <c r="Q152" s="63"/>
      <c r="R152" s="63"/>
      <c r="S152" s="63"/>
      <c r="T152" s="63"/>
      <c r="U152" s="63"/>
      <c r="V152" s="63"/>
      <c r="W152" s="63"/>
      <c r="X152" s="63"/>
      <c r="Y152" s="63"/>
      <c r="Z152" s="63"/>
    </row>
    <row r="153" spans="1:26" ht="31.5" customHeight="1">
      <c r="A153" s="63"/>
      <c r="B153" s="307" t="s">
        <v>5656</v>
      </c>
      <c r="C153" s="307" t="s">
        <v>1116</v>
      </c>
      <c r="D153" s="308" t="s">
        <v>1117</v>
      </c>
      <c r="E153" s="420">
        <f t="shared" ref="E153" si="159">CEILING(O153,50)</f>
        <v>0</v>
      </c>
      <c r="F153" s="420">
        <f t="shared" ref="F153" si="160">CEILING(N153,50)</f>
        <v>0</v>
      </c>
      <c r="G153" s="420">
        <f t="shared" ref="G153" si="161">CEILING(M153,50)</f>
        <v>0</v>
      </c>
      <c r="H153" s="241" t="s">
        <v>511</v>
      </c>
      <c r="I153" s="258" t="s">
        <v>893</v>
      </c>
      <c r="J153" s="256" t="s">
        <v>5646</v>
      </c>
      <c r="K153" s="63"/>
      <c r="L153" s="27">
        <f t="shared" si="100"/>
        <v>0</v>
      </c>
      <c r="M153" s="50">
        <f t="shared" si="101"/>
        <v>0</v>
      </c>
      <c r="N153" s="119">
        <f t="shared" si="1"/>
        <v>0</v>
      </c>
      <c r="O153" s="119">
        <f t="shared" si="2"/>
        <v>0</v>
      </c>
      <c r="P153" s="119">
        <f t="shared" si="3"/>
        <v>0</v>
      </c>
      <c r="Q153" s="63"/>
      <c r="R153" s="63"/>
      <c r="S153" s="63"/>
      <c r="T153" s="63"/>
      <c r="U153" s="63"/>
      <c r="V153" s="63"/>
      <c r="W153" s="63"/>
      <c r="X153" s="63"/>
      <c r="Y153" s="63"/>
      <c r="Z153" s="63"/>
    </row>
    <row r="154" spans="1:26" ht="31.5" customHeight="1">
      <c r="A154" s="63"/>
      <c r="B154" s="307" t="s">
        <v>5658</v>
      </c>
      <c r="C154" s="307" t="s">
        <v>1118</v>
      </c>
      <c r="D154" s="308" t="s">
        <v>1119</v>
      </c>
      <c r="E154" s="420">
        <f t="shared" ref="E154:E155" si="162">CEILING(O154,50)</f>
        <v>0</v>
      </c>
      <c r="F154" s="420">
        <f t="shared" ref="F154:F155" si="163">CEILING(N154,50)</f>
        <v>0</v>
      </c>
      <c r="G154" s="420">
        <f t="shared" ref="G154:G155" si="164">CEILING(M154,50)</f>
        <v>0</v>
      </c>
      <c r="H154" s="241" t="s">
        <v>511</v>
      </c>
      <c r="I154" s="258" t="s">
        <v>893</v>
      </c>
      <c r="J154" s="256" t="s">
        <v>5646</v>
      </c>
      <c r="K154" s="63"/>
      <c r="L154" s="27">
        <f t="shared" ref="L154" si="165">K154*35</f>
        <v>0</v>
      </c>
      <c r="M154" s="50">
        <f t="shared" ref="M154" si="166">L154*3</f>
        <v>0</v>
      </c>
      <c r="N154" s="119">
        <f t="shared" ref="N154" si="167">M154*0.6</f>
        <v>0</v>
      </c>
      <c r="O154" s="119">
        <f t="shared" ref="O154" si="168">N154*0.95</f>
        <v>0</v>
      </c>
      <c r="P154" s="119">
        <f t="shared" ref="P154" si="169">O154*0.85</f>
        <v>0</v>
      </c>
      <c r="Q154" s="63"/>
      <c r="R154" s="63"/>
      <c r="S154" s="63"/>
      <c r="T154" s="63"/>
      <c r="U154" s="63"/>
      <c r="V154" s="63"/>
      <c r="W154" s="63"/>
      <c r="X154" s="63"/>
      <c r="Y154" s="63"/>
      <c r="Z154" s="63"/>
    </row>
    <row r="155" spans="1:26" ht="31.5" customHeight="1">
      <c r="A155" s="63"/>
      <c r="B155" s="307" t="s">
        <v>5657</v>
      </c>
      <c r="C155" s="307" t="s">
        <v>1118</v>
      </c>
      <c r="D155" s="308" t="s">
        <v>1119</v>
      </c>
      <c r="E155" s="420">
        <f t="shared" si="162"/>
        <v>0</v>
      </c>
      <c r="F155" s="420">
        <f t="shared" si="163"/>
        <v>0</v>
      </c>
      <c r="G155" s="420">
        <f t="shared" si="164"/>
        <v>0</v>
      </c>
      <c r="H155" s="241" t="s">
        <v>511</v>
      </c>
      <c r="I155" s="258" t="s">
        <v>893</v>
      </c>
      <c r="J155" s="256" t="s">
        <v>5646</v>
      </c>
      <c r="K155" s="63"/>
      <c r="L155" s="27">
        <f t="shared" si="100"/>
        <v>0</v>
      </c>
      <c r="M155" s="50">
        <f t="shared" si="101"/>
        <v>0</v>
      </c>
      <c r="N155" s="119">
        <f t="shared" si="1"/>
        <v>0</v>
      </c>
      <c r="O155" s="119">
        <f t="shared" si="2"/>
        <v>0</v>
      </c>
      <c r="P155" s="119">
        <f t="shared" si="3"/>
        <v>0</v>
      </c>
      <c r="Q155" s="63"/>
      <c r="R155" s="63"/>
      <c r="S155" s="63"/>
      <c r="T155" s="63"/>
      <c r="U155" s="63"/>
      <c r="V155" s="63"/>
      <c r="W155" s="63"/>
      <c r="X155" s="63"/>
      <c r="Y155" s="63"/>
      <c r="Z155" s="63"/>
    </row>
    <row r="156" spans="1:26" ht="18.75" customHeight="1">
      <c r="A156" s="63"/>
      <c r="B156" s="63" t="s">
        <v>1120</v>
      </c>
      <c r="C156" s="63" t="s">
        <v>1121</v>
      </c>
      <c r="D156" s="257">
        <v>21956.400000000001</v>
      </c>
      <c r="E156" s="420">
        <f t="shared" ref="E156:E157" si="170">CEILING(O156,50)</f>
        <v>0</v>
      </c>
      <c r="F156" s="420">
        <f t="shared" ref="F156:F157" si="171">CEILING(N156,50)</f>
        <v>0</v>
      </c>
      <c r="G156" s="420">
        <f t="shared" ref="G156:G157" si="172">CEILING(M156,50)</f>
        <v>0</v>
      </c>
      <c r="H156" s="241" t="s">
        <v>511</v>
      </c>
      <c r="I156" s="258" t="s">
        <v>893</v>
      </c>
      <c r="J156" s="256" t="s">
        <v>5646</v>
      </c>
      <c r="K156" s="63"/>
      <c r="L156" s="27">
        <f t="shared" si="100"/>
        <v>0</v>
      </c>
      <c r="M156" s="50">
        <f t="shared" si="101"/>
        <v>0</v>
      </c>
      <c r="N156" s="119">
        <f t="shared" si="1"/>
        <v>0</v>
      </c>
      <c r="O156" s="119">
        <f t="shared" si="2"/>
        <v>0</v>
      </c>
      <c r="P156" s="119">
        <f t="shared" si="3"/>
        <v>0</v>
      </c>
      <c r="Q156" s="63"/>
      <c r="R156" s="63"/>
      <c r="S156" s="63"/>
      <c r="T156" s="63"/>
      <c r="U156" s="63"/>
      <c r="V156" s="63"/>
      <c r="W156" s="63"/>
      <c r="X156" s="63"/>
      <c r="Y156" s="63"/>
      <c r="Z156" s="63"/>
    </row>
    <row r="157" spans="1:26" ht="18.75" customHeight="1">
      <c r="A157" s="63"/>
      <c r="B157" s="63" t="s">
        <v>1122</v>
      </c>
      <c r="C157" s="63" t="s">
        <v>1123</v>
      </c>
      <c r="D157" s="257">
        <v>30061.8</v>
      </c>
      <c r="E157" s="420">
        <f t="shared" si="170"/>
        <v>0</v>
      </c>
      <c r="F157" s="420">
        <f t="shared" si="171"/>
        <v>0</v>
      </c>
      <c r="G157" s="420">
        <f t="shared" si="172"/>
        <v>0</v>
      </c>
      <c r="H157" s="241" t="s">
        <v>511</v>
      </c>
      <c r="I157" s="258" t="s">
        <v>893</v>
      </c>
      <c r="J157" s="256" t="s">
        <v>5646</v>
      </c>
      <c r="K157" s="63"/>
      <c r="L157" s="27">
        <f t="shared" si="100"/>
        <v>0</v>
      </c>
      <c r="M157" s="50">
        <f t="shared" si="101"/>
        <v>0</v>
      </c>
      <c r="N157" s="119">
        <f t="shared" si="1"/>
        <v>0</v>
      </c>
      <c r="O157" s="119">
        <f t="shared" si="2"/>
        <v>0</v>
      </c>
      <c r="P157" s="119">
        <f t="shared" si="3"/>
        <v>0</v>
      </c>
      <c r="Q157" s="63"/>
      <c r="R157" s="63"/>
      <c r="S157" s="63"/>
      <c r="T157" s="63"/>
      <c r="U157" s="63"/>
      <c r="V157" s="63"/>
      <c r="W157" s="63"/>
      <c r="X157" s="63"/>
      <c r="Y157" s="63"/>
      <c r="Z157" s="63"/>
    </row>
    <row r="158" spans="1:26" ht="18.75" customHeight="1">
      <c r="A158" s="63"/>
      <c r="B158" s="63" t="s">
        <v>1124</v>
      </c>
      <c r="C158" s="63" t="s">
        <v>1125</v>
      </c>
      <c r="D158" s="257">
        <v>31036.5</v>
      </c>
      <c r="E158" s="420">
        <f t="shared" ref="E158" si="173">CEILING(O158,50)</f>
        <v>0</v>
      </c>
      <c r="F158" s="420">
        <f t="shared" ref="F158" si="174">CEILING(N158,50)</f>
        <v>0</v>
      </c>
      <c r="G158" s="420">
        <f t="shared" ref="G158" si="175">CEILING(M158,50)</f>
        <v>0</v>
      </c>
      <c r="H158" s="241" t="s">
        <v>511</v>
      </c>
      <c r="I158" s="258" t="s">
        <v>893</v>
      </c>
      <c r="J158" s="256" t="s">
        <v>5646</v>
      </c>
      <c r="K158" s="63"/>
      <c r="L158" s="27">
        <f t="shared" si="100"/>
        <v>0</v>
      </c>
      <c r="M158" s="50">
        <f t="shared" si="101"/>
        <v>0</v>
      </c>
      <c r="N158" s="119">
        <f t="shared" si="1"/>
        <v>0</v>
      </c>
      <c r="O158" s="119">
        <f t="shared" si="2"/>
        <v>0</v>
      </c>
      <c r="P158" s="119">
        <f t="shared" si="3"/>
        <v>0</v>
      </c>
      <c r="Q158" s="63"/>
      <c r="R158" s="63"/>
      <c r="S158" s="63"/>
      <c r="T158" s="63"/>
      <c r="U158" s="63"/>
      <c r="V158" s="63"/>
      <c r="W158" s="63"/>
      <c r="X158" s="63"/>
      <c r="Y158" s="63"/>
      <c r="Z158" s="63"/>
    </row>
    <row r="159" spans="1:26" ht="18.75" customHeight="1">
      <c r="A159" s="63"/>
      <c r="B159" s="63" t="s">
        <v>1126</v>
      </c>
      <c r="C159" s="63" t="s">
        <v>1127</v>
      </c>
      <c r="D159" s="257">
        <v>33216.75</v>
      </c>
      <c r="E159" s="420">
        <f t="shared" ref="E159" si="176">CEILING(O159,50)</f>
        <v>0</v>
      </c>
      <c r="F159" s="420">
        <f t="shared" ref="F159" si="177">CEILING(N159,50)</f>
        <v>0</v>
      </c>
      <c r="G159" s="420">
        <f t="shared" ref="G159" si="178">CEILING(M159,50)</f>
        <v>0</v>
      </c>
      <c r="H159" s="241" t="s">
        <v>511</v>
      </c>
      <c r="I159" s="258" t="s">
        <v>893</v>
      </c>
      <c r="J159" s="256" t="s">
        <v>5646</v>
      </c>
      <c r="K159" s="63"/>
      <c r="L159" s="27">
        <f t="shared" si="100"/>
        <v>0</v>
      </c>
      <c r="M159" s="50">
        <f t="shared" si="101"/>
        <v>0</v>
      </c>
      <c r="N159" s="119">
        <f t="shared" si="1"/>
        <v>0</v>
      </c>
      <c r="O159" s="119">
        <f t="shared" si="2"/>
        <v>0</v>
      </c>
      <c r="P159" s="119">
        <f t="shared" si="3"/>
        <v>0</v>
      </c>
      <c r="Q159" s="63"/>
      <c r="R159" s="63"/>
      <c r="S159" s="63"/>
      <c r="T159" s="63"/>
      <c r="U159" s="63"/>
      <c r="V159" s="63"/>
      <c r="W159" s="63"/>
      <c r="X159" s="63"/>
      <c r="Y159" s="63"/>
      <c r="Z159" s="63"/>
    </row>
    <row r="160" spans="1:26" ht="30.75" customHeight="1">
      <c r="A160" s="63"/>
      <c r="B160" s="63" t="s">
        <v>1128</v>
      </c>
      <c r="C160" s="307" t="s">
        <v>1129</v>
      </c>
      <c r="D160" s="257">
        <v>44246.25</v>
      </c>
      <c r="E160" s="420">
        <f t="shared" ref="E160" si="179">CEILING(O160,50)</f>
        <v>51900</v>
      </c>
      <c r="F160" s="420">
        <f t="shared" ref="F160" si="180">CEILING(N160,50)</f>
        <v>54650</v>
      </c>
      <c r="G160" s="420">
        <f t="shared" ref="G160" si="181">CEILING(M160,50)</f>
        <v>91050</v>
      </c>
      <c r="H160" s="241" t="s">
        <v>511</v>
      </c>
      <c r="I160" s="258" t="s">
        <v>893</v>
      </c>
      <c r="J160" s="63"/>
      <c r="K160" s="63">
        <v>867</v>
      </c>
      <c r="L160" s="27">
        <f t="shared" si="100"/>
        <v>30345</v>
      </c>
      <c r="M160" s="50">
        <f t="shared" si="101"/>
        <v>91035</v>
      </c>
      <c r="N160" s="119">
        <f t="shared" si="1"/>
        <v>54621</v>
      </c>
      <c r="O160" s="119">
        <f t="shared" si="2"/>
        <v>51889.95</v>
      </c>
      <c r="P160" s="119">
        <f t="shared" si="3"/>
        <v>44106.457499999997</v>
      </c>
      <c r="Q160" s="63"/>
      <c r="R160" s="63"/>
      <c r="S160" s="63"/>
      <c r="T160" s="63"/>
      <c r="U160" s="63"/>
      <c r="V160" s="63"/>
      <c r="W160" s="63"/>
      <c r="X160" s="63"/>
      <c r="Y160" s="63"/>
      <c r="Z160" s="63"/>
    </row>
    <row r="161" spans="1:26" ht="18.75" customHeight="1">
      <c r="A161" s="63"/>
      <c r="B161" s="63" t="s">
        <v>1130</v>
      </c>
      <c r="C161" s="63" t="s">
        <v>1131</v>
      </c>
      <c r="D161" s="257">
        <v>31421.25</v>
      </c>
      <c r="E161" s="420">
        <f t="shared" ref="E161" si="182">CEILING(O161,50)</f>
        <v>37500</v>
      </c>
      <c r="F161" s="420">
        <f t="shared" ref="F161" si="183">CEILING(N161,50)</f>
        <v>39450</v>
      </c>
      <c r="G161" s="420">
        <f t="shared" ref="G161" si="184">CEILING(M161,50)</f>
        <v>65750</v>
      </c>
      <c r="H161" s="241" t="s">
        <v>511</v>
      </c>
      <c r="I161" s="258" t="s">
        <v>893</v>
      </c>
      <c r="J161" s="63"/>
      <c r="K161" s="63">
        <v>626</v>
      </c>
      <c r="L161" s="27">
        <f t="shared" si="100"/>
        <v>21910</v>
      </c>
      <c r="M161" s="50">
        <f t="shared" si="101"/>
        <v>65730</v>
      </c>
      <c r="N161" s="119">
        <f t="shared" si="1"/>
        <v>39438</v>
      </c>
      <c r="O161" s="119">
        <f t="shared" si="2"/>
        <v>37466.1</v>
      </c>
      <c r="P161" s="119">
        <f t="shared" si="3"/>
        <v>31846.184999999998</v>
      </c>
      <c r="Q161" s="63"/>
      <c r="R161" s="63"/>
      <c r="S161" s="63"/>
      <c r="T161" s="63"/>
      <c r="U161" s="63"/>
      <c r="V161" s="63"/>
      <c r="W161" s="63"/>
      <c r="X161" s="63"/>
      <c r="Y161" s="63"/>
      <c r="Z161" s="63"/>
    </row>
    <row r="162" spans="1:26" ht="18.75" customHeight="1">
      <c r="A162" s="63"/>
      <c r="B162" s="63"/>
      <c r="C162" s="63"/>
      <c r="D162" s="257"/>
      <c r="E162" s="420">
        <f t="shared" ref="E162:E164" si="185">CEILING(O162,50)</f>
        <v>0</v>
      </c>
      <c r="F162" s="420">
        <f t="shared" ref="F162:F164" si="186">CEILING(N162,50)</f>
        <v>0</v>
      </c>
      <c r="G162" s="420">
        <f t="shared" ref="G162:G164" si="187">CEILING(M162,50)</f>
        <v>0</v>
      </c>
      <c r="H162" s="241"/>
      <c r="I162" s="241"/>
      <c r="J162" s="63"/>
      <c r="K162" s="63"/>
      <c r="L162" s="27">
        <f t="shared" si="100"/>
        <v>0</v>
      </c>
      <c r="M162" s="50">
        <f t="shared" si="101"/>
        <v>0</v>
      </c>
      <c r="N162" s="119">
        <f t="shared" si="1"/>
        <v>0</v>
      </c>
      <c r="O162" s="119">
        <f t="shared" si="2"/>
        <v>0</v>
      </c>
      <c r="P162" s="119">
        <f t="shared" si="3"/>
        <v>0</v>
      </c>
      <c r="Q162" s="63"/>
      <c r="R162" s="63"/>
      <c r="S162" s="63"/>
      <c r="T162" s="63"/>
      <c r="U162" s="63"/>
      <c r="V162" s="63"/>
      <c r="W162" s="63"/>
      <c r="X162" s="63"/>
      <c r="Y162" s="63"/>
      <c r="Z162" s="63"/>
    </row>
    <row r="163" spans="1:26" ht="18.75" customHeight="1">
      <c r="A163" s="63"/>
      <c r="B163" s="63" t="s">
        <v>1132</v>
      </c>
      <c r="C163" s="307" t="s">
        <v>1133</v>
      </c>
      <c r="D163" s="257">
        <v>18724.5</v>
      </c>
      <c r="E163" s="420">
        <f t="shared" si="185"/>
        <v>21850</v>
      </c>
      <c r="F163" s="420">
        <f t="shared" si="186"/>
        <v>23000</v>
      </c>
      <c r="G163" s="420">
        <f t="shared" si="187"/>
        <v>38350</v>
      </c>
      <c r="H163" s="241" t="s">
        <v>511</v>
      </c>
      <c r="I163" s="258" t="s">
        <v>893</v>
      </c>
      <c r="J163" s="63"/>
      <c r="K163" s="63">
        <v>365</v>
      </c>
      <c r="L163" s="27">
        <f t="shared" si="100"/>
        <v>12775</v>
      </c>
      <c r="M163" s="50">
        <f t="shared" si="101"/>
        <v>38325</v>
      </c>
      <c r="N163" s="119">
        <f t="shared" si="1"/>
        <v>22995</v>
      </c>
      <c r="O163" s="119">
        <f t="shared" si="2"/>
        <v>21845.25</v>
      </c>
      <c r="P163" s="119">
        <f t="shared" si="3"/>
        <v>18568.462499999998</v>
      </c>
      <c r="Q163" s="63"/>
      <c r="R163" s="63"/>
      <c r="S163" s="63"/>
      <c r="T163" s="63"/>
      <c r="U163" s="63"/>
      <c r="V163" s="63"/>
      <c r="W163" s="63"/>
      <c r="X163" s="63"/>
      <c r="Y163" s="63"/>
      <c r="Z163" s="63"/>
    </row>
    <row r="164" spans="1:26" ht="30" customHeight="1">
      <c r="A164" s="63"/>
      <c r="B164" s="63" t="s">
        <v>1134</v>
      </c>
      <c r="C164" s="307" t="s">
        <v>1135</v>
      </c>
      <c r="D164" s="257">
        <v>19853.100000000002</v>
      </c>
      <c r="E164" s="420">
        <f t="shared" si="185"/>
        <v>23200</v>
      </c>
      <c r="F164" s="420">
        <f t="shared" si="186"/>
        <v>24400</v>
      </c>
      <c r="G164" s="420">
        <f t="shared" si="187"/>
        <v>40650</v>
      </c>
      <c r="H164" s="241" t="s">
        <v>511</v>
      </c>
      <c r="I164" s="258" t="s">
        <v>893</v>
      </c>
      <c r="J164" s="63"/>
      <c r="K164" s="63">
        <v>387</v>
      </c>
      <c r="L164" s="27">
        <f t="shared" si="100"/>
        <v>13545</v>
      </c>
      <c r="M164" s="50">
        <f t="shared" si="101"/>
        <v>40635</v>
      </c>
      <c r="N164" s="119">
        <f t="shared" si="1"/>
        <v>24381</v>
      </c>
      <c r="O164" s="119">
        <f t="shared" si="2"/>
        <v>23161.95</v>
      </c>
      <c r="P164" s="119">
        <f t="shared" si="3"/>
        <v>19687.657500000001</v>
      </c>
      <c r="Q164" s="63"/>
      <c r="R164" s="63"/>
      <c r="S164" s="63"/>
      <c r="T164" s="63"/>
      <c r="U164" s="63"/>
      <c r="V164" s="63"/>
      <c r="W164" s="63"/>
      <c r="X164" s="63"/>
      <c r="Y164" s="63"/>
      <c r="Z164" s="63"/>
    </row>
    <row r="165" spans="1:26" ht="18.75" customHeight="1">
      <c r="A165" s="63"/>
      <c r="B165" s="63" t="s">
        <v>1136</v>
      </c>
      <c r="C165" s="307" t="s">
        <v>1137</v>
      </c>
      <c r="D165" s="257">
        <v>26983.8</v>
      </c>
      <c r="E165" s="420">
        <f t="shared" ref="E165" si="188">CEILING(O165,50)</f>
        <v>0</v>
      </c>
      <c r="F165" s="420">
        <f t="shared" ref="F165" si="189">CEILING(N165,50)</f>
        <v>0</v>
      </c>
      <c r="G165" s="420">
        <f t="shared" ref="G165" si="190">CEILING(M165,50)</f>
        <v>0</v>
      </c>
      <c r="H165" s="241" t="s">
        <v>511</v>
      </c>
      <c r="I165" s="258" t="s">
        <v>893</v>
      </c>
      <c r="J165" s="256" t="s">
        <v>5646</v>
      </c>
      <c r="K165" s="63"/>
      <c r="L165" s="27">
        <f t="shared" si="100"/>
        <v>0</v>
      </c>
      <c r="M165" s="50">
        <f t="shared" si="101"/>
        <v>0</v>
      </c>
      <c r="N165" s="119">
        <f t="shared" si="1"/>
        <v>0</v>
      </c>
      <c r="O165" s="119">
        <f t="shared" si="2"/>
        <v>0</v>
      </c>
      <c r="P165" s="119">
        <f t="shared" si="3"/>
        <v>0</v>
      </c>
      <c r="Q165" s="63"/>
      <c r="R165" s="63"/>
      <c r="S165" s="63"/>
      <c r="T165" s="63"/>
      <c r="U165" s="63"/>
      <c r="V165" s="63"/>
      <c r="W165" s="63"/>
      <c r="X165" s="63"/>
      <c r="Y165" s="63"/>
      <c r="Z165" s="63"/>
    </row>
    <row r="166" spans="1:26" ht="29.25" customHeight="1">
      <c r="A166" s="63"/>
      <c r="B166" s="63" t="s">
        <v>1138</v>
      </c>
      <c r="C166" s="307" t="s">
        <v>1139</v>
      </c>
      <c r="D166" s="257">
        <v>28009.8</v>
      </c>
      <c r="E166" s="420">
        <f t="shared" ref="E166" si="191">CEILING(O166,50)</f>
        <v>32600</v>
      </c>
      <c r="F166" s="420">
        <f t="shared" ref="F166" si="192">CEILING(N166,50)</f>
        <v>34300</v>
      </c>
      <c r="G166" s="420">
        <f t="shared" ref="G166" si="193">CEILING(M166,50)</f>
        <v>57150</v>
      </c>
      <c r="H166" s="241" t="s">
        <v>511</v>
      </c>
      <c r="I166" s="258" t="s">
        <v>893</v>
      </c>
      <c r="J166" s="63"/>
      <c r="K166" s="63">
        <v>544</v>
      </c>
      <c r="L166" s="27">
        <f t="shared" si="100"/>
        <v>19040</v>
      </c>
      <c r="M166" s="50">
        <f t="shared" si="101"/>
        <v>57120</v>
      </c>
      <c r="N166" s="119">
        <f t="shared" si="1"/>
        <v>34272</v>
      </c>
      <c r="O166" s="119">
        <f t="shared" si="2"/>
        <v>32558.399999999998</v>
      </c>
      <c r="P166" s="119">
        <f t="shared" si="3"/>
        <v>27674.639999999996</v>
      </c>
      <c r="Q166" s="63"/>
      <c r="R166" s="63"/>
      <c r="S166" s="63"/>
      <c r="T166" s="63"/>
      <c r="U166" s="63"/>
      <c r="V166" s="63"/>
      <c r="W166" s="63"/>
      <c r="X166" s="63"/>
      <c r="Y166" s="63"/>
      <c r="Z166" s="63"/>
    </row>
    <row r="167" spans="1:26" ht="18.75" customHeight="1">
      <c r="A167" s="63"/>
      <c r="B167" s="256" t="s">
        <v>1140</v>
      </c>
      <c r="C167" s="418" t="s">
        <v>1141</v>
      </c>
      <c r="D167" s="257">
        <v>19853.100000000002</v>
      </c>
      <c r="E167" s="420">
        <f t="shared" ref="E167" si="194">CEILING(O167,50)</f>
        <v>24250</v>
      </c>
      <c r="F167" s="420">
        <f t="shared" ref="F167" si="195">CEILING(N167,50)</f>
        <v>25550</v>
      </c>
      <c r="G167" s="420">
        <f t="shared" ref="G167" si="196">CEILING(M167,50)</f>
        <v>42550</v>
      </c>
      <c r="H167" s="241" t="s">
        <v>511</v>
      </c>
      <c r="I167" s="258" t="s">
        <v>893</v>
      </c>
      <c r="J167" s="63"/>
      <c r="K167" s="63">
        <v>405</v>
      </c>
      <c r="L167" s="27">
        <f t="shared" si="100"/>
        <v>14175</v>
      </c>
      <c r="M167" s="50">
        <f t="shared" si="101"/>
        <v>42525</v>
      </c>
      <c r="N167" s="119">
        <f t="shared" si="1"/>
        <v>25515</v>
      </c>
      <c r="O167" s="119">
        <f t="shared" si="2"/>
        <v>24239.25</v>
      </c>
      <c r="P167" s="119">
        <f t="shared" si="3"/>
        <v>20603.362499999999</v>
      </c>
      <c r="Q167" s="63"/>
      <c r="R167" s="63"/>
      <c r="S167" s="63"/>
      <c r="T167" s="63"/>
      <c r="U167" s="63"/>
      <c r="V167" s="63"/>
      <c r="W167" s="63"/>
      <c r="X167" s="63"/>
      <c r="Y167" s="63"/>
      <c r="Z167" s="63"/>
    </row>
    <row r="168" spans="1:26" ht="30.75" customHeight="1">
      <c r="A168" s="63"/>
      <c r="B168" s="63" t="s">
        <v>1142</v>
      </c>
      <c r="C168" s="307" t="s">
        <v>1143</v>
      </c>
      <c r="D168" s="257">
        <v>21340.799999999999</v>
      </c>
      <c r="E168" s="420">
        <f t="shared" ref="E168" si="197">CEILING(O168,50)</f>
        <v>25650</v>
      </c>
      <c r="F168" s="420">
        <f t="shared" ref="F168" si="198">CEILING(N168,50)</f>
        <v>27000</v>
      </c>
      <c r="G168" s="420">
        <f t="shared" ref="G168" si="199">CEILING(M168,50)</f>
        <v>44950</v>
      </c>
      <c r="H168" s="241" t="s">
        <v>511</v>
      </c>
      <c r="I168" s="258" t="s">
        <v>893</v>
      </c>
      <c r="J168" s="63"/>
      <c r="K168" s="63">
        <v>428</v>
      </c>
      <c r="L168" s="27">
        <f t="shared" si="100"/>
        <v>14980</v>
      </c>
      <c r="M168" s="50">
        <f t="shared" si="101"/>
        <v>44940</v>
      </c>
      <c r="N168" s="119">
        <f t="shared" si="1"/>
        <v>26964</v>
      </c>
      <c r="O168" s="119">
        <f t="shared" si="2"/>
        <v>25615.8</v>
      </c>
      <c r="P168" s="119">
        <f t="shared" si="3"/>
        <v>21773.43</v>
      </c>
      <c r="Q168" s="63"/>
      <c r="R168" s="63"/>
      <c r="S168" s="63"/>
      <c r="T168" s="63"/>
      <c r="U168" s="63"/>
      <c r="V168" s="63"/>
      <c r="W168" s="63"/>
      <c r="X168" s="63"/>
      <c r="Y168" s="63"/>
      <c r="Z168" s="63"/>
    </row>
    <row r="169" spans="1:26" ht="18.75" customHeight="1">
      <c r="A169" s="63"/>
      <c r="B169" s="63" t="s">
        <v>1144</v>
      </c>
      <c r="C169" s="307" t="s">
        <v>1145</v>
      </c>
      <c r="D169" s="257">
        <v>30574.799999999999</v>
      </c>
      <c r="E169" s="420">
        <f t="shared" ref="E169:E170" si="200">CEILING(O169,50)</f>
        <v>0</v>
      </c>
      <c r="F169" s="420">
        <f t="shared" ref="F169:F170" si="201">CEILING(N169,50)</f>
        <v>0</v>
      </c>
      <c r="G169" s="420">
        <f t="shared" ref="G169:G170" si="202">CEILING(M169,50)</f>
        <v>0</v>
      </c>
      <c r="H169" s="241" t="s">
        <v>511</v>
      </c>
      <c r="I169" s="258" t="s">
        <v>893</v>
      </c>
      <c r="J169" s="256" t="s">
        <v>5646</v>
      </c>
      <c r="K169" s="63"/>
      <c r="L169" s="27">
        <f t="shared" si="100"/>
        <v>0</v>
      </c>
      <c r="M169" s="50">
        <f t="shared" si="101"/>
        <v>0</v>
      </c>
      <c r="N169" s="119">
        <f t="shared" si="1"/>
        <v>0</v>
      </c>
      <c r="O169" s="119">
        <f t="shared" si="2"/>
        <v>0</v>
      </c>
      <c r="P169" s="119">
        <f t="shared" si="3"/>
        <v>0</v>
      </c>
      <c r="Q169" s="63"/>
      <c r="R169" s="63"/>
      <c r="S169" s="63"/>
      <c r="T169" s="63"/>
      <c r="U169" s="63"/>
      <c r="V169" s="63"/>
      <c r="W169" s="63"/>
      <c r="X169" s="63"/>
      <c r="Y169" s="63"/>
      <c r="Z169" s="63"/>
    </row>
    <row r="170" spans="1:26" ht="29.25" customHeight="1">
      <c r="A170" s="63"/>
      <c r="B170" s="63" t="s">
        <v>1146</v>
      </c>
      <c r="C170" s="307" t="s">
        <v>1147</v>
      </c>
      <c r="D170" s="257">
        <v>32113.8</v>
      </c>
      <c r="E170" s="420">
        <f t="shared" si="200"/>
        <v>0</v>
      </c>
      <c r="F170" s="420">
        <f t="shared" si="201"/>
        <v>0</v>
      </c>
      <c r="G170" s="420">
        <f t="shared" si="202"/>
        <v>0</v>
      </c>
      <c r="H170" s="241" t="s">
        <v>511</v>
      </c>
      <c r="I170" s="258" t="s">
        <v>893</v>
      </c>
      <c r="J170" s="256" t="s">
        <v>5646</v>
      </c>
      <c r="K170" s="63"/>
      <c r="L170" s="27">
        <f t="shared" si="100"/>
        <v>0</v>
      </c>
      <c r="M170" s="50">
        <f t="shared" si="101"/>
        <v>0</v>
      </c>
      <c r="N170" s="119">
        <f t="shared" si="1"/>
        <v>0</v>
      </c>
      <c r="O170" s="119">
        <f t="shared" si="2"/>
        <v>0</v>
      </c>
      <c r="P170" s="119">
        <f t="shared" si="3"/>
        <v>0</v>
      </c>
      <c r="Q170" s="63"/>
      <c r="R170" s="63"/>
      <c r="S170" s="63"/>
      <c r="T170" s="63"/>
      <c r="U170" s="63"/>
      <c r="V170" s="63"/>
      <c r="W170" s="63"/>
      <c r="X170" s="63"/>
      <c r="Y170" s="63"/>
      <c r="Z170" s="63"/>
    </row>
    <row r="171" spans="1:26" ht="29.25" customHeight="1">
      <c r="A171" s="63"/>
      <c r="B171" s="63"/>
      <c r="C171" s="63"/>
      <c r="D171" s="257"/>
      <c r="E171" s="257"/>
      <c r="F171" s="257"/>
      <c r="G171" s="257"/>
      <c r="H171" s="63"/>
      <c r="I171" s="63"/>
      <c r="J171" s="63"/>
      <c r="K171" s="63"/>
      <c r="L171" s="27">
        <f t="shared" si="100"/>
        <v>0</v>
      </c>
      <c r="M171" s="50">
        <f t="shared" si="101"/>
        <v>0</v>
      </c>
      <c r="N171" s="119">
        <f t="shared" si="1"/>
        <v>0</v>
      </c>
      <c r="O171" s="119">
        <f t="shared" si="2"/>
        <v>0</v>
      </c>
      <c r="P171" s="119">
        <f t="shared" si="3"/>
        <v>0</v>
      </c>
      <c r="Q171" s="63"/>
      <c r="R171" s="63"/>
      <c r="S171" s="63"/>
      <c r="T171" s="63"/>
      <c r="U171" s="63"/>
      <c r="V171" s="63"/>
      <c r="W171" s="63"/>
      <c r="X171" s="63"/>
      <c r="Y171" s="63"/>
      <c r="Z171" s="63"/>
    </row>
    <row r="172" spans="1:26" ht="18.75" customHeight="1">
      <c r="A172" s="63"/>
      <c r="B172" s="63"/>
      <c r="C172" s="63"/>
      <c r="D172" s="257"/>
      <c r="E172" s="257"/>
      <c r="F172" s="257"/>
      <c r="G172" s="257"/>
      <c r="H172" s="241"/>
      <c r="I172" s="241"/>
      <c r="J172" s="63"/>
      <c r="K172" s="63"/>
      <c r="L172" s="27">
        <f t="shared" si="100"/>
        <v>0</v>
      </c>
      <c r="M172" s="50">
        <f t="shared" si="101"/>
        <v>0</v>
      </c>
      <c r="N172" s="119">
        <f t="shared" si="1"/>
        <v>0</v>
      </c>
      <c r="O172" s="119">
        <f t="shared" si="2"/>
        <v>0</v>
      </c>
      <c r="P172" s="119">
        <f t="shared" si="3"/>
        <v>0</v>
      </c>
      <c r="Q172" s="63"/>
      <c r="R172" s="63"/>
      <c r="S172" s="63"/>
      <c r="T172" s="63"/>
      <c r="U172" s="63"/>
      <c r="V172" s="63"/>
      <c r="W172" s="63"/>
      <c r="X172" s="63"/>
      <c r="Y172" s="63"/>
      <c r="Z172" s="63"/>
    </row>
    <row r="173" spans="1:26" ht="18.75" customHeight="1">
      <c r="A173" s="181" t="s">
        <v>1148</v>
      </c>
      <c r="B173" s="63"/>
      <c r="C173" s="63"/>
      <c r="D173" s="257"/>
      <c r="E173" s="257"/>
      <c r="F173" s="257"/>
      <c r="G173" s="257"/>
      <c r="H173" s="241"/>
      <c r="I173" s="241"/>
      <c r="J173" s="63"/>
      <c r="K173" s="63"/>
      <c r="L173" s="27">
        <f t="shared" si="100"/>
        <v>0</v>
      </c>
      <c r="M173" s="50">
        <f t="shared" si="101"/>
        <v>0</v>
      </c>
      <c r="N173" s="119">
        <f t="shared" si="1"/>
        <v>0</v>
      </c>
      <c r="O173" s="119">
        <f t="shared" si="2"/>
        <v>0</v>
      </c>
      <c r="P173" s="119">
        <f t="shared" si="3"/>
        <v>0</v>
      </c>
      <c r="Q173" s="63"/>
      <c r="R173" s="63"/>
      <c r="S173" s="63"/>
      <c r="T173" s="63"/>
      <c r="U173" s="63"/>
      <c r="V173" s="63"/>
      <c r="W173" s="63"/>
      <c r="X173" s="63"/>
      <c r="Y173" s="63"/>
      <c r="Z173" s="63"/>
    </row>
    <row r="174" spans="1:26" ht="18.75" customHeight="1">
      <c r="A174" s="63"/>
      <c r="B174" s="63" t="s">
        <v>1149</v>
      </c>
      <c r="C174" s="63" t="s">
        <v>1150</v>
      </c>
      <c r="D174" s="257">
        <v>22418.100000000002</v>
      </c>
      <c r="E174" s="420">
        <f t="shared" ref="E174" si="203">CEILING(O174,50)</f>
        <v>25750</v>
      </c>
      <c r="F174" s="420">
        <f t="shared" ref="F174" si="204">CEILING(N174,50)</f>
        <v>27100</v>
      </c>
      <c r="G174" s="420">
        <f t="shared" ref="G174" si="205">CEILING(M174,50)</f>
        <v>45150</v>
      </c>
      <c r="H174" s="241" t="s">
        <v>899</v>
      </c>
      <c r="I174" s="258" t="s">
        <v>900</v>
      </c>
      <c r="J174" s="63"/>
      <c r="K174" s="63">
        <v>430</v>
      </c>
      <c r="L174" s="27">
        <f t="shared" si="100"/>
        <v>15050</v>
      </c>
      <c r="M174" s="50">
        <f t="shared" si="101"/>
        <v>45150</v>
      </c>
      <c r="N174" s="119">
        <f t="shared" si="1"/>
        <v>27090</v>
      </c>
      <c r="O174" s="119">
        <f t="shared" si="2"/>
        <v>25735.5</v>
      </c>
      <c r="P174" s="119">
        <f t="shared" si="3"/>
        <v>21875.174999999999</v>
      </c>
      <c r="Q174" s="63"/>
      <c r="R174" s="63"/>
      <c r="S174" s="63"/>
      <c r="T174" s="63"/>
      <c r="U174" s="63"/>
      <c r="V174" s="63"/>
      <c r="W174" s="63"/>
      <c r="X174" s="63"/>
      <c r="Y174" s="63"/>
      <c r="Z174" s="63"/>
    </row>
    <row r="175" spans="1:26" ht="18.75" customHeight="1">
      <c r="A175" s="63"/>
      <c r="B175" s="63" t="s">
        <v>1151</v>
      </c>
      <c r="C175" s="63" t="s">
        <v>1152</v>
      </c>
      <c r="D175" s="257">
        <v>17749.8</v>
      </c>
      <c r="E175" s="420">
        <f t="shared" ref="E175:E176" si="206">CEILING(O175,50)</f>
        <v>20050</v>
      </c>
      <c r="F175" s="420">
        <f t="shared" ref="F175:F176" si="207">CEILING(N175,50)</f>
        <v>21150</v>
      </c>
      <c r="G175" s="420">
        <f t="shared" ref="G175:G176" si="208">CEILING(M175,50)</f>
        <v>35200</v>
      </c>
      <c r="H175" s="241" t="s">
        <v>899</v>
      </c>
      <c r="I175" s="258" t="s">
        <v>900</v>
      </c>
      <c r="J175" s="63"/>
      <c r="K175" s="63">
        <v>335</v>
      </c>
      <c r="L175" s="27">
        <f t="shared" si="100"/>
        <v>11725</v>
      </c>
      <c r="M175" s="50">
        <f t="shared" si="101"/>
        <v>35175</v>
      </c>
      <c r="N175" s="119">
        <f t="shared" si="1"/>
        <v>21105</v>
      </c>
      <c r="O175" s="119">
        <f t="shared" si="2"/>
        <v>20049.75</v>
      </c>
      <c r="P175" s="119">
        <f t="shared" si="3"/>
        <v>17042.287499999999</v>
      </c>
      <c r="Q175" s="63"/>
      <c r="R175" s="63"/>
      <c r="S175" s="63"/>
      <c r="T175" s="63"/>
      <c r="U175" s="63"/>
      <c r="V175" s="63"/>
      <c r="W175" s="63"/>
      <c r="X175" s="63"/>
      <c r="Y175" s="63"/>
      <c r="Z175" s="63"/>
    </row>
    <row r="176" spans="1:26" ht="30.75" customHeight="1">
      <c r="A176" s="63"/>
      <c r="B176" s="63" t="s">
        <v>1153</v>
      </c>
      <c r="C176" s="307" t="s">
        <v>1154</v>
      </c>
      <c r="D176" s="257">
        <v>26163</v>
      </c>
      <c r="E176" s="420">
        <f t="shared" si="206"/>
        <v>32050</v>
      </c>
      <c r="F176" s="420">
        <f t="shared" si="207"/>
        <v>33750</v>
      </c>
      <c r="G176" s="420">
        <f t="shared" si="208"/>
        <v>56200</v>
      </c>
      <c r="H176" s="241" t="s">
        <v>899</v>
      </c>
      <c r="I176" s="258" t="s">
        <v>900</v>
      </c>
      <c r="J176" s="63"/>
      <c r="K176" s="63">
        <v>535</v>
      </c>
      <c r="L176" s="27">
        <f t="shared" si="100"/>
        <v>18725</v>
      </c>
      <c r="M176" s="50">
        <f t="shared" si="101"/>
        <v>56175</v>
      </c>
      <c r="N176" s="119">
        <f t="shared" si="1"/>
        <v>33705</v>
      </c>
      <c r="O176" s="119">
        <f t="shared" si="2"/>
        <v>32019.75</v>
      </c>
      <c r="P176" s="119">
        <f t="shared" si="3"/>
        <v>27216.787499999999</v>
      </c>
      <c r="Q176" s="63"/>
      <c r="R176" s="63"/>
      <c r="S176" s="63"/>
      <c r="T176" s="63"/>
      <c r="U176" s="63"/>
      <c r="V176" s="63"/>
      <c r="W176" s="63"/>
      <c r="X176" s="63"/>
      <c r="Y176" s="63"/>
      <c r="Z176" s="63"/>
    </row>
    <row r="177" spans="1:26" ht="18.75" customHeight="1">
      <c r="A177" s="63"/>
      <c r="B177" s="63"/>
      <c r="C177" s="63"/>
      <c r="D177" s="257"/>
      <c r="E177" s="257"/>
      <c r="F177" s="257"/>
      <c r="G177" s="257"/>
      <c r="H177" s="241"/>
      <c r="I177" s="241"/>
      <c r="J177" s="63"/>
      <c r="K177" s="63"/>
      <c r="L177" s="27">
        <f t="shared" si="100"/>
        <v>0</v>
      </c>
      <c r="M177" s="50">
        <f t="shared" si="101"/>
        <v>0</v>
      </c>
      <c r="N177" s="119">
        <f t="shared" si="1"/>
        <v>0</v>
      </c>
      <c r="O177" s="119">
        <f t="shared" si="2"/>
        <v>0</v>
      </c>
      <c r="P177" s="119">
        <f t="shared" si="3"/>
        <v>0</v>
      </c>
      <c r="Q177" s="63"/>
      <c r="R177" s="63"/>
      <c r="S177" s="63"/>
      <c r="T177" s="63"/>
      <c r="U177" s="63"/>
      <c r="V177" s="63"/>
      <c r="W177" s="63"/>
      <c r="X177" s="63"/>
      <c r="Y177" s="63"/>
      <c r="Z177" s="63"/>
    </row>
    <row r="178" spans="1:26" ht="18.75" customHeight="1">
      <c r="A178" s="63"/>
      <c r="B178" s="63" t="s">
        <v>1155</v>
      </c>
      <c r="C178" s="63" t="s">
        <v>1156</v>
      </c>
      <c r="D178" s="257">
        <v>29138.400000000001</v>
      </c>
      <c r="E178" s="420">
        <f t="shared" ref="E178" si="209">CEILING(O178,50)</f>
        <v>0</v>
      </c>
      <c r="F178" s="420">
        <f t="shared" ref="F178" si="210">CEILING(N178,50)</f>
        <v>0</v>
      </c>
      <c r="G178" s="420">
        <f t="shared" ref="G178" si="211">CEILING(M178,50)</f>
        <v>0</v>
      </c>
      <c r="H178" s="241" t="s">
        <v>511</v>
      </c>
      <c r="I178" s="258" t="s">
        <v>893</v>
      </c>
      <c r="J178" s="256" t="s">
        <v>5646</v>
      </c>
      <c r="K178" s="63"/>
      <c r="L178" s="27">
        <f t="shared" si="100"/>
        <v>0</v>
      </c>
      <c r="M178" s="50">
        <f t="shared" si="101"/>
        <v>0</v>
      </c>
      <c r="N178" s="119">
        <f t="shared" si="1"/>
        <v>0</v>
      </c>
      <c r="O178" s="119">
        <f t="shared" si="2"/>
        <v>0</v>
      </c>
      <c r="P178" s="119">
        <f t="shared" si="3"/>
        <v>0</v>
      </c>
      <c r="Q178" s="63"/>
      <c r="R178" s="63"/>
      <c r="S178" s="63"/>
      <c r="T178" s="63"/>
      <c r="U178" s="63"/>
      <c r="V178" s="63"/>
      <c r="W178" s="63"/>
      <c r="X178" s="63"/>
      <c r="Y178" s="63"/>
      <c r="Z178" s="63"/>
    </row>
    <row r="179" spans="1:26" ht="18.75" customHeight="1">
      <c r="A179" s="63"/>
      <c r="B179" s="256" t="s">
        <v>1157</v>
      </c>
      <c r="C179" s="256" t="s">
        <v>1158</v>
      </c>
      <c r="D179" s="257">
        <v>13748.4</v>
      </c>
      <c r="E179" s="420">
        <f t="shared" ref="E179" si="212">CEILING(O179,50)</f>
        <v>16700</v>
      </c>
      <c r="F179" s="420">
        <f t="shared" ref="F179" si="213">CEILING(N179,50)</f>
        <v>17600</v>
      </c>
      <c r="G179" s="420">
        <f t="shared" ref="G179" si="214">CEILING(M179,50)</f>
        <v>29300</v>
      </c>
      <c r="H179" s="241" t="s">
        <v>511</v>
      </c>
      <c r="I179" s="258" t="s">
        <v>893</v>
      </c>
      <c r="J179" s="417" t="s">
        <v>5428</v>
      </c>
      <c r="K179" s="63">
        <v>279</v>
      </c>
      <c r="L179" s="27">
        <f t="shared" si="100"/>
        <v>9765</v>
      </c>
      <c r="M179" s="50">
        <f t="shared" si="101"/>
        <v>29295</v>
      </c>
      <c r="N179" s="119">
        <f t="shared" si="1"/>
        <v>17577</v>
      </c>
      <c r="O179" s="119">
        <f t="shared" si="2"/>
        <v>16698.149999999998</v>
      </c>
      <c r="P179" s="119">
        <f t="shared" si="3"/>
        <v>14193.427499999998</v>
      </c>
      <c r="Q179" s="63"/>
      <c r="R179" s="63"/>
      <c r="S179" s="63"/>
      <c r="T179" s="63"/>
      <c r="U179" s="63"/>
      <c r="V179" s="63"/>
      <c r="W179" s="63"/>
      <c r="X179" s="63"/>
      <c r="Y179" s="63"/>
      <c r="Z179" s="63"/>
    </row>
    <row r="180" spans="1:26" ht="18.75" customHeight="1">
      <c r="A180" s="63"/>
      <c r="B180" s="63" t="s">
        <v>1159</v>
      </c>
      <c r="C180" s="63" t="s">
        <v>1160</v>
      </c>
      <c r="D180" s="257">
        <v>23495.4</v>
      </c>
      <c r="E180" s="420">
        <f t="shared" ref="E180" si="215">CEILING(O180,50)</f>
        <v>28700</v>
      </c>
      <c r="F180" s="420">
        <f t="shared" ref="F180" si="216">CEILING(N180,50)</f>
        <v>30200</v>
      </c>
      <c r="G180" s="420">
        <f t="shared" ref="G180" si="217">CEILING(M180,50)</f>
        <v>50300</v>
      </c>
      <c r="H180" s="241" t="s">
        <v>511</v>
      </c>
      <c r="I180" s="258" t="s">
        <v>893</v>
      </c>
      <c r="J180" s="63"/>
      <c r="K180" s="63">
        <v>479</v>
      </c>
      <c r="L180" s="27">
        <f t="shared" si="100"/>
        <v>16765</v>
      </c>
      <c r="M180" s="50">
        <f t="shared" si="101"/>
        <v>50295</v>
      </c>
      <c r="N180" s="119">
        <f t="shared" si="1"/>
        <v>30177</v>
      </c>
      <c r="O180" s="119">
        <f t="shared" si="2"/>
        <v>28668.149999999998</v>
      </c>
      <c r="P180" s="119">
        <f t="shared" si="3"/>
        <v>24367.927499999998</v>
      </c>
      <c r="Q180" s="63"/>
      <c r="R180" s="63"/>
      <c r="S180" s="63"/>
      <c r="T180" s="63"/>
      <c r="U180" s="63"/>
      <c r="V180" s="63"/>
      <c r="W180" s="63"/>
      <c r="X180" s="63"/>
      <c r="Y180" s="63"/>
      <c r="Z180" s="63"/>
    </row>
    <row r="181" spans="1:26" ht="18.75" customHeight="1">
      <c r="A181" s="63"/>
      <c r="B181" s="145" t="s">
        <v>1161</v>
      </c>
      <c r="C181" s="256" t="s">
        <v>1162</v>
      </c>
      <c r="D181" s="419" t="s">
        <v>1113</v>
      </c>
      <c r="E181" s="420">
        <f t="shared" ref="E181:E184" si="218">CEILING(O181,50)</f>
        <v>0</v>
      </c>
      <c r="F181" s="420">
        <f t="shared" ref="F181:F184" si="219">CEILING(N181,50)</f>
        <v>0</v>
      </c>
      <c r="G181" s="420">
        <f t="shared" ref="G181:G184" si="220">CEILING(M181,50)</f>
        <v>0</v>
      </c>
      <c r="H181" s="241" t="s">
        <v>511</v>
      </c>
      <c r="I181" s="258" t="s">
        <v>893</v>
      </c>
      <c r="J181" s="256" t="s">
        <v>5646</v>
      </c>
      <c r="K181" s="63"/>
      <c r="L181" s="27">
        <f t="shared" si="100"/>
        <v>0</v>
      </c>
      <c r="M181" s="50">
        <f t="shared" si="101"/>
        <v>0</v>
      </c>
      <c r="N181" s="119">
        <f t="shared" si="1"/>
        <v>0</v>
      </c>
      <c r="O181" s="119">
        <f t="shared" si="2"/>
        <v>0</v>
      </c>
      <c r="P181" s="119">
        <f t="shared" si="3"/>
        <v>0</v>
      </c>
      <c r="Q181" s="63"/>
      <c r="R181" s="63"/>
      <c r="S181" s="63"/>
      <c r="T181" s="63"/>
      <c r="U181" s="63"/>
      <c r="V181" s="63"/>
      <c r="W181" s="63"/>
      <c r="X181" s="63"/>
      <c r="Y181" s="63"/>
      <c r="Z181" s="63"/>
    </row>
    <row r="182" spans="1:26" ht="18.75" customHeight="1">
      <c r="A182" s="63"/>
      <c r="B182" s="63" t="s">
        <v>1163</v>
      </c>
      <c r="C182" s="63" t="s">
        <v>1164</v>
      </c>
      <c r="D182" s="257">
        <v>40937.4</v>
      </c>
      <c r="E182" s="420">
        <f t="shared" si="218"/>
        <v>40100</v>
      </c>
      <c r="F182" s="420">
        <f t="shared" si="219"/>
        <v>42250</v>
      </c>
      <c r="G182" s="420">
        <f t="shared" si="220"/>
        <v>70350</v>
      </c>
      <c r="H182" s="241" t="s">
        <v>511</v>
      </c>
      <c r="I182" s="258" t="s">
        <v>893</v>
      </c>
      <c r="J182" s="63"/>
      <c r="K182" s="63">
        <v>670</v>
      </c>
      <c r="L182" s="27">
        <f t="shared" si="100"/>
        <v>23450</v>
      </c>
      <c r="M182" s="50">
        <f t="shared" si="101"/>
        <v>70350</v>
      </c>
      <c r="N182" s="119">
        <f t="shared" si="1"/>
        <v>42210</v>
      </c>
      <c r="O182" s="119">
        <f t="shared" si="2"/>
        <v>40099.5</v>
      </c>
      <c r="P182" s="119">
        <f t="shared" si="3"/>
        <v>34084.574999999997</v>
      </c>
      <c r="Q182" s="63"/>
      <c r="R182" s="63"/>
      <c r="S182" s="63"/>
      <c r="T182" s="63"/>
      <c r="U182" s="63"/>
      <c r="V182" s="63"/>
      <c r="W182" s="63"/>
      <c r="X182" s="63"/>
      <c r="Y182" s="63"/>
      <c r="Z182" s="63"/>
    </row>
    <row r="183" spans="1:26" ht="18.75" customHeight="1">
      <c r="A183" s="63"/>
      <c r="B183" s="63" t="s">
        <v>1165</v>
      </c>
      <c r="C183" s="63" t="s">
        <v>1166</v>
      </c>
      <c r="D183" s="257">
        <v>65664</v>
      </c>
      <c r="E183" s="420">
        <f t="shared" si="218"/>
        <v>54550</v>
      </c>
      <c r="F183" s="420">
        <f t="shared" si="219"/>
        <v>57400</v>
      </c>
      <c r="G183" s="420">
        <f t="shared" si="220"/>
        <v>95700</v>
      </c>
      <c r="H183" s="241" t="s">
        <v>511</v>
      </c>
      <c r="I183" s="258" t="s">
        <v>893</v>
      </c>
      <c r="J183" s="63"/>
      <c r="K183" s="63">
        <v>911</v>
      </c>
      <c r="L183" s="27">
        <f t="shared" si="100"/>
        <v>31885</v>
      </c>
      <c r="M183" s="50">
        <f t="shared" si="101"/>
        <v>95655</v>
      </c>
      <c r="N183" s="119">
        <f t="shared" si="1"/>
        <v>57393</v>
      </c>
      <c r="O183" s="119">
        <f t="shared" si="2"/>
        <v>54523.35</v>
      </c>
      <c r="P183" s="119">
        <f t="shared" si="3"/>
        <v>46344.847499999996</v>
      </c>
      <c r="Q183" s="63"/>
      <c r="R183" s="63"/>
      <c r="S183" s="63"/>
      <c r="T183" s="63"/>
      <c r="U183" s="63"/>
      <c r="V183" s="63"/>
      <c r="W183" s="63"/>
      <c r="X183" s="63"/>
      <c r="Y183" s="63"/>
      <c r="Z183" s="63"/>
    </row>
    <row r="184" spans="1:26" ht="18.75" customHeight="1">
      <c r="A184" s="63"/>
      <c r="B184" s="63" t="s">
        <v>1167</v>
      </c>
      <c r="C184" s="63" t="s">
        <v>1168</v>
      </c>
      <c r="D184" s="419" t="s">
        <v>1113</v>
      </c>
      <c r="E184" s="420">
        <f t="shared" si="218"/>
        <v>16700</v>
      </c>
      <c r="F184" s="420">
        <f t="shared" si="219"/>
        <v>17600</v>
      </c>
      <c r="G184" s="420">
        <f t="shared" si="220"/>
        <v>29300</v>
      </c>
      <c r="H184" s="241" t="s">
        <v>511</v>
      </c>
      <c r="I184" s="258" t="s">
        <v>893</v>
      </c>
      <c r="J184" s="63"/>
      <c r="K184" s="63">
        <v>279</v>
      </c>
      <c r="L184" s="27">
        <f t="shared" si="100"/>
        <v>9765</v>
      </c>
      <c r="M184" s="50">
        <f t="shared" si="101"/>
        <v>29295</v>
      </c>
      <c r="N184" s="119">
        <f t="shared" si="1"/>
        <v>17577</v>
      </c>
      <c r="O184" s="119">
        <f t="shared" si="2"/>
        <v>16698.149999999998</v>
      </c>
      <c r="P184" s="119">
        <f t="shared" si="3"/>
        <v>14193.427499999998</v>
      </c>
      <c r="Q184" s="63"/>
      <c r="R184" s="63"/>
      <c r="S184" s="63"/>
      <c r="T184" s="63"/>
      <c r="U184" s="63"/>
      <c r="V184" s="63"/>
      <c r="W184" s="63"/>
      <c r="X184" s="63"/>
      <c r="Y184" s="63"/>
      <c r="Z184" s="63"/>
    </row>
    <row r="185" spans="1:26" ht="33.75" customHeight="1">
      <c r="A185" s="63"/>
      <c r="B185" s="63" t="s">
        <v>1169</v>
      </c>
      <c r="C185" s="307" t="s">
        <v>1170</v>
      </c>
      <c r="D185" s="257">
        <v>26932.5</v>
      </c>
      <c r="E185" s="420">
        <f t="shared" ref="E185:E189" si="221">CEILING(O185,50)</f>
        <v>33850</v>
      </c>
      <c r="F185" s="420">
        <f t="shared" ref="F185:F189" si="222">CEILING(N185,50)</f>
        <v>35600</v>
      </c>
      <c r="G185" s="420">
        <f t="shared" ref="G185:G189" si="223">CEILING(M185,50)</f>
        <v>59350</v>
      </c>
      <c r="H185" s="241" t="s">
        <v>511</v>
      </c>
      <c r="I185" s="258" t="s">
        <v>893</v>
      </c>
      <c r="J185" s="63"/>
      <c r="K185" s="63">
        <v>565</v>
      </c>
      <c r="L185" s="27">
        <f t="shared" si="100"/>
        <v>19775</v>
      </c>
      <c r="M185" s="50">
        <f t="shared" si="101"/>
        <v>59325</v>
      </c>
      <c r="N185" s="119">
        <f t="shared" si="1"/>
        <v>35595</v>
      </c>
      <c r="O185" s="119">
        <f t="shared" si="2"/>
        <v>33815.25</v>
      </c>
      <c r="P185" s="119">
        <f t="shared" si="3"/>
        <v>28742.962499999998</v>
      </c>
      <c r="Q185" s="63"/>
      <c r="R185" s="63"/>
      <c r="S185" s="63"/>
      <c r="T185" s="63"/>
      <c r="U185" s="63"/>
      <c r="V185" s="63"/>
      <c r="W185" s="63"/>
      <c r="X185" s="63"/>
      <c r="Y185" s="63"/>
      <c r="Z185" s="63"/>
    </row>
    <row r="186" spans="1:26" ht="18.75" customHeight="1">
      <c r="A186" s="63"/>
      <c r="B186" s="63" t="s">
        <v>1171</v>
      </c>
      <c r="C186" s="63" t="s">
        <v>1172</v>
      </c>
      <c r="D186" s="257">
        <v>57712.5</v>
      </c>
      <c r="E186" s="420">
        <f t="shared" si="221"/>
        <v>72900</v>
      </c>
      <c r="F186" s="420">
        <f t="shared" si="222"/>
        <v>76750</v>
      </c>
      <c r="G186" s="420">
        <f t="shared" si="223"/>
        <v>127900</v>
      </c>
      <c r="H186" s="241" t="s">
        <v>511</v>
      </c>
      <c r="I186" s="258" t="s">
        <v>893</v>
      </c>
      <c r="J186" s="63"/>
      <c r="K186" s="63">
        <v>1218</v>
      </c>
      <c r="L186" s="27">
        <f t="shared" si="100"/>
        <v>42630</v>
      </c>
      <c r="M186" s="50">
        <f t="shared" si="101"/>
        <v>127890</v>
      </c>
      <c r="N186" s="119">
        <f t="shared" si="1"/>
        <v>76734</v>
      </c>
      <c r="O186" s="119">
        <f t="shared" si="2"/>
        <v>72897.3</v>
      </c>
      <c r="P186" s="119">
        <f t="shared" si="3"/>
        <v>61962.705000000002</v>
      </c>
      <c r="Q186" s="63"/>
      <c r="R186" s="63"/>
      <c r="S186" s="63"/>
      <c r="T186" s="63"/>
      <c r="U186" s="63"/>
      <c r="V186" s="63"/>
      <c r="W186" s="63"/>
      <c r="X186" s="63"/>
      <c r="Y186" s="63"/>
      <c r="Z186" s="63"/>
    </row>
    <row r="187" spans="1:26" ht="18.75" customHeight="1">
      <c r="A187" s="63"/>
      <c r="B187" s="63" t="s">
        <v>1173</v>
      </c>
      <c r="C187" s="63" t="s">
        <v>1174</v>
      </c>
      <c r="D187" s="257"/>
      <c r="E187" s="420">
        <f t="shared" si="221"/>
        <v>50050</v>
      </c>
      <c r="F187" s="420">
        <f t="shared" si="222"/>
        <v>52700</v>
      </c>
      <c r="G187" s="420">
        <f t="shared" si="223"/>
        <v>87800</v>
      </c>
      <c r="H187" s="241" t="s">
        <v>511</v>
      </c>
      <c r="I187" s="258" t="s">
        <v>893</v>
      </c>
      <c r="J187" s="63"/>
      <c r="K187" s="63">
        <v>836</v>
      </c>
      <c r="L187" s="27">
        <f t="shared" si="100"/>
        <v>29260</v>
      </c>
      <c r="M187" s="50">
        <f t="shared" si="101"/>
        <v>87780</v>
      </c>
      <c r="N187" s="119">
        <f t="shared" si="1"/>
        <v>52668</v>
      </c>
      <c r="O187" s="119">
        <f t="shared" si="2"/>
        <v>50034.6</v>
      </c>
      <c r="P187" s="119">
        <f t="shared" si="3"/>
        <v>42529.409999999996</v>
      </c>
      <c r="Q187" s="63"/>
      <c r="R187" s="63"/>
      <c r="S187" s="63"/>
      <c r="T187" s="63"/>
      <c r="U187" s="63"/>
      <c r="V187" s="63"/>
      <c r="W187" s="63"/>
      <c r="X187" s="63"/>
      <c r="Y187" s="63"/>
      <c r="Z187" s="63"/>
    </row>
    <row r="188" spans="1:26" ht="18.75" customHeight="1">
      <c r="A188" s="63"/>
      <c r="B188" s="63" t="s">
        <v>1175</v>
      </c>
      <c r="C188" s="63" t="s">
        <v>1176</v>
      </c>
      <c r="D188" s="257">
        <v>74795.400000000009</v>
      </c>
      <c r="E188" s="420">
        <f t="shared" si="221"/>
        <v>0</v>
      </c>
      <c r="F188" s="420">
        <f t="shared" si="222"/>
        <v>0</v>
      </c>
      <c r="G188" s="420">
        <f t="shared" si="223"/>
        <v>0</v>
      </c>
      <c r="H188" s="241" t="s">
        <v>511</v>
      </c>
      <c r="I188" s="258" t="s">
        <v>893</v>
      </c>
      <c r="J188" s="256" t="s">
        <v>5646</v>
      </c>
      <c r="K188" s="63"/>
      <c r="L188" s="27">
        <f t="shared" si="100"/>
        <v>0</v>
      </c>
      <c r="M188" s="50">
        <f t="shared" si="101"/>
        <v>0</v>
      </c>
      <c r="N188" s="119">
        <f t="shared" si="1"/>
        <v>0</v>
      </c>
      <c r="O188" s="119">
        <f t="shared" si="2"/>
        <v>0</v>
      </c>
      <c r="P188" s="119">
        <f t="shared" si="3"/>
        <v>0</v>
      </c>
      <c r="Q188" s="63"/>
      <c r="R188" s="63"/>
      <c r="S188" s="63"/>
      <c r="T188" s="63"/>
      <c r="U188" s="63"/>
      <c r="V188" s="63"/>
      <c r="W188" s="63"/>
      <c r="X188" s="63"/>
      <c r="Y188" s="63"/>
      <c r="Z188" s="63"/>
    </row>
    <row r="189" spans="1:26" ht="26.4">
      <c r="A189" s="63"/>
      <c r="B189" s="63" t="s">
        <v>1177</v>
      </c>
      <c r="C189" s="307" t="s">
        <v>1178</v>
      </c>
      <c r="D189" s="257">
        <v>40398.75</v>
      </c>
      <c r="E189" s="420">
        <f t="shared" si="221"/>
        <v>47650</v>
      </c>
      <c r="F189" s="420">
        <f t="shared" si="222"/>
        <v>50150</v>
      </c>
      <c r="G189" s="420">
        <f t="shared" si="223"/>
        <v>83600</v>
      </c>
      <c r="H189" s="241" t="s">
        <v>511</v>
      </c>
      <c r="I189" s="258" t="s">
        <v>893</v>
      </c>
      <c r="J189" s="63"/>
      <c r="K189" s="63">
        <v>796</v>
      </c>
      <c r="L189" s="27">
        <f t="shared" si="100"/>
        <v>27860</v>
      </c>
      <c r="M189" s="50">
        <f t="shared" si="101"/>
        <v>83580</v>
      </c>
      <c r="N189" s="119">
        <f t="shared" si="1"/>
        <v>50148</v>
      </c>
      <c r="O189" s="119">
        <f t="shared" si="2"/>
        <v>47640.6</v>
      </c>
      <c r="P189" s="119">
        <f t="shared" si="3"/>
        <v>40494.509999999995</v>
      </c>
      <c r="Q189" s="63"/>
      <c r="R189" s="63"/>
      <c r="S189" s="63"/>
      <c r="T189" s="63"/>
      <c r="U189" s="63"/>
      <c r="V189" s="63"/>
      <c r="W189" s="63"/>
      <c r="X189" s="63"/>
      <c r="Y189" s="63"/>
      <c r="Z189" s="63"/>
    </row>
    <row r="190" spans="1:26" ht="18.75" customHeight="1">
      <c r="A190" s="63"/>
      <c r="B190" s="63"/>
      <c r="C190" s="307"/>
      <c r="D190" s="307"/>
      <c r="E190" s="307"/>
      <c r="F190" s="307"/>
      <c r="G190" s="307"/>
      <c r="H190" s="241"/>
      <c r="I190" s="241"/>
      <c r="J190" s="63"/>
      <c r="K190" s="63"/>
      <c r="L190" s="27">
        <f t="shared" si="100"/>
        <v>0</v>
      </c>
      <c r="M190" s="50">
        <f t="shared" si="101"/>
        <v>0</v>
      </c>
      <c r="N190" s="119">
        <f t="shared" si="1"/>
        <v>0</v>
      </c>
      <c r="O190" s="119">
        <f t="shared" si="2"/>
        <v>0</v>
      </c>
      <c r="P190" s="119">
        <f t="shared" si="3"/>
        <v>0</v>
      </c>
      <c r="Q190" s="63"/>
      <c r="R190" s="63"/>
      <c r="S190" s="63"/>
      <c r="T190" s="63"/>
      <c r="U190" s="63"/>
      <c r="V190" s="63"/>
      <c r="W190" s="63"/>
      <c r="X190" s="63"/>
      <c r="Y190" s="63"/>
      <c r="Z190" s="63"/>
    </row>
    <row r="191" spans="1:26" ht="18.75" customHeight="1">
      <c r="A191" s="181" t="s">
        <v>1179</v>
      </c>
      <c r="B191" s="63"/>
      <c r="C191" s="63"/>
      <c r="D191" s="63"/>
      <c r="E191" s="63"/>
      <c r="F191" s="63"/>
      <c r="G191" s="63"/>
      <c r="H191" s="241"/>
      <c r="I191" s="241"/>
      <c r="J191" s="63"/>
      <c r="K191" s="63"/>
      <c r="L191" s="27">
        <f t="shared" si="100"/>
        <v>0</v>
      </c>
      <c r="M191" s="50">
        <f t="shared" si="101"/>
        <v>0</v>
      </c>
      <c r="N191" s="119">
        <f t="shared" si="1"/>
        <v>0</v>
      </c>
      <c r="O191" s="119">
        <f t="shared" si="2"/>
        <v>0</v>
      </c>
      <c r="P191" s="119">
        <f t="shared" si="3"/>
        <v>0</v>
      </c>
      <c r="Q191" s="63"/>
      <c r="R191" s="63"/>
      <c r="S191" s="63"/>
      <c r="T191" s="63"/>
      <c r="U191" s="63"/>
      <c r="V191" s="63"/>
      <c r="W191" s="63"/>
      <c r="X191" s="63"/>
      <c r="Y191" s="63"/>
      <c r="Z191" s="63"/>
    </row>
    <row r="192" spans="1:26" ht="18.75" customHeight="1">
      <c r="A192" s="63"/>
      <c r="B192" s="63" t="s">
        <v>1180</v>
      </c>
      <c r="C192" s="63" t="s">
        <v>1181</v>
      </c>
      <c r="D192" s="257">
        <v>2423.9250000000002</v>
      </c>
      <c r="E192" s="420">
        <f t="shared" ref="E192:E195" si="224">CEILING(O192,50)</f>
        <v>3050</v>
      </c>
      <c r="F192" s="420">
        <f t="shared" ref="F192:F195" si="225">CEILING(N192,50)</f>
        <v>3200</v>
      </c>
      <c r="G192" s="420">
        <f t="shared" ref="G192:G195" si="226">CEILING(M192,50)</f>
        <v>5300</v>
      </c>
      <c r="H192" s="241" t="s">
        <v>952</v>
      </c>
      <c r="I192" s="32" t="s">
        <v>1182</v>
      </c>
      <c r="J192" s="239"/>
      <c r="K192" s="63"/>
      <c r="L192" s="27">
        <f t="shared" si="100"/>
        <v>0</v>
      </c>
      <c r="M192" s="50">
        <v>5300</v>
      </c>
      <c r="N192" s="119">
        <f t="shared" si="1"/>
        <v>3180</v>
      </c>
      <c r="O192" s="119">
        <f t="shared" si="2"/>
        <v>3021</v>
      </c>
      <c r="P192" s="119">
        <f t="shared" si="3"/>
        <v>2567.85</v>
      </c>
      <c r="Q192" s="63"/>
      <c r="R192" s="63"/>
      <c r="S192" s="63"/>
      <c r="T192" s="63"/>
      <c r="U192" s="63"/>
      <c r="V192" s="63"/>
      <c r="W192" s="63"/>
      <c r="X192" s="63"/>
      <c r="Y192" s="63"/>
      <c r="Z192" s="63"/>
    </row>
    <row r="193" spans="1:26" ht="18.75" customHeight="1">
      <c r="A193" s="63"/>
      <c r="B193" s="63" t="s">
        <v>1183</v>
      </c>
      <c r="C193" s="63" t="s">
        <v>1184</v>
      </c>
      <c r="D193" s="257">
        <v>3231.9</v>
      </c>
      <c r="E193" s="420">
        <f t="shared" si="224"/>
        <v>4050</v>
      </c>
      <c r="F193" s="420">
        <f t="shared" si="225"/>
        <v>4300</v>
      </c>
      <c r="G193" s="420">
        <f t="shared" si="226"/>
        <v>7100</v>
      </c>
      <c r="H193" s="241" t="s">
        <v>952</v>
      </c>
      <c r="I193" s="32" t="s">
        <v>1182</v>
      </c>
      <c r="J193" s="239"/>
      <c r="K193" s="63"/>
      <c r="L193" s="27">
        <f t="shared" si="100"/>
        <v>0</v>
      </c>
      <c r="M193" s="50">
        <v>7100</v>
      </c>
      <c r="N193" s="119">
        <f t="shared" si="1"/>
        <v>4260</v>
      </c>
      <c r="O193" s="119">
        <f t="shared" si="2"/>
        <v>4047</v>
      </c>
      <c r="P193" s="119">
        <f t="shared" si="3"/>
        <v>3439.95</v>
      </c>
      <c r="Q193" s="63"/>
      <c r="R193" s="63"/>
      <c r="S193" s="63"/>
      <c r="T193" s="63"/>
      <c r="U193" s="63"/>
      <c r="V193" s="63"/>
      <c r="W193" s="63"/>
      <c r="X193" s="63"/>
      <c r="Y193" s="63"/>
      <c r="Z193" s="63"/>
    </row>
    <row r="194" spans="1:26" ht="18.75" customHeight="1">
      <c r="A194" s="63"/>
      <c r="B194" s="63" t="s">
        <v>1185</v>
      </c>
      <c r="C194" s="63" t="s">
        <v>1186</v>
      </c>
      <c r="D194" s="257">
        <v>8618.4</v>
      </c>
      <c r="E194" s="420">
        <f t="shared" si="224"/>
        <v>10850</v>
      </c>
      <c r="F194" s="420">
        <f t="shared" si="225"/>
        <v>11400</v>
      </c>
      <c r="G194" s="420">
        <f t="shared" si="226"/>
        <v>19000</v>
      </c>
      <c r="H194" s="241" t="s">
        <v>952</v>
      </c>
      <c r="I194" s="32" t="s">
        <v>1182</v>
      </c>
      <c r="J194" s="239"/>
      <c r="K194" s="63"/>
      <c r="L194" s="27">
        <f t="shared" si="100"/>
        <v>0</v>
      </c>
      <c r="M194" s="50">
        <v>19000</v>
      </c>
      <c r="N194" s="119">
        <f t="shared" si="1"/>
        <v>11400</v>
      </c>
      <c r="O194" s="119">
        <f t="shared" si="2"/>
        <v>10830</v>
      </c>
      <c r="P194" s="119">
        <f t="shared" si="3"/>
        <v>9205.5</v>
      </c>
      <c r="Q194" s="63"/>
      <c r="R194" s="63"/>
      <c r="S194" s="63"/>
      <c r="T194" s="63"/>
      <c r="U194" s="63"/>
      <c r="V194" s="63"/>
      <c r="W194" s="63"/>
      <c r="X194" s="63"/>
      <c r="Y194" s="63"/>
      <c r="Z194" s="63"/>
    </row>
    <row r="195" spans="1:26" ht="18.75" customHeight="1">
      <c r="A195" s="63"/>
      <c r="B195" s="63" t="s">
        <v>1187</v>
      </c>
      <c r="C195" s="63" t="s">
        <v>1188</v>
      </c>
      <c r="D195" s="257">
        <v>10773</v>
      </c>
      <c r="E195" s="420">
        <f t="shared" si="224"/>
        <v>13400</v>
      </c>
      <c r="F195" s="420">
        <f t="shared" si="225"/>
        <v>14100</v>
      </c>
      <c r="G195" s="420">
        <f t="shared" si="226"/>
        <v>23500</v>
      </c>
      <c r="H195" s="241" t="s">
        <v>952</v>
      </c>
      <c r="I195" s="32" t="s">
        <v>1182</v>
      </c>
      <c r="J195" s="239"/>
      <c r="K195" s="63"/>
      <c r="L195" s="27">
        <f t="shared" si="100"/>
        <v>0</v>
      </c>
      <c r="M195" s="50">
        <v>23500</v>
      </c>
      <c r="N195" s="119">
        <f t="shared" si="1"/>
        <v>14100</v>
      </c>
      <c r="O195" s="119">
        <f t="shared" si="2"/>
        <v>13395</v>
      </c>
      <c r="P195" s="119">
        <f t="shared" si="3"/>
        <v>11385.75</v>
      </c>
      <c r="Q195" s="63"/>
      <c r="R195" s="63"/>
      <c r="S195" s="63"/>
      <c r="T195" s="63"/>
      <c r="U195" s="63"/>
      <c r="V195" s="63"/>
      <c r="W195" s="63"/>
      <c r="X195" s="63"/>
      <c r="Y195" s="63"/>
      <c r="Z195" s="63"/>
    </row>
    <row r="196" spans="1:26" ht="18.75" customHeight="1">
      <c r="A196" s="63"/>
      <c r="B196" s="63"/>
      <c r="C196" s="63"/>
      <c r="D196" s="257"/>
      <c r="E196" s="257"/>
      <c r="F196" s="257"/>
      <c r="G196" s="257"/>
      <c r="H196" s="241"/>
      <c r="I196" s="241"/>
      <c r="J196" s="63"/>
      <c r="K196" s="63"/>
      <c r="L196" s="27">
        <f t="shared" ref="L196:L197" si="227">K196*35</f>
        <v>0</v>
      </c>
      <c r="M196" s="50">
        <f t="shared" ref="M196" si="228">L196*3</f>
        <v>0</v>
      </c>
      <c r="N196" s="119">
        <f t="shared" ref="N196" si="229">M196*0.6</f>
        <v>0</v>
      </c>
      <c r="O196" s="119">
        <f t="shared" ref="O196" si="230">N196*0.95</f>
        <v>0</v>
      </c>
      <c r="P196" s="119">
        <f t="shared" ref="P196" si="231">O196*0.85</f>
        <v>0</v>
      </c>
      <c r="Q196" s="63"/>
      <c r="R196" s="63"/>
      <c r="S196" s="63"/>
      <c r="T196" s="63"/>
      <c r="U196" s="63"/>
      <c r="V196" s="63"/>
      <c r="W196" s="63"/>
      <c r="X196" s="63"/>
      <c r="Y196" s="63"/>
      <c r="Z196" s="63"/>
    </row>
    <row r="197" spans="1:26" ht="18.75" customHeight="1">
      <c r="A197" s="181"/>
      <c r="B197" s="63"/>
      <c r="C197" s="63"/>
      <c r="D197" s="257"/>
      <c r="E197" s="420">
        <f t="shared" ref="E197" si="232">CEILING(O197,50)</f>
        <v>32900</v>
      </c>
      <c r="F197" s="420">
        <f t="shared" ref="F197" si="233">CEILING(N197,50)</f>
        <v>34600</v>
      </c>
      <c r="G197" s="420">
        <f t="shared" ref="G197" si="234">CEILING(M197,50)</f>
        <v>57650</v>
      </c>
      <c r="H197" s="241"/>
      <c r="I197" s="241"/>
      <c r="J197" s="63"/>
      <c r="K197" s="424">
        <v>549</v>
      </c>
      <c r="L197" s="27">
        <f t="shared" si="227"/>
        <v>19215</v>
      </c>
      <c r="M197" s="50">
        <f>L197*3</f>
        <v>57645</v>
      </c>
      <c r="N197" s="119">
        <f t="shared" ref="N197" si="235">M197*0.6</f>
        <v>34587</v>
      </c>
      <c r="O197" s="119">
        <f t="shared" ref="O197" si="236">N197*0.95</f>
        <v>32857.65</v>
      </c>
      <c r="P197" s="119">
        <f t="shared" ref="P197" si="237">O197*0.85</f>
        <v>27929.002499999999</v>
      </c>
      <c r="Q197" s="63"/>
      <c r="R197" s="63"/>
      <c r="S197" s="63"/>
      <c r="T197" s="63"/>
      <c r="U197" s="63"/>
      <c r="V197" s="63"/>
      <c r="W197" s="63"/>
      <c r="X197" s="63"/>
      <c r="Y197" s="63"/>
      <c r="Z197" s="63"/>
    </row>
    <row r="198" spans="1:26" ht="18.75" customHeight="1">
      <c r="A198" s="723" t="s">
        <v>6452</v>
      </c>
      <c r="B198" s="63"/>
      <c r="C198" s="63"/>
      <c r="D198" s="257"/>
      <c r="E198" s="241"/>
      <c r="F198" s="241"/>
      <c r="G198" s="241"/>
      <c r="H198" s="241"/>
      <c r="I198" s="241"/>
      <c r="J198" s="63"/>
      <c r="K198" s="63"/>
      <c r="L198" s="63"/>
      <c r="M198" s="63"/>
      <c r="N198" s="63"/>
      <c r="O198" s="63"/>
      <c r="P198" s="63"/>
      <c r="Q198" s="63"/>
      <c r="R198" s="63"/>
      <c r="S198" s="63"/>
      <c r="T198" s="63"/>
      <c r="U198" s="63"/>
      <c r="V198" s="63"/>
      <c r="W198" s="63"/>
      <c r="X198" s="63"/>
      <c r="Y198" s="63"/>
      <c r="Z198" s="63"/>
    </row>
    <row r="199" spans="1:26" ht="18.75" customHeight="1">
      <c r="A199" s="722" t="s">
        <v>6451</v>
      </c>
      <c r="B199" s="721" t="s">
        <v>6440</v>
      </c>
      <c r="C199" s="720" t="s">
        <v>6429</v>
      </c>
      <c r="D199" s="257"/>
      <c r="E199" s="420">
        <f t="shared" ref="E199:E209" si="238">CEILING(O199,50)</f>
        <v>600</v>
      </c>
      <c r="F199" s="420">
        <f t="shared" ref="F199:F209" si="239">CEILING(N199,50)</f>
        <v>650</v>
      </c>
      <c r="G199" s="420">
        <f t="shared" ref="G199:G209" si="240">CEILING(M199,50)</f>
        <v>1050</v>
      </c>
      <c r="H199" s="241" t="s">
        <v>952</v>
      </c>
      <c r="I199" s="32" t="s">
        <v>1182</v>
      </c>
      <c r="J199" s="63"/>
      <c r="K199" s="724">
        <v>10</v>
      </c>
      <c r="L199" s="726">
        <f>K199*35</f>
        <v>350</v>
      </c>
      <c r="M199" s="50">
        <f>L199*3</f>
        <v>1050</v>
      </c>
      <c r="N199" s="119">
        <f t="shared" ref="N199:N209" si="241">M199*0.6</f>
        <v>630</v>
      </c>
      <c r="O199" s="119">
        <f t="shared" ref="O199:O209" si="242">N199*0.95</f>
        <v>598.5</v>
      </c>
      <c r="P199" s="119">
        <f t="shared" ref="P199:P209" si="243">O199*0.85</f>
        <v>508.72499999999997</v>
      </c>
      <c r="Q199" s="63"/>
      <c r="R199" s="63"/>
      <c r="S199" s="63"/>
      <c r="T199" s="63"/>
      <c r="U199" s="63"/>
      <c r="V199" s="63"/>
      <c r="W199" s="63"/>
      <c r="X199" s="63"/>
      <c r="Y199" s="63"/>
      <c r="Z199" s="63"/>
    </row>
    <row r="200" spans="1:26" ht="18.75" customHeight="1">
      <c r="A200" s="63"/>
      <c r="B200" s="721" t="s">
        <v>6441</v>
      </c>
      <c r="C200" s="720" t="s">
        <v>6430</v>
      </c>
      <c r="D200" s="257"/>
      <c r="E200" s="420">
        <f t="shared" si="238"/>
        <v>1500</v>
      </c>
      <c r="F200" s="420">
        <f t="shared" si="239"/>
        <v>1600</v>
      </c>
      <c r="G200" s="420">
        <f t="shared" si="240"/>
        <v>2650</v>
      </c>
      <c r="H200" s="241" t="s">
        <v>952</v>
      </c>
      <c r="I200" s="32" t="s">
        <v>1182</v>
      </c>
      <c r="J200" s="63"/>
      <c r="K200" s="724">
        <v>25</v>
      </c>
      <c r="L200" s="726">
        <f t="shared" ref="L200:L237" si="244">K200*35</f>
        <v>875</v>
      </c>
      <c r="M200" s="50">
        <f t="shared" ref="M200:M238" si="245">L200*3</f>
        <v>2625</v>
      </c>
      <c r="N200" s="119">
        <f t="shared" si="241"/>
        <v>1575</v>
      </c>
      <c r="O200" s="119">
        <f t="shared" si="242"/>
        <v>1496.25</v>
      </c>
      <c r="P200" s="119">
        <f t="shared" si="243"/>
        <v>1271.8125</v>
      </c>
      <c r="Q200" s="63"/>
      <c r="R200" s="63"/>
      <c r="S200" s="63"/>
      <c r="T200" s="63"/>
      <c r="U200" s="63"/>
      <c r="V200" s="63"/>
      <c r="W200" s="63"/>
      <c r="X200" s="63"/>
      <c r="Y200" s="63"/>
      <c r="Z200" s="63"/>
    </row>
    <row r="201" spans="1:26" ht="18.75" customHeight="1">
      <c r="A201" s="63"/>
      <c r="B201" s="721" t="s">
        <v>6442</v>
      </c>
      <c r="C201" s="720" t="s">
        <v>6431</v>
      </c>
      <c r="D201" s="257"/>
      <c r="E201" s="420">
        <f t="shared" si="238"/>
        <v>1200</v>
      </c>
      <c r="F201" s="420">
        <f t="shared" si="239"/>
        <v>1300</v>
      </c>
      <c r="G201" s="420">
        <f t="shared" si="240"/>
        <v>2100</v>
      </c>
      <c r="H201" s="241" t="s">
        <v>952</v>
      </c>
      <c r="I201" s="32" t="s">
        <v>1182</v>
      </c>
      <c r="J201" s="63"/>
      <c r="K201" s="724">
        <v>20</v>
      </c>
      <c r="L201" s="726">
        <f t="shared" si="244"/>
        <v>700</v>
      </c>
      <c r="M201" s="50">
        <f t="shared" si="245"/>
        <v>2100</v>
      </c>
      <c r="N201" s="119">
        <f t="shared" si="241"/>
        <v>1260</v>
      </c>
      <c r="O201" s="119">
        <f t="shared" si="242"/>
        <v>1197</v>
      </c>
      <c r="P201" s="119">
        <f t="shared" si="243"/>
        <v>1017.4499999999999</v>
      </c>
      <c r="Q201" s="63"/>
      <c r="R201" s="63"/>
      <c r="S201" s="63"/>
      <c r="T201" s="63"/>
      <c r="U201" s="63"/>
      <c r="V201" s="63"/>
      <c r="W201" s="63"/>
      <c r="X201" s="63"/>
      <c r="Y201" s="63"/>
      <c r="Z201" s="63"/>
    </row>
    <row r="202" spans="1:26" ht="18.75" customHeight="1">
      <c r="A202" s="63"/>
      <c r="B202" s="721" t="s">
        <v>6443</v>
      </c>
      <c r="C202" s="720" t="s">
        <v>6432</v>
      </c>
      <c r="D202" s="257"/>
      <c r="E202" s="420">
        <f t="shared" si="238"/>
        <v>1500</v>
      </c>
      <c r="F202" s="420">
        <f t="shared" si="239"/>
        <v>1600</v>
      </c>
      <c r="G202" s="420">
        <f t="shared" si="240"/>
        <v>2650</v>
      </c>
      <c r="H202" s="241" t="s">
        <v>952</v>
      </c>
      <c r="I202" s="32" t="s">
        <v>1182</v>
      </c>
      <c r="J202" s="63"/>
      <c r="K202" s="724">
        <v>25</v>
      </c>
      <c r="L202" s="726">
        <f t="shared" si="244"/>
        <v>875</v>
      </c>
      <c r="M202" s="50">
        <f t="shared" si="245"/>
        <v>2625</v>
      </c>
      <c r="N202" s="119">
        <f t="shared" si="241"/>
        <v>1575</v>
      </c>
      <c r="O202" s="119">
        <f t="shared" si="242"/>
        <v>1496.25</v>
      </c>
      <c r="P202" s="119">
        <f t="shared" si="243"/>
        <v>1271.8125</v>
      </c>
      <c r="Q202" s="63"/>
      <c r="R202" s="63"/>
      <c r="S202" s="63"/>
      <c r="T202" s="63"/>
      <c r="U202" s="63"/>
      <c r="V202" s="63"/>
      <c r="W202" s="63"/>
      <c r="X202" s="63"/>
      <c r="Y202" s="63"/>
      <c r="Z202" s="63"/>
    </row>
    <row r="203" spans="1:26" ht="18.75" customHeight="1">
      <c r="A203" s="63"/>
      <c r="B203" s="721" t="s">
        <v>6444</v>
      </c>
      <c r="C203" s="720" t="s">
        <v>6433</v>
      </c>
      <c r="D203" s="257"/>
      <c r="E203" s="420">
        <f t="shared" si="238"/>
        <v>2100</v>
      </c>
      <c r="F203" s="420">
        <f t="shared" si="239"/>
        <v>2250</v>
      </c>
      <c r="G203" s="420">
        <f t="shared" si="240"/>
        <v>3700</v>
      </c>
      <c r="H203" s="241" t="s">
        <v>952</v>
      </c>
      <c r="I203" s="32" t="s">
        <v>1182</v>
      </c>
      <c r="J203" s="63"/>
      <c r="K203" s="724">
        <v>35</v>
      </c>
      <c r="L203" s="726">
        <f t="shared" si="244"/>
        <v>1225</v>
      </c>
      <c r="M203" s="50">
        <f t="shared" si="245"/>
        <v>3675</v>
      </c>
      <c r="N203" s="119">
        <f t="shared" si="241"/>
        <v>2205</v>
      </c>
      <c r="O203" s="119">
        <f t="shared" si="242"/>
        <v>2094.75</v>
      </c>
      <c r="P203" s="119">
        <f t="shared" si="243"/>
        <v>1780.5374999999999</v>
      </c>
      <c r="Q203" s="63"/>
      <c r="R203" s="63"/>
      <c r="S203" s="63"/>
      <c r="T203" s="63"/>
      <c r="U203" s="63"/>
      <c r="V203" s="63"/>
      <c r="W203" s="63"/>
      <c r="X203" s="63"/>
      <c r="Y203" s="63"/>
      <c r="Z203" s="63"/>
    </row>
    <row r="204" spans="1:26" ht="18.75" customHeight="1">
      <c r="A204" s="63"/>
      <c r="B204" s="721" t="s">
        <v>6445</v>
      </c>
      <c r="C204" s="720" t="s">
        <v>6434</v>
      </c>
      <c r="D204" s="257"/>
      <c r="E204" s="420">
        <f t="shared" si="238"/>
        <v>2700</v>
      </c>
      <c r="F204" s="420">
        <f t="shared" si="239"/>
        <v>2850</v>
      </c>
      <c r="G204" s="420">
        <f t="shared" si="240"/>
        <v>4750</v>
      </c>
      <c r="H204" s="241" t="s">
        <v>952</v>
      </c>
      <c r="I204" s="32" t="s">
        <v>1182</v>
      </c>
      <c r="J204" s="63"/>
      <c r="K204" s="724">
        <v>45</v>
      </c>
      <c r="L204" s="726">
        <f t="shared" si="244"/>
        <v>1575</v>
      </c>
      <c r="M204" s="50">
        <f t="shared" si="245"/>
        <v>4725</v>
      </c>
      <c r="N204" s="119">
        <f t="shared" si="241"/>
        <v>2835</v>
      </c>
      <c r="O204" s="119">
        <f t="shared" si="242"/>
        <v>2693.25</v>
      </c>
      <c r="P204" s="119">
        <f t="shared" si="243"/>
        <v>2289.2624999999998</v>
      </c>
      <c r="Q204" s="63"/>
      <c r="R204" s="63"/>
      <c r="S204" s="63"/>
      <c r="T204" s="63"/>
      <c r="U204" s="63"/>
      <c r="V204" s="63"/>
      <c r="W204" s="63"/>
      <c r="X204" s="63"/>
      <c r="Y204" s="63"/>
      <c r="Z204" s="63"/>
    </row>
    <row r="205" spans="1:26" ht="18.75" customHeight="1">
      <c r="A205" s="63"/>
      <c r="B205" s="721" t="s">
        <v>6446</v>
      </c>
      <c r="C205" s="720" t="s">
        <v>6435</v>
      </c>
      <c r="D205" s="257"/>
      <c r="E205" s="420">
        <f t="shared" si="238"/>
        <v>2400</v>
      </c>
      <c r="F205" s="420">
        <f t="shared" si="239"/>
        <v>2550</v>
      </c>
      <c r="G205" s="420">
        <f t="shared" si="240"/>
        <v>4200</v>
      </c>
      <c r="H205" s="241" t="s">
        <v>952</v>
      </c>
      <c r="I205" s="32" t="s">
        <v>1182</v>
      </c>
      <c r="J205" s="63"/>
      <c r="K205" s="724">
        <v>40</v>
      </c>
      <c r="L205" s="726">
        <f t="shared" si="244"/>
        <v>1400</v>
      </c>
      <c r="M205" s="50">
        <f t="shared" si="245"/>
        <v>4200</v>
      </c>
      <c r="N205" s="119">
        <f t="shared" si="241"/>
        <v>2520</v>
      </c>
      <c r="O205" s="119">
        <f t="shared" si="242"/>
        <v>2394</v>
      </c>
      <c r="P205" s="119">
        <f t="shared" si="243"/>
        <v>2034.8999999999999</v>
      </c>
      <c r="Q205" s="63"/>
      <c r="R205" s="63"/>
      <c r="S205" s="63"/>
      <c r="T205" s="63"/>
      <c r="U205" s="63"/>
      <c r="V205" s="63"/>
      <c r="W205" s="63"/>
      <c r="X205" s="63"/>
      <c r="Y205" s="63"/>
      <c r="Z205" s="63"/>
    </row>
    <row r="206" spans="1:26" ht="18.75" customHeight="1">
      <c r="A206" s="63"/>
      <c r="B206" s="721" t="s">
        <v>6447</v>
      </c>
      <c r="C206" s="720" t="s">
        <v>6436</v>
      </c>
      <c r="D206" s="257"/>
      <c r="E206" s="420">
        <f t="shared" si="238"/>
        <v>3600</v>
      </c>
      <c r="F206" s="420">
        <f t="shared" si="239"/>
        <v>3800</v>
      </c>
      <c r="G206" s="420">
        <f t="shared" si="240"/>
        <v>6300</v>
      </c>
      <c r="H206" s="241" t="s">
        <v>952</v>
      </c>
      <c r="I206" s="32" t="s">
        <v>1182</v>
      </c>
      <c r="J206" s="63"/>
      <c r="K206" s="725">
        <v>60</v>
      </c>
      <c r="L206" s="726">
        <f t="shared" si="244"/>
        <v>2100</v>
      </c>
      <c r="M206" s="50">
        <f t="shared" si="245"/>
        <v>6300</v>
      </c>
      <c r="N206" s="119">
        <f t="shared" si="241"/>
        <v>3780</v>
      </c>
      <c r="O206" s="119">
        <f t="shared" si="242"/>
        <v>3591</v>
      </c>
      <c r="P206" s="119">
        <f t="shared" si="243"/>
        <v>3052.35</v>
      </c>
      <c r="Q206" s="63"/>
      <c r="R206" s="63"/>
      <c r="S206" s="63"/>
      <c r="T206" s="63"/>
      <c r="U206" s="63"/>
      <c r="V206" s="63"/>
      <c r="W206" s="63"/>
      <c r="X206" s="63"/>
      <c r="Y206" s="63"/>
      <c r="Z206" s="63"/>
    </row>
    <row r="207" spans="1:26" ht="18.75" customHeight="1">
      <c r="A207" s="63"/>
      <c r="B207" s="721" t="s">
        <v>6448</v>
      </c>
      <c r="C207" s="720" t="s">
        <v>6437</v>
      </c>
      <c r="D207" s="257"/>
      <c r="E207" s="420">
        <f t="shared" si="238"/>
        <v>5350</v>
      </c>
      <c r="F207" s="420">
        <f t="shared" si="239"/>
        <v>5650</v>
      </c>
      <c r="G207" s="420">
        <f t="shared" si="240"/>
        <v>9350</v>
      </c>
      <c r="H207" s="241" t="s">
        <v>952</v>
      </c>
      <c r="I207" s="32" t="s">
        <v>1182</v>
      </c>
      <c r="J207" s="63"/>
      <c r="K207" s="725">
        <v>89</v>
      </c>
      <c r="L207" s="726">
        <f t="shared" si="244"/>
        <v>3115</v>
      </c>
      <c r="M207" s="50">
        <f t="shared" si="245"/>
        <v>9345</v>
      </c>
      <c r="N207" s="119">
        <f t="shared" si="241"/>
        <v>5607</v>
      </c>
      <c r="O207" s="119">
        <f t="shared" si="242"/>
        <v>5326.65</v>
      </c>
      <c r="P207" s="119">
        <f t="shared" si="243"/>
        <v>4527.6524999999992</v>
      </c>
      <c r="Q207" s="63"/>
      <c r="R207" s="63"/>
      <c r="S207" s="63"/>
      <c r="T207" s="63"/>
      <c r="U207" s="63"/>
      <c r="V207" s="63"/>
      <c r="W207" s="63"/>
      <c r="X207" s="63"/>
      <c r="Y207" s="63"/>
      <c r="Z207" s="63"/>
    </row>
    <row r="208" spans="1:26" ht="18.75" customHeight="1">
      <c r="A208" s="63"/>
      <c r="B208" s="721" t="s">
        <v>6449</v>
      </c>
      <c r="C208" s="720" t="s">
        <v>6438</v>
      </c>
      <c r="D208" s="257"/>
      <c r="E208" s="420">
        <f t="shared" si="238"/>
        <v>6300</v>
      </c>
      <c r="F208" s="420">
        <f t="shared" si="239"/>
        <v>6650</v>
      </c>
      <c r="G208" s="420">
        <f t="shared" si="240"/>
        <v>11050</v>
      </c>
      <c r="H208" s="241" t="s">
        <v>952</v>
      </c>
      <c r="I208" s="32" t="s">
        <v>1182</v>
      </c>
      <c r="J208" s="63"/>
      <c r="K208" s="725">
        <v>105</v>
      </c>
      <c r="L208" s="726">
        <f t="shared" si="244"/>
        <v>3675</v>
      </c>
      <c r="M208" s="50">
        <f t="shared" si="245"/>
        <v>11025</v>
      </c>
      <c r="N208" s="119">
        <f t="shared" si="241"/>
        <v>6615</v>
      </c>
      <c r="O208" s="119">
        <f t="shared" si="242"/>
        <v>6284.25</v>
      </c>
      <c r="P208" s="119">
        <f t="shared" si="243"/>
        <v>5341.6125000000002</v>
      </c>
      <c r="Q208" s="63"/>
      <c r="R208" s="63"/>
      <c r="S208" s="63"/>
      <c r="T208" s="63"/>
      <c r="U208" s="63"/>
      <c r="V208" s="63"/>
      <c r="W208" s="63"/>
      <c r="X208" s="63"/>
      <c r="Y208" s="63"/>
      <c r="Z208" s="63"/>
    </row>
    <row r="209" spans="1:26" ht="18.75" customHeight="1">
      <c r="A209" s="63"/>
      <c r="B209" s="721" t="s">
        <v>6450</v>
      </c>
      <c r="C209" s="720" t="s">
        <v>6439</v>
      </c>
      <c r="D209" s="257"/>
      <c r="E209" s="420">
        <f t="shared" si="238"/>
        <v>10450</v>
      </c>
      <c r="F209" s="420">
        <f t="shared" si="239"/>
        <v>11000</v>
      </c>
      <c r="G209" s="420">
        <f t="shared" si="240"/>
        <v>18300</v>
      </c>
      <c r="H209" s="241" t="s">
        <v>952</v>
      </c>
      <c r="I209" s="32" t="s">
        <v>1182</v>
      </c>
      <c r="J209" s="63"/>
      <c r="K209" s="725">
        <v>174</v>
      </c>
      <c r="L209" s="726">
        <f t="shared" si="244"/>
        <v>6090</v>
      </c>
      <c r="M209" s="50">
        <f t="shared" si="245"/>
        <v>18270</v>
      </c>
      <c r="N209" s="119">
        <f t="shared" si="241"/>
        <v>10962</v>
      </c>
      <c r="O209" s="119">
        <f t="shared" si="242"/>
        <v>10413.9</v>
      </c>
      <c r="P209" s="119">
        <f t="shared" si="243"/>
        <v>8851.8149999999987</v>
      </c>
      <c r="Q209" s="63"/>
      <c r="R209" s="63"/>
      <c r="S209" s="63"/>
      <c r="T209" s="63"/>
      <c r="U209" s="63"/>
      <c r="V209" s="63"/>
      <c r="W209" s="63"/>
      <c r="X209" s="63"/>
      <c r="Y209" s="63"/>
      <c r="Z209" s="63"/>
    </row>
    <row r="210" spans="1:26" ht="18.75" customHeight="1">
      <c r="A210" s="727" t="s">
        <v>6453</v>
      </c>
      <c r="B210" s="721" t="s">
        <v>6459</v>
      </c>
      <c r="C210" s="720" t="s">
        <v>6454</v>
      </c>
      <c r="D210" s="257"/>
      <c r="E210" s="420">
        <f t="shared" ref="E210:E214" si="246">CEILING(O210,50)</f>
        <v>600</v>
      </c>
      <c r="F210" s="420">
        <f t="shared" ref="F210:F214" si="247">CEILING(N210,50)</f>
        <v>650</v>
      </c>
      <c r="G210" s="420">
        <f t="shared" ref="G210:G214" si="248">CEILING(M210,50)</f>
        <v>1050</v>
      </c>
      <c r="H210" s="241" t="s">
        <v>952</v>
      </c>
      <c r="I210" s="32" t="s">
        <v>1182</v>
      </c>
      <c r="J210" s="63"/>
      <c r="K210" s="725">
        <v>10</v>
      </c>
      <c r="L210" s="726">
        <f t="shared" si="244"/>
        <v>350</v>
      </c>
      <c r="M210" s="50">
        <f t="shared" si="245"/>
        <v>1050</v>
      </c>
      <c r="N210" s="119">
        <f t="shared" ref="N210:N214" si="249">M210*0.6</f>
        <v>630</v>
      </c>
      <c r="O210" s="119">
        <f t="shared" ref="O210:O214" si="250">N210*0.95</f>
        <v>598.5</v>
      </c>
      <c r="P210" s="119">
        <f t="shared" ref="P210:P214" si="251">O210*0.85</f>
        <v>508.72499999999997</v>
      </c>
      <c r="Q210" s="63"/>
      <c r="R210" s="63"/>
      <c r="S210" s="63"/>
      <c r="T210" s="63"/>
      <c r="U210" s="63"/>
      <c r="V210" s="63"/>
      <c r="W210" s="63"/>
      <c r="X210" s="63"/>
      <c r="Y210" s="63"/>
      <c r="Z210" s="63"/>
    </row>
    <row r="211" spans="1:26" ht="18.75" customHeight="1">
      <c r="A211" s="63"/>
      <c r="B211" s="721" t="s">
        <v>6460</v>
      </c>
      <c r="C211" s="720" t="s">
        <v>6455</v>
      </c>
      <c r="D211" s="257"/>
      <c r="E211" s="420">
        <f t="shared" si="246"/>
        <v>1150</v>
      </c>
      <c r="F211" s="420">
        <f t="shared" si="247"/>
        <v>1200</v>
      </c>
      <c r="G211" s="420">
        <f t="shared" si="248"/>
        <v>2000</v>
      </c>
      <c r="H211" s="241" t="s">
        <v>952</v>
      </c>
      <c r="I211" s="32" t="s">
        <v>1182</v>
      </c>
      <c r="J211" s="63"/>
      <c r="K211" s="725">
        <v>19</v>
      </c>
      <c r="L211" s="726">
        <f t="shared" si="244"/>
        <v>665</v>
      </c>
      <c r="M211" s="50">
        <f t="shared" si="245"/>
        <v>1995</v>
      </c>
      <c r="N211" s="119">
        <f t="shared" si="249"/>
        <v>1197</v>
      </c>
      <c r="O211" s="119">
        <f t="shared" si="250"/>
        <v>1137.1499999999999</v>
      </c>
      <c r="P211" s="119">
        <f t="shared" si="251"/>
        <v>966.57749999999987</v>
      </c>
      <c r="Q211" s="63"/>
      <c r="R211" s="63"/>
      <c r="S211" s="63"/>
      <c r="T211" s="63"/>
      <c r="U211" s="63"/>
      <c r="V211" s="63"/>
      <c r="W211" s="63"/>
      <c r="X211" s="63"/>
      <c r="Y211" s="63"/>
      <c r="Z211" s="63"/>
    </row>
    <row r="212" spans="1:26" ht="18.75" customHeight="1">
      <c r="A212" s="63"/>
      <c r="B212" s="721" t="s">
        <v>6461</v>
      </c>
      <c r="C212" s="720" t="s">
        <v>6456</v>
      </c>
      <c r="D212" s="257"/>
      <c r="E212" s="420">
        <f t="shared" si="246"/>
        <v>1300</v>
      </c>
      <c r="F212" s="420">
        <f t="shared" si="247"/>
        <v>1350</v>
      </c>
      <c r="G212" s="420">
        <f t="shared" si="248"/>
        <v>2250</v>
      </c>
      <c r="H212" s="241" t="s">
        <v>952</v>
      </c>
      <c r="I212" s="32" t="s">
        <v>1182</v>
      </c>
      <c r="J212" s="63"/>
      <c r="K212" s="725">
        <v>21</v>
      </c>
      <c r="L212" s="726">
        <f t="shared" si="244"/>
        <v>735</v>
      </c>
      <c r="M212" s="50">
        <f t="shared" si="245"/>
        <v>2205</v>
      </c>
      <c r="N212" s="119">
        <f t="shared" si="249"/>
        <v>1323</v>
      </c>
      <c r="O212" s="119">
        <f t="shared" si="250"/>
        <v>1256.8499999999999</v>
      </c>
      <c r="P212" s="119">
        <f t="shared" si="251"/>
        <v>1068.3225</v>
      </c>
      <c r="Q212" s="63"/>
      <c r="R212" s="63"/>
      <c r="S212" s="63"/>
      <c r="T212" s="63"/>
      <c r="U212" s="63"/>
      <c r="V212" s="63"/>
      <c r="W212" s="63"/>
      <c r="X212" s="63"/>
      <c r="Y212" s="63"/>
      <c r="Z212" s="63"/>
    </row>
    <row r="213" spans="1:26" ht="18.75" customHeight="1">
      <c r="A213" s="63"/>
      <c r="B213" s="721" t="s">
        <v>6462</v>
      </c>
      <c r="C213" s="720" t="s">
        <v>6457</v>
      </c>
      <c r="D213" s="257"/>
      <c r="E213" s="420">
        <f t="shared" si="246"/>
        <v>1200</v>
      </c>
      <c r="F213" s="420">
        <f t="shared" si="247"/>
        <v>1300</v>
      </c>
      <c r="G213" s="420">
        <f t="shared" si="248"/>
        <v>2100</v>
      </c>
      <c r="H213" s="241" t="s">
        <v>952</v>
      </c>
      <c r="I213" s="32" t="s">
        <v>1182</v>
      </c>
      <c r="J213" s="63"/>
      <c r="K213" s="725">
        <v>20</v>
      </c>
      <c r="L213" s="726">
        <f t="shared" si="244"/>
        <v>700</v>
      </c>
      <c r="M213" s="50">
        <f t="shared" si="245"/>
        <v>2100</v>
      </c>
      <c r="N213" s="119">
        <f t="shared" si="249"/>
        <v>1260</v>
      </c>
      <c r="O213" s="119">
        <f t="shared" si="250"/>
        <v>1197</v>
      </c>
      <c r="P213" s="119">
        <f t="shared" si="251"/>
        <v>1017.4499999999999</v>
      </c>
      <c r="Q213" s="63"/>
      <c r="R213" s="63"/>
      <c r="S213" s="63"/>
      <c r="T213" s="63"/>
      <c r="U213" s="63"/>
      <c r="V213" s="63"/>
      <c r="W213" s="63"/>
      <c r="X213" s="63"/>
      <c r="Y213" s="63"/>
      <c r="Z213" s="63"/>
    </row>
    <row r="214" spans="1:26" ht="18.75" customHeight="1">
      <c r="A214" s="63"/>
      <c r="B214" s="721" t="s">
        <v>6463</v>
      </c>
      <c r="C214" s="720" t="s">
        <v>6458</v>
      </c>
      <c r="D214" s="257"/>
      <c r="E214" s="420">
        <f t="shared" si="246"/>
        <v>1700</v>
      </c>
      <c r="F214" s="420">
        <f t="shared" si="247"/>
        <v>1800</v>
      </c>
      <c r="G214" s="420">
        <f t="shared" si="248"/>
        <v>2950</v>
      </c>
      <c r="H214" s="241" t="s">
        <v>952</v>
      </c>
      <c r="I214" s="32" t="s">
        <v>1182</v>
      </c>
      <c r="J214" s="63"/>
      <c r="K214" s="725">
        <v>28</v>
      </c>
      <c r="L214" s="726">
        <f t="shared" si="244"/>
        <v>980</v>
      </c>
      <c r="M214" s="50">
        <f t="shared" si="245"/>
        <v>2940</v>
      </c>
      <c r="N214" s="119">
        <f t="shared" si="249"/>
        <v>1764</v>
      </c>
      <c r="O214" s="119">
        <f t="shared" si="250"/>
        <v>1675.8</v>
      </c>
      <c r="P214" s="119">
        <f t="shared" si="251"/>
        <v>1424.4299999999998</v>
      </c>
      <c r="Q214" s="63"/>
      <c r="R214" s="63"/>
      <c r="S214" s="63"/>
      <c r="T214" s="63"/>
      <c r="U214" s="63"/>
      <c r="V214" s="63"/>
      <c r="W214" s="63"/>
      <c r="X214" s="63"/>
      <c r="Y214" s="63"/>
      <c r="Z214" s="63"/>
    </row>
    <row r="215" spans="1:26" ht="18.75" customHeight="1">
      <c r="A215" s="727" t="s">
        <v>6464</v>
      </c>
      <c r="B215" s="721" t="s">
        <v>6470</v>
      </c>
      <c r="C215" s="720" t="s">
        <v>6465</v>
      </c>
      <c r="D215" s="257"/>
      <c r="E215" s="420">
        <f t="shared" ref="E215:E219" si="252">CEILING(O215,50)</f>
        <v>1350</v>
      </c>
      <c r="F215" s="420">
        <f t="shared" ref="F215:F219" si="253">CEILING(N215,50)</f>
        <v>1400</v>
      </c>
      <c r="G215" s="420">
        <f t="shared" ref="G215:G219" si="254">CEILING(M215,50)</f>
        <v>2350</v>
      </c>
      <c r="H215" s="241" t="s">
        <v>952</v>
      </c>
      <c r="I215" s="32" t="s">
        <v>1182</v>
      </c>
      <c r="J215" s="63"/>
      <c r="K215" s="725">
        <v>22</v>
      </c>
      <c r="L215" s="726">
        <f t="shared" si="244"/>
        <v>770</v>
      </c>
      <c r="M215" s="50">
        <f t="shared" si="245"/>
        <v>2310</v>
      </c>
      <c r="N215" s="119">
        <f t="shared" ref="N215:N232" si="255">M215*0.6</f>
        <v>1386</v>
      </c>
      <c r="O215" s="119">
        <f t="shared" ref="O215:O232" si="256">N215*0.95</f>
        <v>1316.7</v>
      </c>
      <c r="P215" s="119">
        <f t="shared" ref="P215:P232" si="257">O215*0.85</f>
        <v>1119.1949999999999</v>
      </c>
      <c r="Q215" s="63"/>
      <c r="R215" s="63"/>
      <c r="S215" s="63"/>
      <c r="T215" s="63"/>
      <c r="U215" s="63"/>
      <c r="V215" s="63"/>
      <c r="W215" s="63"/>
      <c r="X215" s="63"/>
      <c r="Y215" s="63"/>
      <c r="Z215" s="63"/>
    </row>
    <row r="216" spans="1:26" ht="18.75" customHeight="1">
      <c r="A216" s="63"/>
      <c r="B216" s="721" t="s">
        <v>6471</v>
      </c>
      <c r="C216" s="720" t="s">
        <v>6466</v>
      </c>
      <c r="D216" s="257"/>
      <c r="E216" s="420">
        <f t="shared" si="252"/>
        <v>2350</v>
      </c>
      <c r="F216" s="420">
        <f t="shared" si="253"/>
        <v>2500</v>
      </c>
      <c r="G216" s="420">
        <f t="shared" si="254"/>
        <v>4100</v>
      </c>
      <c r="H216" s="241" t="s">
        <v>952</v>
      </c>
      <c r="I216" s="32" t="s">
        <v>1182</v>
      </c>
      <c r="J216" s="63"/>
      <c r="K216" s="725">
        <v>39</v>
      </c>
      <c r="L216" s="726">
        <f t="shared" si="244"/>
        <v>1365</v>
      </c>
      <c r="M216" s="50">
        <f t="shared" si="245"/>
        <v>4095</v>
      </c>
      <c r="N216" s="119">
        <f t="shared" si="255"/>
        <v>2457</v>
      </c>
      <c r="O216" s="119">
        <f t="shared" si="256"/>
        <v>2334.15</v>
      </c>
      <c r="P216" s="119">
        <f t="shared" si="257"/>
        <v>1984.0274999999999</v>
      </c>
      <c r="Q216" s="63"/>
      <c r="R216" s="63"/>
      <c r="S216" s="63"/>
      <c r="T216" s="63"/>
      <c r="U216" s="63"/>
      <c r="V216" s="63"/>
      <c r="W216" s="63"/>
      <c r="X216" s="63"/>
      <c r="Y216" s="63"/>
      <c r="Z216" s="63"/>
    </row>
    <row r="217" spans="1:26" ht="18.75" customHeight="1">
      <c r="A217" s="63"/>
      <c r="B217" s="721" t="s">
        <v>6472</v>
      </c>
      <c r="C217" s="720" t="s">
        <v>6467</v>
      </c>
      <c r="D217" s="257"/>
      <c r="E217" s="420">
        <f t="shared" si="252"/>
        <v>2650</v>
      </c>
      <c r="F217" s="420">
        <f t="shared" si="253"/>
        <v>2800</v>
      </c>
      <c r="G217" s="420">
        <f t="shared" si="254"/>
        <v>4650</v>
      </c>
      <c r="H217" s="241" t="s">
        <v>952</v>
      </c>
      <c r="I217" s="32" t="s">
        <v>1182</v>
      </c>
      <c r="J217" s="63"/>
      <c r="K217" s="725">
        <v>44</v>
      </c>
      <c r="L217" s="726">
        <f t="shared" si="244"/>
        <v>1540</v>
      </c>
      <c r="M217" s="50">
        <f t="shared" si="245"/>
        <v>4620</v>
      </c>
      <c r="N217" s="119">
        <f t="shared" si="255"/>
        <v>2772</v>
      </c>
      <c r="O217" s="119">
        <f t="shared" si="256"/>
        <v>2633.4</v>
      </c>
      <c r="P217" s="119">
        <f t="shared" si="257"/>
        <v>2238.39</v>
      </c>
      <c r="Q217" s="63"/>
      <c r="R217" s="63"/>
      <c r="S217" s="63"/>
      <c r="T217" s="63"/>
      <c r="U217" s="63"/>
      <c r="V217" s="63"/>
      <c r="W217" s="63"/>
      <c r="X217" s="63"/>
      <c r="Y217" s="63"/>
      <c r="Z217" s="63"/>
    </row>
    <row r="218" spans="1:26" ht="18.75" customHeight="1">
      <c r="A218" s="63"/>
      <c r="B218" s="721" t="s">
        <v>6473</v>
      </c>
      <c r="C218" s="720" t="s">
        <v>6468</v>
      </c>
      <c r="D218" s="257"/>
      <c r="E218" s="420">
        <f t="shared" si="252"/>
        <v>4150</v>
      </c>
      <c r="F218" s="420">
        <f t="shared" si="253"/>
        <v>4350</v>
      </c>
      <c r="G218" s="420">
        <f t="shared" si="254"/>
        <v>7250</v>
      </c>
      <c r="H218" s="241" t="s">
        <v>952</v>
      </c>
      <c r="I218" s="32" t="s">
        <v>1182</v>
      </c>
      <c r="J218" s="63"/>
      <c r="K218" s="725">
        <v>69</v>
      </c>
      <c r="L218" s="726">
        <f t="shared" si="244"/>
        <v>2415</v>
      </c>
      <c r="M218" s="50">
        <f t="shared" si="245"/>
        <v>7245</v>
      </c>
      <c r="N218" s="119">
        <f t="shared" si="255"/>
        <v>4347</v>
      </c>
      <c r="O218" s="119">
        <f t="shared" si="256"/>
        <v>4129.6499999999996</v>
      </c>
      <c r="P218" s="119">
        <f t="shared" si="257"/>
        <v>3510.2024999999994</v>
      </c>
      <c r="Q218" s="63"/>
      <c r="R218" s="63"/>
      <c r="S218" s="63"/>
      <c r="T218" s="63"/>
      <c r="U218" s="63"/>
      <c r="V218" s="63"/>
      <c r="W218" s="63"/>
      <c r="X218" s="63"/>
      <c r="Y218" s="63"/>
      <c r="Z218" s="63"/>
    </row>
    <row r="219" spans="1:26" ht="18.75" customHeight="1">
      <c r="A219" s="63"/>
      <c r="B219" s="721" t="s">
        <v>6474</v>
      </c>
      <c r="C219" s="720" t="s">
        <v>6469</v>
      </c>
      <c r="D219" s="257"/>
      <c r="E219" s="420">
        <f t="shared" si="252"/>
        <v>5100</v>
      </c>
      <c r="F219" s="420">
        <f t="shared" si="253"/>
        <v>5400</v>
      </c>
      <c r="G219" s="420">
        <f t="shared" si="254"/>
        <v>8950</v>
      </c>
      <c r="H219" s="241" t="s">
        <v>952</v>
      </c>
      <c r="I219" s="32" t="s">
        <v>1182</v>
      </c>
      <c r="J219" s="63"/>
      <c r="K219" s="725">
        <v>85</v>
      </c>
      <c r="L219" s="726">
        <f t="shared" si="244"/>
        <v>2975</v>
      </c>
      <c r="M219" s="50">
        <f t="shared" si="245"/>
        <v>8925</v>
      </c>
      <c r="N219" s="119">
        <f t="shared" si="255"/>
        <v>5355</v>
      </c>
      <c r="O219" s="119">
        <f t="shared" si="256"/>
        <v>5087.25</v>
      </c>
      <c r="P219" s="119">
        <f t="shared" si="257"/>
        <v>4324.1624999999995</v>
      </c>
      <c r="Q219" s="63"/>
      <c r="R219" s="63"/>
      <c r="S219" s="63"/>
      <c r="T219" s="63"/>
      <c r="U219" s="63"/>
      <c r="V219" s="63"/>
      <c r="W219" s="63"/>
      <c r="X219" s="63"/>
      <c r="Y219" s="63"/>
      <c r="Z219" s="63"/>
    </row>
    <row r="220" spans="1:26" ht="18.75" customHeight="1">
      <c r="A220" s="730" t="s">
        <v>6500</v>
      </c>
      <c r="B220" s="721"/>
      <c r="C220" s="720"/>
      <c r="D220" s="257"/>
      <c r="E220" s="420"/>
      <c r="F220" s="420"/>
      <c r="G220" s="420"/>
      <c r="H220" s="241"/>
      <c r="I220" s="32"/>
      <c r="J220" s="63"/>
      <c r="K220" s="725"/>
      <c r="L220" s="726">
        <f>K220*35</f>
        <v>0</v>
      </c>
      <c r="M220" s="50"/>
      <c r="N220" s="119"/>
      <c r="O220" s="119"/>
      <c r="P220" s="119"/>
      <c r="Q220" s="63"/>
      <c r="R220" s="63"/>
      <c r="S220" s="63"/>
      <c r="T220" s="63"/>
      <c r="U220" s="63"/>
      <c r="V220" s="63"/>
      <c r="W220" s="63"/>
      <c r="X220" s="63"/>
      <c r="Y220" s="63"/>
      <c r="Z220" s="63"/>
    </row>
    <row r="221" spans="1:26" ht="34.200000000000003">
      <c r="A221" s="728" t="s">
        <v>6475</v>
      </c>
      <c r="B221" s="729" t="s">
        <v>6486</v>
      </c>
      <c r="C221" s="720" t="s">
        <v>6476</v>
      </c>
      <c r="D221" s="257"/>
      <c r="E221" s="420">
        <f t="shared" ref="E221:E230" si="258">CEILING(O221,50)</f>
        <v>12000</v>
      </c>
      <c r="F221" s="420">
        <f t="shared" ref="F221:F230" si="259">CEILING(N221,50)</f>
        <v>12600</v>
      </c>
      <c r="G221" s="420">
        <f t="shared" ref="G221:G230" si="260">CEILING(M221,50)</f>
        <v>21000</v>
      </c>
      <c r="H221" s="241" t="s">
        <v>952</v>
      </c>
      <c r="I221" s="32" t="s">
        <v>1182</v>
      </c>
      <c r="J221" s="63"/>
      <c r="K221" s="725">
        <v>200</v>
      </c>
      <c r="L221" s="726">
        <f t="shared" si="244"/>
        <v>7000</v>
      </c>
      <c r="M221" s="50">
        <f t="shared" si="245"/>
        <v>21000</v>
      </c>
      <c r="N221" s="119">
        <f t="shared" si="255"/>
        <v>12600</v>
      </c>
      <c r="O221" s="119">
        <f t="shared" si="256"/>
        <v>11970</v>
      </c>
      <c r="P221" s="119">
        <f t="shared" si="257"/>
        <v>10174.5</v>
      </c>
      <c r="Q221" s="63"/>
      <c r="R221" s="63"/>
      <c r="S221" s="63"/>
      <c r="T221" s="63"/>
      <c r="U221" s="63"/>
      <c r="V221" s="63"/>
      <c r="W221" s="63"/>
      <c r="X221" s="63"/>
      <c r="Y221" s="63"/>
      <c r="Z221" s="63"/>
    </row>
    <row r="222" spans="1:26" ht="14.4">
      <c r="A222" s="63"/>
      <c r="B222" s="729" t="s">
        <v>6487</v>
      </c>
      <c r="C222" s="720" t="s">
        <v>6477</v>
      </c>
      <c r="D222" s="257"/>
      <c r="E222" s="420">
        <f t="shared" si="258"/>
        <v>13800</v>
      </c>
      <c r="F222" s="420">
        <f t="shared" si="259"/>
        <v>14500</v>
      </c>
      <c r="G222" s="420">
        <f t="shared" si="260"/>
        <v>24150</v>
      </c>
      <c r="H222" s="241" t="s">
        <v>952</v>
      </c>
      <c r="I222" s="32" t="s">
        <v>1182</v>
      </c>
      <c r="J222" s="63"/>
      <c r="K222" s="725">
        <v>230</v>
      </c>
      <c r="L222" s="726">
        <f t="shared" si="244"/>
        <v>8050</v>
      </c>
      <c r="M222" s="50">
        <f t="shared" si="245"/>
        <v>24150</v>
      </c>
      <c r="N222" s="119">
        <f t="shared" si="255"/>
        <v>14490</v>
      </c>
      <c r="O222" s="119">
        <f t="shared" si="256"/>
        <v>13765.5</v>
      </c>
      <c r="P222" s="119">
        <f t="shared" si="257"/>
        <v>11700.674999999999</v>
      </c>
      <c r="Q222" s="63"/>
      <c r="R222" s="63"/>
      <c r="S222" s="63"/>
      <c r="T222" s="63"/>
      <c r="U222" s="63"/>
      <c r="V222" s="63"/>
      <c r="W222" s="63"/>
      <c r="X222" s="63"/>
      <c r="Y222" s="63"/>
      <c r="Z222" s="63"/>
    </row>
    <row r="223" spans="1:26" ht="34.200000000000003">
      <c r="A223" s="63"/>
      <c r="B223" s="729" t="s">
        <v>6488</v>
      </c>
      <c r="C223" s="720" t="s">
        <v>6478</v>
      </c>
      <c r="D223" s="257"/>
      <c r="E223" s="420">
        <f t="shared" si="258"/>
        <v>13800</v>
      </c>
      <c r="F223" s="420">
        <f t="shared" si="259"/>
        <v>14500</v>
      </c>
      <c r="G223" s="420">
        <f t="shared" si="260"/>
        <v>24150</v>
      </c>
      <c r="H223" s="241" t="s">
        <v>952</v>
      </c>
      <c r="I223" s="32" t="s">
        <v>1182</v>
      </c>
      <c r="J223" s="63"/>
      <c r="K223" s="725">
        <v>230</v>
      </c>
      <c r="L223" s="726">
        <f t="shared" si="244"/>
        <v>8050</v>
      </c>
      <c r="M223" s="50">
        <f t="shared" si="245"/>
        <v>24150</v>
      </c>
      <c r="N223" s="119">
        <f t="shared" si="255"/>
        <v>14490</v>
      </c>
      <c r="O223" s="119">
        <f t="shared" si="256"/>
        <v>13765.5</v>
      </c>
      <c r="P223" s="119">
        <f t="shared" si="257"/>
        <v>11700.674999999999</v>
      </c>
      <c r="Q223" s="63"/>
      <c r="R223" s="63"/>
      <c r="S223" s="63"/>
      <c r="T223" s="63"/>
      <c r="U223" s="63"/>
      <c r="V223" s="63"/>
      <c r="W223" s="63"/>
      <c r="X223" s="63"/>
      <c r="Y223" s="63"/>
      <c r="Z223" s="63"/>
    </row>
    <row r="224" spans="1:26" ht="34.200000000000003">
      <c r="A224" s="63"/>
      <c r="B224" s="721" t="s">
        <v>6489</v>
      </c>
      <c r="C224" s="720" t="s">
        <v>6479</v>
      </c>
      <c r="D224" s="257"/>
      <c r="E224" s="420">
        <f t="shared" si="258"/>
        <v>16200</v>
      </c>
      <c r="F224" s="420">
        <f t="shared" si="259"/>
        <v>17050</v>
      </c>
      <c r="G224" s="420">
        <f t="shared" si="260"/>
        <v>28350</v>
      </c>
      <c r="H224" s="241" t="s">
        <v>952</v>
      </c>
      <c r="I224" s="32" t="s">
        <v>1182</v>
      </c>
      <c r="J224" s="63"/>
      <c r="K224" s="725">
        <v>270</v>
      </c>
      <c r="L224" s="726">
        <f t="shared" si="244"/>
        <v>9450</v>
      </c>
      <c r="M224" s="50">
        <f t="shared" si="245"/>
        <v>28350</v>
      </c>
      <c r="N224" s="119">
        <f t="shared" si="255"/>
        <v>17010</v>
      </c>
      <c r="O224" s="119">
        <f t="shared" si="256"/>
        <v>16159.5</v>
      </c>
      <c r="P224" s="119">
        <f t="shared" si="257"/>
        <v>13735.574999999999</v>
      </c>
      <c r="Q224" s="63"/>
      <c r="R224" s="63"/>
      <c r="S224" s="63"/>
      <c r="T224" s="63"/>
      <c r="U224" s="63"/>
      <c r="V224" s="63"/>
      <c r="W224" s="63"/>
      <c r="X224" s="63"/>
      <c r="Y224" s="63"/>
      <c r="Z224" s="63"/>
    </row>
    <row r="225" spans="1:26" ht="34.200000000000003">
      <c r="A225" s="63"/>
      <c r="B225" s="721" t="s">
        <v>6490</v>
      </c>
      <c r="C225" s="720" t="s">
        <v>6480</v>
      </c>
      <c r="D225" s="257"/>
      <c r="E225" s="420">
        <f t="shared" si="258"/>
        <v>17400</v>
      </c>
      <c r="F225" s="420">
        <f t="shared" si="259"/>
        <v>18300</v>
      </c>
      <c r="G225" s="420">
        <f t="shared" si="260"/>
        <v>30450</v>
      </c>
      <c r="H225" s="241" t="s">
        <v>952</v>
      </c>
      <c r="I225" s="32" t="s">
        <v>1182</v>
      </c>
      <c r="J225" s="63"/>
      <c r="K225" s="725">
        <v>290</v>
      </c>
      <c r="L225" s="726">
        <f t="shared" si="244"/>
        <v>10150</v>
      </c>
      <c r="M225" s="50">
        <f t="shared" si="245"/>
        <v>30450</v>
      </c>
      <c r="N225" s="119">
        <f t="shared" si="255"/>
        <v>18270</v>
      </c>
      <c r="O225" s="119">
        <f t="shared" si="256"/>
        <v>17356.5</v>
      </c>
      <c r="P225" s="119">
        <f t="shared" si="257"/>
        <v>14753.025</v>
      </c>
      <c r="Q225" s="63"/>
      <c r="R225" s="63"/>
      <c r="S225" s="63"/>
      <c r="T225" s="63"/>
      <c r="U225" s="63"/>
      <c r="V225" s="63"/>
      <c r="W225" s="63"/>
      <c r="X225" s="63"/>
      <c r="Y225" s="63"/>
      <c r="Z225" s="63"/>
    </row>
    <row r="226" spans="1:26" ht="34.200000000000003">
      <c r="A226" s="63"/>
      <c r="B226" s="721" t="s">
        <v>6491</v>
      </c>
      <c r="C226" s="720" t="s">
        <v>6481</v>
      </c>
      <c r="D226" s="257"/>
      <c r="E226" s="420">
        <f t="shared" si="258"/>
        <v>19800</v>
      </c>
      <c r="F226" s="420">
        <f t="shared" si="259"/>
        <v>20800</v>
      </c>
      <c r="G226" s="420">
        <f t="shared" si="260"/>
        <v>34650</v>
      </c>
      <c r="H226" s="241" t="s">
        <v>952</v>
      </c>
      <c r="I226" s="32" t="s">
        <v>1182</v>
      </c>
      <c r="J226" s="63"/>
      <c r="K226" s="725">
        <v>330</v>
      </c>
      <c r="L226" s="726">
        <f t="shared" si="244"/>
        <v>11550</v>
      </c>
      <c r="M226" s="50">
        <f t="shared" si="245"/>
        <v>34650</v>
      </c>
      <c r="N226" s="119">
        <f t="shared" si="255"/>
        <v>20790</v>
      </c>
      <c r="O226" s="119">
        <f t="shared" si="256"/>
        <v>19750.5</v>
      </c>
      <c r="P226" s="119">
        <f t="shared" si="257"/>
        <v>16787.924999999999</v>
      </c>
      <c r="Q226" s="63"/>
      <c r="R226" s="63"/>
      <c r="S226" s="63"/>
      <c r="T226" s="63"/>
      <c r="U226" s="63"/>
      <c r="V226" s="63"/>
      <c r="W226" s="63"/>
      <c r="X226" s="63"/>
      <c r="Y226" s="63"/>
      <c r="Z226" s="63"/>
    </row>
    <row r="227" spans="1:26" ht="34.200000000000003">
      <c r="A227" s="63"/>
      <c r="B227" s="721" t="s">
        <v>6492</v>
      </c>
      <c r="C227" s="720" t="s">
        <v>6482</v>
      </c>
      <c r="D227" s="257"/>
      <c r="E227" s="420">
        <f t="shared" si="258"/>
        <v>20950</v>
      </c>
      <c r="F227" s="420">
        <f t="shared" si="259"/>
        <v>22050</v>
      </c>
      <c r="G227" s="420">
        <f t="shared" si="260"/>
        <v>36750</v>
      </c>
      <c r="H227" s="241" t="s">
        <v>952</v>
      </c>
      <c r="I227" s="32" t="s">
        <v>1182</v>
      </c>
      <c r="J227" s="63"/>
      <c r="K227" s="725">
        <v>350</v>
      </c>
      <c r="L227" s="726">
        <f t="shared" si="244"/>
        <v>12250</v>
      </c>
      <c r="M227" s="50">
        <f t="shared" si="245"/>
        <v>36750</v>
      </c>
      <c r="N227" s="119">
        <f t="shared" si="255"/>
        <v>22050</v>
      </c>
      <c r="O227" s="119">
        <f t="shared" si="256"/>
        <v>20947.5</v>
      </c>
      <c r="P227" s="119">
        <f t="shared" si="257"/>
        <v>17805.375</v>
      </c>
      <c r="Q227" s="63"/>
      <c r="R227" s="63"/>
      <c r="S227" s="63"/>
      <c r="T227" s="63"/>
      <c r="U227" s="63"/>
      <c r="V227" s="63"/>
      <c r="W227" s="63"/>
      <c r="X227" s="63"/>
      <c r="Y227" s="63"/>
      <c r="Z227" s="63"/>
    </row>
    <row r="228" spans="1:26" ht="34.200000000000003">
      <c r="A228" s="63"/>
      <c r="B228" s="721" t="s">
        <v>6493</v>
      </c>
      <c r="C228" s="720" t="s">
        <v>6483</v>
      </c>
      <c r="D228" s="257"/>
      <c r="E228" s="420">
        <f t="shared" si="258"/>
        <v>27550</v>
      </c>
      <c r="F228" s="420">
        <f t="shared" si="259"/>
        <v>29000</v>
      </c>
      <c r="G228" s="420">
        <f t="shared" si="260"/>
        <v>48300</v>
      </c>
      <c r="H228" s="241" t="s">
        <v>952</v>
      </c>
      <c r="I228" s="32" t="s">
        <v>1182</v>
      </c>
      <c r="J228" s="63"/>
      <c r="K228" s="725">
        <v>460</v>
      </c>
      <c r="L228" s="726">
        <f t="shared" si="244"/>
        <v>16100</v>
      </c>
      <c r="M228" s="50">
        <f t="shared" si="245"/>
        <v>48300</v>
      </c>
      <c r="N228" s="119">
        <f t="shared" si="255"/>
        <v>28980</v>
      </c>
      <c r="O228" s="119">
        <f t="shared" si="256"/>
        <v>27531</v>
      </c>
      <c r="P228" s="119">
        <f t="shared" si="257"/>
        <v>23401.35</v>
      </c>
      <c r="Q228" s="63"/>
      <c r="R228" s="63"/>
      <c r="S228" s="63"/>
      <c r="T228" s="63"/>
      <c r="U228" s="63"/>
      <c r="V228" s="63"/>
      <c r="W228" s="63"/>
      <c r="X228" s="63"/>
      <c r="Y228" s="63"/>
      <c r="Z228" s="63"/>
    </row>
    <row r="229" spans="1:26" ht="34.200000000000003">
      <c r="A229" s="63"/>
      <c r="B229" s="721" t="s">
        <v>6494</v>
      </c>
      <c r="C229" s="720" t="s">
        <v>6484</v>
      </c>
      <c r="D229" s="257"/>
      <c r="E229" s="420">
        <f t="shared" si="258"/>
        <v>28750</v>
      </c>
      <c r="F229" s="420">
        <f t="shared" si="259"/>
        <v>30250</v>
      </c>
      <c r="G229" s="420">
        <f t="shared" si="260"/>
        <v>50400</v>
      </c>
      <c r="H229" s="241" t="s">
        <v>952</v>
      </c>
      <c r="I229" s="32" t="s">
        <v>1182</v>
      </c>
      <c r="J229" s="63"/>
      <c r="K229" s="725">
        <v>480</v>
      </c>
      <c r="L229" s="726">
        <f t="shared" si="244"/>
        <v>16800</v>
      </c>
      <c r="M229" s="50">
        <f t="shared" si="245"/>
        <v>50400</v>
      </c>
      <c r="N229" s="119">
        <f t="shared" si="255"/>
        <v>30240</v>
      </c>
      <c r="O229" s="119">
        <f t="shared" si="256"/>
        <v>28728</v>
      </c>
      <c r="P229" s="119">
        <f t="shared" si="257"/>
        <v>24418.799999999999</v>
      </c>
      <c r="Q229" s="63"/>
      <c r="R229" s="63"/>
      <c r="S229" s="63"/>
      <c r="T229" s="63"/>
      <c r="U229" s="63"/>
      <c r="V229" s="63"/>
      <c r="W229" s="63"/>
      <c r="X229" s="63"/>
      <c r="Y229" s="63"/>
      <c r="Z229" s="63"/>
    </row>
    <row r="230" spans="1:26" ht="34.200000000000003">
      <c r="A230" s="63"/>
      <c r="B230" s="721" t="s">
        <v>6495</v>
      </c>
      <c r="C230" s="720" t="s">
        <v>6485</v>
      </c>
      <c r="D230" s="257"/>
      <c r="E230" s="420">
        <f t="shared" si="258"/>
        <v>37750</v>
      </c>
      <c r="F230" s="420">
        <f t="shared" si="259"/>
        <v>39700</v>
      </c>
      <c r="G230" s="420">
        <f t="shared" si="260"/>
        <v>66150</v>
      </c>
      <c r="H230" s="241" t="s">
        <v>952</v>
      </c>
      <c r="I230" s="32" t="s">
        <v>1182</v>
      </c>
      <c r="J230" s="63"/>
      <c r="K230" s="725">
        <v>630</v>
      </c>
      <c r="L230" s="726">
        <f t="shared" si="244"/>
        <v>22050</v>
      </c>
      <c r="M230" s="50">
        <f t="shared" si="245"/>
        <v>66150</v>
      </c>
      <c r="N230" s="119">
        <f t="shared" si="255"/>
        <v>39690</v>
      </c>
      <c r="O230" s="119">
        <f t="shared" si="256"/>
        <v>37705.5</v>
      </c>
      <c r="P230" s="119">
        <f t="shared" si="257"/>
        <v>32049.674999999999</v>
      </c>
      <c r="Q230" s="63"/>
      <c r="R230" s="63"/>
      <c r="S230" s="63"/>
      <c r="T230" s="63"/>
      <c r="U230" s="63"/>
      <c r="V230" s="63"/>
      <c r="W230" s="63"/>
      <c r="X230" s="63"/>
      <c r="Y230" s="63"/>
      <c r="Z230" s="63"/>
    </row>
    <row r="231" spans="1:26" ht="14.4">
      <c r="A231" s="728" t="s">
        <v>6496</v>
      </c>
      <c r="B231" s="721" t="s">
        <v>6498</v>
      </c>
      <c r="C231" s="720" t="s">
        <v>6497</v>
      </c>
      <c r="D231" s="257"/>
      <c r="E231" s="420">
        <f t="shared" ref="E231" si="261">CEILING(O231,50)</f>
        <v>1200</v>
      </c>
      <c r="F231" s="420">
        <f t="shared" ref="F231" si="262">CEILING(N231,50)</f>
        <v>1300</v>
      </c>
      <c r="G231" s="420">
        <f t="shared" ref="G231" si="263">CEILING(M231,50)</f>
        <v>2100</v>
      </c>
      <c r="H231" s="241" t="s">
        <v>952</v>
      </c>
      <c r="I231" s="32" t="s">
        <v>1182</v>
      </c>
      <c r="J231" s="63"/>
      <c r="K231" s="725">
        <v>20</v>
      </c>
      <c r="L231" s="726">
        <f t="shared" si="244"/>
        <v>700</v>
      </c>
      <c r="M231" s="50">
        <f t="shared" si="245"/>
        <v>2100</v>
      </c>
      <c r="N231" s="119">
        <f t="shared" si="255"/>
        <v>1260</v>
      </c>
      <c r="O231" s="119">
        <f t="shared" si="256"/>
        <v>1197</v>
      </c>
      <c r="P231" s="119">
        <f t="shared" si="257"/>
        <v>1017.4499999999999</v>
      </c>
      <c r="Q231" s="63"/>
      <c r="R231" s="63"/>
      <c r="S231" s="63"/>
      <c r="T231" s="63"/>
      <c r="U231" s="63"/>
      <c r="V231" s="63"/>
      <c r="W231" s="63"/>
      <c r="X231" s="63"/>
      <c r="Y231" s="63"/>
      <c r="Z231" s="63"/>
    </row>
    <row r="232" spans="1:26" ht="18.75" customHeight="1">
      <c r="A232" s="730" t="s">
        <v>6499</v>
      </c>
      <c r="B232" s="63"/>
      <c r="C232" s="63"/>
      <c r="D232" s="257"/>
      <c r="E232" s="420"/>
      <c r="F232" s="420"/>
      <c r="G232" s="420"/>
      <c r="H232" s="241"/>
      <c r="I232" s="32"/>
      <c r="J232" s="63"/>
      <c r="K232" s="63"/>
      <c r="L232" s="726">
        <f t="shared" si="244"/>
        <v>0</v>
      </c>
      <c r="M232" s="50">
        <f t="shared" si="245"/>
        <v>0</v>
      </c>
      <c r="N232" s="119">
        <f t="shared" si="255"/>
        <v>0</v>
      </c>
      <c r="O232" s="119">
        <f t="shared" si="256"/>
        <v>0</v>
      </c>
      <c r="P232" s="119">
        <f t="shared" si="257"/>
        <v>0</v>
      </c>
      <c r="Q232" s="63"/>
      <c r="R232" s="63"/>
      <c r="S232" s="63"/>
      <c r="T232" s="63"/>
      <c r="U232" s="63"/>
      <c r="V232" s="63"/>
      <c r="W232" s="63"/>
      <c r="X232" s="63"/>
      <c r="Y232" s="63"/>
      <c r="Z232" s="63"/>
    </row>
    <row r="233" spans="1:26" ht="22.8">
      <c r="A233" s="722" t="s">
        <v>6501</v>
      </c>
      <c r="B233" s="721" t="s">
        <v>6508</v>
      </c>
      <c r="C233" s="720" t="s">
        <v>6502</v>
      </c>
      <c r="D233" s="257"/>
      <c r="E233" s="420">
        <f t="shared" ref="E233:E237" si="264">CEILING(O233,50)</f>
        <v>50900</v>
      </c>
      <c r="F233" s="420">
        <f t="shared" ref="F233:F237" si="265">CEILING(N233,50)</f>
        <v>53550</v>
      </c>
      <c r="G233" s="420">
        <f t="shared" ref="G233:G237" si="266">CEILING(M233,50)</f>
        <v>89250</v>
      </c>
      <c r="H233" s="241" t="s">
        <v>952</v>
      </c>
      <c r="I233" s="32" t="s">
        <v>1182</v>
      </c>
      <c r="J233" s="63"/>
      <c r="K233" s="725">
        <v>850</v>
      </c>
      <c r="L233" s="726">
        <f t="shared" si="244"/>
        <v>29750</v>
      </c>
      <c r="M233" s="50">
        <f t="shared" si="245"/>
        <v>89250</v>
      </c>
      <c r="N233" s="119">
        <f t="shared" ref="N233:N238" si="267">M233*0.6</f>
        <v>53550</v>
      </c>
      <c r="O233" s="119">
        <f t="shared" ref="O233:O238" si="268">N233*0.95</f>
        <v>50872.5</v>
      </c>
      <c r="P233" s="119">
        <f t="shared" ref="P233:P238" si="269">O233*0.85</f>
        <v>43241.625</v>
      </c>
      <c r="Q233" s="63"/>
      <c r="R233" s="63"/>
      <c r="S233" s="63"/>
      <c r="T233" s="63"/>
      <c r="U233" s="63"/>
      <c r="V233" s="63"/>
      <c r="W233" s="63"/>
      <c r="X233" s="63"/>
      <c r="Y233" s="63"/>
      <c r="Z233" s="63"/>
    </row>
    <row r="234" spans="1:26" ht="22.8">
      <c r="A234" s="63"/>
      <c r="B234" s="721" t="s">
        <v>6509</v>
      </c>
      <c r="C234" s="720" t="s">
        <v>6503</v>
      </c>
      <c r="D234" s="257"/>
      <c r="E234" s="420">
        <f t="shared" si="264"/>
        <v>71850</v>
      </c>
      <c r="F234" s="420">
        <f t="shared" si="265"/>
        <v>75600</v>
      </c>
      <c r="G234" s="420">
        <f t="shared" si="266"/>
        <v>126000</v>
      </c>
      <c r="H234" s="241" t="s">
        <v>952</v>
      </c>
      <c r="I234" s="32" t="s">
        <v>1182</v>
      </c>
      <c r="J234" s="63"/>
      <c r="K234" s="725">
        <v>1200</v>
      </c>
      <c r="L234" s="726">
        <f t="shared" si="244"/>
        <v>42000</v>
      </c>
      <c r="M234" s="50">
        <f t="shared" si="245"/>
        <v>126000</v>
      </c>
      <c r="N234" s="119">
        <f t="shared" si="267"/>
        <v>75600</v>
      </c>
      <c r="O234" s="119">
        <f t="shared" si="268"/>
        <v>71820</v>
      </c>
      <c r="P234" s="119">
        <f t="shared" si="269"/>
        <v>61047</v>
      </c>
      <c r="Q234" s="63"/>
      <c r="R234" s="63"/>
      <c r="S234" s="63"/>
      <c r="T234" s="63"/>
      <c r="U234" s="63"/>
      <c r="V234" s="63"/>
      <c r="W234" s="63"/>
      <c r="X234" s="63"/>
      <c r="Y234" s="63"/>
      <c r="Z234" s="63"/>
    </row>
    <row r="235" spans="1:26" ht="22.8">
      <c r="A235" s="63"/>
      <c r="B235" s="721" t="s">
        <v>6510</v>
      </c>
      <c r="C235" s="720" t="s">
        <v>6504</v>
      </c>
      <c r="D235" s="257"/>
      <c r="E235" s="420">
        <f t="shared" si="264"/>
        <v>71850</v>
      </c>
      <c r="F235" s="420">
        <f t="shared" si="265"/>
        <v>75600</v>
      </c>
      <c r="G235" s="420">
        <f t="shared" si="266"/>
        <v>126000</v>
      </c>
      <c r="H235" s="241" t="s">
        <v>952</v>
      </c>
      <c r="I235" s="32" t="s">
        <v>1182</v>
      </c>
      <c r="J235" s="63"/>
      <c r="K235" s="725">
        <v>1200</v>
      </c>
      <c r="L235" s="726">
        <f t="shared" si="244"/>
        <v>42000</v>
      </c>
      <c r="M235" s="50">
        <f t="shared" si="245"/>
        <v>126000</v>
      </c>
      <c r="N235" s="119">
        <f t="shared" si="267"/>
        <v>75600</v>
      </c>
      <c r="O235" s="119">
        <f t="shared" si="268"/>
        <v>71820</v>
      </c>
      <c r="P235" s="119">
        <f t="shared" si="269"/>
        <v>61047</v>
      </c>
      <c r="Q235" s="63"/>
      <c r="R235" s="63"/>
      <c r="S235" s="63"/>
      <c r="T235" s="63"/>
      <c r="U235" s="63"/>
      <c r="V235" s="63"/>
      <c r="W235" s="63"/>
      <c r="X235" s="63"/>
      <c r="Y235" s="63"/>
      <c r="Z235" s="63"/>
    </row>
    <row r="236" spans="1:26" ht="14.4">
      <c r="A236" s="63"/>
      <c r="B236" s="721" t="s">
        <v>6511</v>
      </c>
      <c r="C236" s="720" t="s">
        <v>6505</v>
      </c>
      <c r="D236" s="257"/>
      <c r="E236" s="420">
        <f t="shared" si="264"/>
        <v>125700</v>
      </c>
      <c r="F236" s="420">
        <f t="shared" si="265"/>
        <v>132300</v>
      </c>
      <c r="G236" s="420">
        <f t="shared" si="266"/>
        <v>220500</v>
      </c>
      <c r="H236" s="241" t="s">
        <v>952</v>
      </c>
      <c r="I236" s="32" t="s">
        <v>1182</v>
      </c>
      <c r="J236" s="63"/>
      <c r="K236" s="725">
        <v>2100</v>
      </c>
      <c r="L236" s="726">
        <f t="shared" si="244"/>
        <v>73500</v>
      </c>
      <c r="M236" s="50">
        <f t="shared" si="245"/>
        <v>220500</v>
      </c>
      <c r="N236" s="119">
        <f t="shared" si="267"/>
        <v>132300</v>
      </c>
      <c r="O236" s="119">
        <f t="shared" si="268"/>
        <v>125685</v>
      </c>
      <c r="P236" s="119">
        <f t="shared" si="269"/>
        <v>106832.25</v>
      </c>
      <c r="Q236" s="63"/>
      <c r="R236" s="63"/>
      <c r="S236" s="63"/>
      <c r="T236" s="63"/>
      <c r="U236" s="63"/>
      <c r="V236" s="63"/>
      <c r="W236" s="63"/>
      <c r="X236" s="63"/>
      <c r="Y236" s="63"/>
      <c r="Z236" s="63"/>
    </row>
    <row r="237" spans="1:26" ht="14.4">
      <c r="A237" s="722" t="s">
        <v>6507</v>
      </c>
      <c r="B237" s="721" t="s">
        <v>6512</v>
      </c>
      <c r="C237" s="720" t="s">
        <v>6506</v>
      </c>
      <c r="D237" s="257"/>
      <c r="E237" s="420">
        <f t="shared" si="264"/>
        <v>1500</v>
      </c>
      <c r="F237" s="420">
        <f t="shared" si="265"/>
        <v>1600</v>
      </c>
      <c r="G237" s="420">
        <f t="shared" si="266"/>
        <v>2650</v>
      </c>
      <c r="H237" s="241" t="s">
        <v>952</v>
      </c>
      <c r="I237" s="32" t="s">
        <v>1182</v>
      </c>
      <c r="J237" s="63"/>
      <c r="K237" s="725">
        <v>25</v>
      </c>
      <c r="L237" s="726">
        <f t="shared" si="244"/>
        <v>875</v>
      </c>
      <c r="M237" s="50">
        <f t="shared" si="245"/>
        <v>2625</v>
      </c>
      <c r="N237" s="119">
        <f t="shared" si="267"/>
        <v>1575</v>
      </c>
      <c r="O237" s="119">
        <f t="shared" si="268"/>
        <v>1496.25</v>
      </c>
      <c r="P237" s="119">
        <f t="shared" si="269"/>
        <v>1271.8125</v>
      </c>
      <c r="Q237" s="63"/>
      <c r="R237" s="63"/>
      <c r="S237" s="63"/>
      <c r="T237" s="63"/>
      <c r="U237" s="63"/>
      <c r="V237" s="63"/>
      <c r="W237" s="63"/>
      <c r="X237" s="63"/>
      <c r="Y237" s="63"/>
      <c r="Z237" s="63"/>
    </row>
    <row r="238" spans="1:26" ht="18.75" customHeight="1">
      <c r="A238" s="63"/>
      <c r="B238" s="63"/>
      <c r="C238" s="63"/>
      <c r="D238" s="257"/>
      <c r="E238" s="257"/>
      <c r="F238" s="257"/>
      <c r="G238" s="257"/>
      <c r="H238" s="241"/>
      <c r="I238" s="241"/>
      <c r="J238" s="63"/>
      <c r="K238" s="63"/>
      <c r="L238" s="726">
        <f t="shared" ref="L238" si="270">K238*36</f>
        <v>0</v>
      </c>
      <c r="M238" s="50">
        <f t="shared" si="245"/>
        <v>0</v>
      </c>
      <c r="N238" s="119">
        <f t="shared" si="267"/>
        <v>0</v>
      </c>
      <c r="O238" s="119">
        <f t="shared" si="268"/>
        <v>0</v>
      </c>
      <c r="P238" s="119">
        <f t="shared" si="269"/>
        <v>0</v>
      </c>
      <c r="Q238" s="63"/>
      <c r="R238" s="63"/>
      <c r="S238" s="63"/>
      <c r="T238" s="63"/>
      <c r="U238" s="63"/>
      <c r="V238" s="63"/>
      <c r="W238" s="63"/>
      <c r="X238" s="63"/>
      <c r="Y238" s="63"/>
      <c r="Z238" s="63"/>
    </row>
    <row r="239" spans="1:26" ht="18.75" customHeight="1">
      <c r="A239" s="63"/>
      <c r="B239" s="63"/>
      <c r="C239" s="63"/>
      <c r="D239" s="257"/>
      <c r="E239" s="257"/>
      <c r="F239" s="257"/>
      <c r="G239" s="257"/>
      <c r="H239" s="241"/>
      <c r="I239" s="241"/>
      <c r="J239" s="63"/>
      <c r="K239" s="63"/>
      <c r="L239" s="63"/>
      <c r="M239" s="63"/>
      <c r="N239" s="63"/>
      <c r="O239" s="63"/>
      <c r="P239" s="63"/>
      <c r="Q239" s="63"/>
      <c r="R239" s="63"/>
      <c r="S239" s="63"/>
      <c r="T239" s="63"/>
      <c r="U239" s="63"/>
      <c r="V239" s="63"/>
      <c r="W239" s="63"/>
      <c r="X239" s="63"/>
      <c r="Y239" s="63"/>
      <c r="Z239" s="63"/>
    </row>
    <row r="240" spans="1:26" ht="18.75" customHeight="1">
      <c r="A240" s="63"/>
      <c r="B240" s="63"/>
      <c r="C240" s="63"/>
      <c r="D240" s="257"/>
      <c r="E240" s="257"/>
      <c r="F240" s="257"/>
      <c r="G240" s="257"/>
      <c r="H240" s="241"/>
      <c r="I240" s="241"/>
      <c r="J240" s="63"/>
      <c r="K240" s="63"/>
      <c r="L240" s="63"/>
      <c r="M240" s="63"/>
      <c r="N240" s="63"/>
      <c r="O240" s="63"/>
      <c r="P240" s="63"/>
      <c r="Q240" s="63"/>
      <c r="R240" s="63"/>
      <c r="S240" s="63"/>
      <c r="T240" s="63"/>
      <c r="U240" s="63"/>
      <c r="V240" s="63"/>
      <c r="W240" s="63"/>
      <c r="X240" s="63"/>
      <c r="Y240" s="63"/>
      <c r="Z240" s="63"/>
    </row>
    <row r="241" spans="1:26" ht="18.75" customHeight="1">
      <c r="A241" s="63"/>
      <c r="B241" s="63"/>
      <c r="C241" s="63"/>
      <c r="D241" s="257"/>
      <c r="E241" s="257"/>
      <c r="F241" s="257"/>
      <c r="G241" s="257"/>
      <c r="H241" s="241"/>
      <c r="I241" s="241"/>
      <c r="J241" s="63"/>
      <c r="K241" s="63"/>
      <c r="L241" s="63"/>
      <c r="M241" s="63"/>
      <c r="N241" s="63"/>
      <c r="O241" s="63"/>
      <c r="P241" s="63"/>
      <c r="Q241" s="63"/>
      <c r="R241" s="63"/>
      <c r="S241" s="63"/>
      <c r="T241" s="63"/>
      <c r="U241" s="63"/>
      <c r="V241" s="63"/>
      <c r="W241" s="63"/>
      <c r="X241" s="63"/>
      <c r="Y241" s="63"/>
      <c r="Z241" s="63"/>
    </row>
    <row r="242" spans="1:26" ht="18.75" customHeight="1">
      <c r="A242" s="63"/>
      <c r="B242" s="63"/>
      <c r="C242" s="63"/>
      <c r="D242" s="257"/>
      <c r="E242" s="257"/>
      <c r="F242" s="257"/>
      <c r="G242" s="257"/>
      <c r="H242" s="241"/>
      <c r="I242" s="241"/>
      <c r="J242" s="63"/>
      <c r="K242" s="63"/>
      <c r="L242" s="63"/>
      <c r="M242" s="63"/>
      <c r="N242" s="63"/>
      <c r="O242" s="63"/>
      <c r="P242" s="63"/>
      <c r="Q242" s="63"/>
      <c r="R242" s="63"/>
      <c r="S242" s="63"/>
      <c r="T242" s="63"/>
      <c r="U242" s="63"/>
      <c r="V242" s="63"/>
      <c r="W242" s="63"/>
      <c r="X242" s="63"/>
      <c r="Y242" s="63"/>
      <c r="Z242" s="63"/>
    </row>
    <row r="243" spans="1:26" ht="18.75" customHeight="1">
      <c r="A243" s="63"/>
      <c r="B243" s="63"/>
      <c r="C243" s="63"/>
      <c r="D243" s="257"/>
      <c r="E243" s="257"/>
      <c r="F243" s="257"/>
      <c r="G243" s="257"/>
      <c r="H243" s="241"/>
      <c r="I243" s="241"/>
      <c r="J243" s="63"/>
      <c r="K243" s="63"/>
      <c r="L243" s="63"/>
      <c r="M243" s="63"/>
      <c r="N243" s="63"/>
      <c r="O243" s="63"/>
      <c r="P243" s="63"/>
      <c r="Q243" s="63"/>
      <c r="R243" s="63"/>
      <c r="S243" s="63"/>
      <c r="T243" s="63"/>
      <c r="U243" s="63"/>
      <c r="V243" s="63"/>
      <c r="W243" s="63"/>
      <c r="X243" s="63"/>
      <c r="Y243" s="63"/>
      <c r="Z243" s="63"/>
    </row>
    <row r="244" spans="1:26" ht="18.75" customHeight="1">
      <c r="A244" s="63"/>
      <c r="B244" s="63"/>
      <c r="C244" s="63"/>
      <c r="D244" s="257"/>
      <c r="E244" s="257"/>
      <c r="F244" s="257"/>
      <c r="G244" s="257"/>
      <c r="H244" s="241"/>
      <c r="I244" s="241"/>
      <c r="J244" s="63"/>
      <c r="K244" s="63"/>
      <c r="L244" s="63"/>
      <c r="M244" s="63"/>
      <c r="N244" s="63"/>
      <c r="O244" s="63"/>
      <c r="P244" s="63"/>
      <c r="Q244" s="63"/>
      <c r="R244" s="63"/>
      <c r="S244" s="63"/>
      <c r="T244" s="63"/>
      <c r="U244" s="63"/>
      <c r="V244" s="63"/>
      <c r="W244" s="63"/>
      <c r="X244" s="63"/>
      <c r="Y244" s="63"/>
      <c r="Z244" s="63"/>
    </row>
    <row r="245" spans="1:26" ht="18.75" customHeight="1">
      <c r="A245" s="63"/>
      <c r="B245" s="63"/>
      <c r="C245" s="63"/>
      <c r="D245" s="257"/>
      <c r="E245" s="257"/>
      <c r="F245" s="257"/>
      <c r="G245" s="257"/>
      <c r="H245" s="241"/>
      <c r="I245" s="241"/>
      <c r="J245" s="63"/>
      <c r="K245" s="63"/>
      <c r="L245" s="63"/>
      <c r="M245" s="63"/>
      <c r="N245" s="63"/>
      <c r="O245" s="63"/>
      <c r="P245" s="63"/>
      <c r="Q245" s="63"/>
      <c r="R245" s="63"/>
      <c r="S245" s="63"/>
      <c r="T245" s="63"/>
      <c r="U245" s="63"/>
      <c r="V245" s="63"/>
      <c r="W245" s="63"/>
      <c r="X245" s="63"/>
      <c r="Y245" s="63"/>
      <c r="Z245" s="63"/>
    </row>
    <row r="246" spans="1:26" ht="18.75" customHeight="1">
      <c r="A246" s="63"/>
      <c r="B246" s="63"/>
      <c r="C246" s="63"/>
      <c r="D246" s="257"/>
      <c r="E246" s="257"/>
      <c r="F246" s="257"/>
      <c r="G246" s="257"/>
      <c r="H246" s="241"/>
      <c r="I246" s="241"/>
      <c r="J246" s="63"/>
      <c r="K246" s="63"/>
      <c r="L246" s="63"/>
      <c r="M246" s="63"/>
      <c r="N246" s="63"/>
      <c r="O246" s="63"/>
      <c r="P246" s="63"/>
      <c r="Q246" s="63"/>
      <c r="R246" s="63"/>
      <c r="S246" s="63"/>
      <c r="T246" s="63"/>
      <c r="U246" s="63"/>
      <c r="V246" s="63"/>
      <c r="W246" s="63"/>
      <c r="X246" s="63"/>
      <c r="Y246" s="63"/>
      <c r="Z246" s="63"/>
    </row>
    <row r="247" spans="1:26" ht="18.75" customHeight="1">
      <c r="A247" s="63"/>
      <c r="B247" s="63"/>
      <c r="C247" s="63"/>
      <c r="D247" s="257"/>
      <c r="E247" s="257"/>
      <c r="F247" s="257"/>
      <c r="G247" s="257"/>
      <c r="H247" s="241"/>
      <c r="I247" s="241"/>
      <c r="J247" s="63"/>
      <c r="K247" s="63"/>
      <c r="L247" s="63"/>
      <c r="M247" s="63"/>
      <c r="N247" s="63"/>
      <c r="O247" s="63"/>
      <c r="P247" s="63"/>
      <c r="Q247" s="63"/>
      <c r="R247" s="63"/>
      <c r="S247" s="63"/>
      <c r="T247" s="63"/>
      <c r="U247" s="63"/>
      <c r="V247" s="63"/>
      <c r="W247" s="63"/>
      <c r="X247" s="63"/>
      <c r="Y247" s="63"/>
      <c r="Z247" s="63"/>
    </row>
    <row r="248" spans="1:26" ht="18.75" customHeight="1">
      <c r="A248" s="63"/>
      <c r="B248" s="63"/>
      <c r="C248" s="63"/>
      <c r="D248" s="257"/>
      <c r="E248" s="257"/>
      <c r="F248" s="257"/>
      <c r="G248" s="257"/>
      <c r="H248" s="241"/>
      <c r="I248" s="241"/>
      <c r="J248" s="63"/>
      <c r="K248" s="63"/>
      <c r="L248" s="63"/>
      <c r="M248" s="63"/>
      <c r="N248" s="63"/>
      <c r="O248" s="63"/>
      <c r="P248" s="63"/>
      <c r="Q248" s="63"/>
      <c r="R248" s="63"/>
      <c r="S248" s="63"/>
      <c r="T248" s="63"/>
      <c r="U248" s="63"/>
      <c r="V248" s="63"/>
      <c r="W248" s="63"/>
      <c r="X248" s="63"/>
      <c r="Y248" s="63"/>
      <c r="Z248" s="63"/>
    </row>
    <row r="249" spans="1:26" ht="18.75" customHeight="1">
      <c r="A249" s="63"/>
      <c r="B249" s="63"/>
      <c r="C249" s="63"/>
      <c r="D249" s="257"/>
      <c r="E249" s="257"/>
      <c r="F249" s="257"/>
      <c r="G249" s="257"/>
      <c r="H249" s="241"/>
      <c r="I249" s="241"/>
      <c r="J249" s="63"/>
      <c r="K249" s="63"/>
      <c r="L249" s="63"/>
      <c r="M249" s="63"/>
      <c r="N249" s="63"/>
      <c r="O249" s="63"/>
      <c r="P249" s="63"/>
      <c r="Q249" s="63"/>
      <c r="R249" s="63"/>
      <c r="S249" s="63"/>
      <c r="T249" s="63"/>
      <c r="U249" s="63"/>
      <c r="V249" s="63"/>
      <c r="W249" s="63"/>
      <c r="X249" s="63"/>
      <c r="Y249" s="63"/>
      <c r="Z249" s="63"/>
    </row>
    <row r="250" spans="1:26" ht="18.75" customHeight="1">
      <c r="A250" s="63"/>
      <c r="B250" s="63"/>
      <c r="C250" s="63"/>
      <c r="D250" s="257"/>
      <c r="E250" s="257"/>
      <c r="F250" s="257"/>
      <c r="G250" s="257"/>
      <c r="H250" s="241"/>
      <c r="I250" s="241"/>
      <c r="J250" s="63"/>
      <c r="K250" s="63"/>
      <c r="L250" s="63"/>
      <c r="M250" s="63"/>
      <c r="N250" s="63"/>
      <c r="O250" s="63"/>
      <c r="P250" s="63"/>
      <c r="Q250" s="63"/>
      <c r="R250" s="63"/>
      <c r="S250" s="63"/>
      <c r="T250" s="63"/>
      <c r="U250" s="63"/>
      <c r="V250" s="63"/>
      <c r="W250" s="63"/>
      <c r="X250" s="63"/>
      <c r="Y250" s="63"/>
      <c r="Z250" s="63"/>
    </row>
    <row r="251" spans="1:26" ht="18.75" customHeight="1">
      <c r="A251" s="63"/>
      <c r="B251" s="63"/>
      <c r="C251" s="63"/>
      <c r="D251" s="257"/>
      <c r="E251" s="257"/>
      <c r="F251" s="257"/>
      <c r="G251" s="257"/>
      <c r="H251" s="241"/>
      <c r="I251" s="241"/>
      <c r="J251" s="63"/>
      <c r="K251" s="63"/>
      <c r="L251" s="63"/>
      <c r="M251" s="63"/>
      <c r="N251" s="63"/>
      <c r="O251" s="63"/>
      <c r="P251" s="63"/>
      <c r="Q251" s="63"/>
      <c r="R251" s="63"/>
      <c r="S251" s="63"/>
      <c r="T251" s="63"/>
      <c r="U251" s="63"/>
      <c r="V251" s="63"/>
      <c r="W251" s="63"/>
      <c r="X251" s="63"/>
      <c r="Y251" s="63"/>
      <c r="Z251" s="63"/>
    </row>
    <row r="252" spans="1:26" ht="18.75" customHeight="1">
      <c r="A252" s="63"/>
      <c r="B252" s="63"/>
      <c r="C252" s="63"/>
      <c r="D252" s="257"/>
      <c r="E252" s="257"/>
      <c r="F252" s="257"/>
      <c r="G252" s="257"/>
      <c r="H252" s="241"/>
      <c r="I252" s="241"/>
      <c r="J252" s="63"/>
      <c r="K252" s="63"/>
      <c r="L252" s="63"/>
      <c r="M252" s="63"/>
      <c r="N252" s="63"/>
      <c r="O252" s="63"/>
      <c r="P252" s="63"/>
      <c r="Q252" s="63"/>
      <c r="R252" s="63"/>
      <c r="S252" s="63"/>
      <c r="T252" s="63"/>
      <c r="U252" s="63"/>
      <c r="V252" s="63"/>
      <c r="W252" s="63"/>
      <c r="X252" s="63"/>
      <c r="Y252" s="63"/>
      <c r="Z252" s="63"/>
    </row>
    <row r="253" spans="1:26" ht="18.75" customHeight="1">
      <c r="A253" s="63"/>
      <c r="B253" s="63"/>
      <c r="C253" s="63"/>
      <c r="D253" s="257"/>
      <c r="E253" s="257"/>
      <c r="F253" s="257"/>
      <c r="G253" s="257"/>
      <c r="H253" s="241"/>
      <c r="I253" s="241"/>
      <c r="J253" s="63"/>
      <c r="K253" s="63"/>
      <c r="L253" s="63"/>
      <c r="M253" s="63"/>
      <c r="N253" s="63"/>
      <c r="O253" s="63"/>
      <c r="P253" s="63"/>
      <c r="Q253" s="63"/>
      <c r="R253" s="63"/>
      <c r="S253" s="63"/>
      <c r="T253" s="63"/>
      <c r="U253" s="63"/>
      <c r="V253" s="63"/>
      <c r="W253" s="63"/>
      <c r="X253" s="63"/>
      <c r="Y253" s="63"/>
      <c r="Z253" s="63"/>
    </row>
    <row r="254" spans="1:26" ht="18.75" customHeight="1">
      <c r="A254" s="63"/>
      <c r="B254" s="63"/>
      <c r="C254" s="63"/>
      <c r="D254" s="257"/>
      <c r="E254" s="257"/>
      <c r="F254" s="257"/>
      <c r="G254" s="257"/>
      <c r="H254" s="241"/>
      <c r="I254" s="241"/>
      <c r="J254" s="63"/>
      <c r="K254" s="63"/>
      <c r="L254" s="63"/>
      <c r="M254" s="63"/>
      <c r="N254" s="63"/>
      <c r="O254" s="63"/>
      <c r="P254" s="63"/>
      <c r="Q254" s="63"/>
      <c r="R254" s="63"/>
      <c r="S254" s="63"/>
      <c r="T254" s="63"/>
      <c r="U254" s="63"/>
      <c r="V254" s="63"/>
      <c r="W254" s="63"/>
      <c r="X254" s="63"/>
      <c r="Y254" s="63"/>
      <c r="Z254" s="63"/>
    </row>
    <row r="255" spans="1:26" ht="18.75" customHeight="1">
      <c r="A255" s="63"/>
      <c r="B255" s="63"/>
      <c r="C255" s="63"/>
      <c r="D255" s="257"/>
      <c r="E255" s="257"/>
      <c r="F255" s="257"/>
      <c r="G255" s="257"/>
      <c r="H255" s="241"/>
      <c r="I255" s="241"/>
      <c r="J255" s="63"/>
      <c r="K255" s="63"/>
      <c r="L255" s="63"/>
      <c r="M255" s="63"/>
      <c r="N255" s="63"/>
      <c r="O255" s="63"/>
      <c r="P255" s="63"/>
      <c r="Q255" s="63"/>
      <c r="R255" s="63"/>
      <c r="S255" s="63"/>
      <c r="T255" s="63"/>
      <c r="U255" s="63"/>
      <c r="V255" s="63"/>
      <c r="W255" s="63"/>
      <c r="X255" s="63"/>
      <c r="Y255" s="63"/>
      <c r="Z255" s="63"/>
    </row>
    <row r="256" spans="1:26" ht="18.75" customHeight="1">
      <c r="A256" s="63"/>
      <c r="B256" s="63"/>
      <c r="C256" s="63"/>
      <c r="D256" s="257"/>
      <c r="E256" s="257"/>
      <c r="F256" s="257"/>
      <c r="G256" s="257"/>
      <c r="H256" s="241"/>
      <c r="I256" s="241"/>
      <c r="J256" s="63"/>
      <c r="K256" s="63"/>
      <c r="L256" s="63"/>
      <c r="M256" s="63"/>
      <c r="N256" s="63"/>
      <c r="O256" s="63"/>
      <c r="P256" s="63"/>
      <c r="Q256" s="63"/>
      <c r="R256" s="63"/>
      <c r="S256" s="63"/>
      <c r="T256" s="63"/>
      <c r="U256" s="63"/>
      <c r="V256" s="63"/>
      <c r="W256" s="63"/>
      <c r="X256" s="63"/>
      <c r="Y256" s="63"/>
      <c r="Z256" s="63"/>
    </row>
    <row r="257" spans="1:26" ht="18.75" customHeight="1">
      <c r="A257" s="63"/>
      <c r="B257" s="63"/>
      <c r="C257" s="63"/>
      <c r="D257" s="257"/>
      <c r="E257" s="257"/>
      <c r="F257" s="257"/>
      <c r="G257" s="257"/>
      <c r="H257" s="241"/>
      <c r="I257" s="241"/>
      <c r="J257" s="63"/>
      <c r="K257" s="63"/>
      <c r="L257" s="63"/>
      <c r="M257" s="63"/>
      <c r="N257" s="63"/>
      <c r="O257" s="63"/>
      <c r="P257" s="63"/>
      <c r="Q257" s="63"/>
      <c r="R257" s="63"/>
      <c r="S257" s="63"/>
      <c r="T257" s="63"/>
      <c r="U257" s="63"/>
      <c r="V257" s="63"/>
      <c r="W257" s="63"/>
      <c r="X257" s="63"/>
      <c r="Y257" s="63"/>
      <c r="Z257" s="63"/>
    </row>
    <row r="258" spans="1:26" ht="18.75" customHeight="1">
      <c r="A258" s="63"/>
      <c r="B258" s="63"/>
      <c r="C258" s="63"/>
      <c r="D258" s="257"/>
      <c r="E258" s="257"/>
      <c r="F258" s="257"/>
      <c r="G258" s="257"/>
      <c r="H258" s="241"/>
      <c r="I258" s="241"/>
      <c r="J258" s="63"/>
      <c r="K258" s="63"/>
      <c r="L258" s="63"/>
      <c r="M258" s="63"/>
      <c r="N258" s="63"/>
      <c r="O258" s="63"/>
      <c r="P258" s="63"/>
      <c r="Q258" s="63"/>
      <c r="R258" s="63"/>
      <c r="S258" s="63"/>
      <c r="T258" s="63"/>
      <c r="U258" s="63"/>
      <c r="V258" s="63"/>
      <c r="W258" s="63"/>
      <c r="X258" s="63"/>
      <c r="Y258" s="63"/>
      <c r="Z258" s="63"/>
    </row>
    <row r="259" spans="1:26" ht="18.75" customHeight="1">
      <c r="A259" s="63"/>
      <c r="B259" s="63"/>
      <c r="C259" s="63"/>
      <c r="D259" s="257"/>
      <c r="E259" s="257"/>
      <c r="F259" s="257"/>
      <c r="G259" s="257"/>
      <c r="H259" s="241"/>
      <c r="I259" s="241"/>
      <c r="J259" s="63"/>
      <c r="K259" s="63"/>
      <c r="L259" s="63"/>
      <c r="M259" s="63"/>
      <c r="N259" s="63"/>
      <c r="O259" s="63"/>
      <c r="P259" s="63"/>
      <c r="Q259" s="63"/>
      <c r="R259" s="63"/>
      <c r="S259" s="63"/>
      <c r="T259" s="63"/>
      <c r="U259" s="63"/>
      <c r="V259" s="63"/>
      <c r="W259" s="63"/>
      <c r="X259" s="63"/>
      <c r="Y259" s="63"/>
      <c r="Z259" s="63"/>
    </row>
    <row r="260" spans="1:26" ht="18.75" customHeight="1">
      <c r="A260" s="63"/>
      <c r="B260" s="63"/>
      <c r="C260" s="63"/>
      <c r="D260" s="257"/>
      <c r="E260" s="257"/>
      <c r="F260" s="257"/>
      <c r="G260" s="257"/>
      <c r="H260" s="241"/>
      <c r="I260" s="241"/>
      <c r="J260" s="63"/>
      <c r="K260" s="63"/>
      <c r="L260" s="63"/>
      <c r="M260" s="63"/>
      <c r="N260" s="63"/>
      <c r="O260" s="63"/>
      <c r="P260" s="63"/>
      <c r="Q260" s="63"/>
      <c r="R260" s="63"/>
      <c r="S260" s="63"/>
      <c r="T260" s="63"/>
      <c r="U260" s="63"/>
      <c r="V260" s="63"/>
      <c r="W260" s="63"/>
      <c r="X260" s="63"/>
      <c r="Y260" s="63"/>
      <c r="Z260" s="63"/>
    </row>
    <row r="261" spans="1:26" ht="18.75" customHeight="1">
      <c r="A261" s="63"/>
      <c r="B261" s="63"/>
      <c r="C261" s="63"/>
      <c r="D261" s="257"/>
      <c r="E261" s="257"/>
      <c r="F261" s="257"/>
      <c r="G261" s="257"/>
      <c r="H261" s="241"/>
      <c r="I261" s="241"/>
      <c r="J261" s="63"/>
      <c r="K261" s="63"/>
      <c r="L261" s="63"/>
      <c r="M261" s="63"/>
      <c r="N261" s="63"/>
      <c r="O261" s="63"/>
      <c r="P261" s="63"/>
      <c r="Q261" s="63"/>
      <c r="R261" s="63"/>
      <c r="S261" s="63"/>
      <c r="T261" s="63"/>
      <c r="U261" s="63"/>
      <c r="V261" s="63"/>
      <c r="W261" s="63"/>
      <c r="X261" s="63"/>
      <c r="Y261" s="63"/>
      <c r="Z261" s="63"/>
    </row>
    <row r="262" spans="1:26" ht="18.75" customHeight="1">
      <c r="A262" s="63"/>
      <c r="B262" s="63"/>
      <c r="C262" s="63"/>
      <c r="D262" s="257"/>
      <c r="E262" s="257"/>
      <c r="F262" s="257"/>
      <c r="G262" s="257"/>
      <c r="H262" s="241"/>
      <c r="I262" s="241"/>
      <c r="J262" s="63"/>
      <c r="K262" s="63"/>
      <c r="L262" s="63"/>
      <c r="M262" s="63"/>
      <c r="N262" s="63"/>
      <c r="O262" s="63"/>
      <c r="P262" s="63"/>
      <c r="Q262" s="63"/>
      <c r="R262" s="63"/>
      <c r="S262" s="63"/>
      <c r="T262" s="63"/>
      <c r="U262" s="63"/>
      <c r="V262" s="63"/>
      <c r="W262" s="63"/>
      <c r="X262" s="63"/>
      <c r="Y262" s="63"/>
      <c r="Z262" s="63"/>
    </row>
    <row r="263" spans="1:26" ht="18.75" customHeight="1">
      <c r="A263" s="63"/>
      <c r="B263" s="63"/>
      <c r="C263" s="63"/>
      <c r="D263" s="257"/>
      <c r="E263" s="257"/>
      <c r="F263" s="257"/>
      <c r="G263" s="257"/>
      <c r="H263" s="241"/>
      <c r="I263" s="241"/>
      <c r="J263" s="63"/>
      <c r="K263" s="63"/>
      <c r="L263" s="63"/>
      <c r="M263" s="63"/>
      <c r="N263" s="63"/>
      <c r="O263" s="63"/>
      <c r="P263" s="63"/>
      <c r="Q263" s="63"/>
      <c r="R263" s="63"/>
      <c r="S263" s="63"/>
      <c r="T263" s="63"/>
      <c r="U263" s="63"/>
      <c r="V263" s="63"/>
      <c r="W263" s="63"/>
      <c r="X263" s="63"/>
      <c r="Y263" s="63"/>
      <c r="Z263" s="63"/>
    </row>
    <row r="264" spans="1:26" ht="18.75" customHeight="1">
      <c r="A264" s="63"/>
      <c r="B264" s="63"/>
      <c r="C264" s="63"/>
      <c r="D264" s="257"/>
      <c r="E264" s="257"/>
      <c r="F264" s="257"/>
      <c r="G264" s="257"/>
      <c r="H264" s="241"/>
      <c r="I264" s="241"/>
      <c r="J264" s="63"/>
      <c r="K264" s="63"/>
      <c r="L264" s="63"/>
      <c r="M264" s="63"/>
      <c r="N264" s="63"/>
      <c r="O264" s="63"/>
      <c r="P264" s="63"/>
      <c r="Q264" s="63"/>
      <c r="R264" s="63"/>
      <c r="S264" s="63"/>
      <c r="T264" s="63"/>
      <c r="U264" s="63"/>
      <c r="V264" s="63"/>
      <c r="W264" s="63"/>
      <c r="X264" s="63"/>
      <c r="Y264" s="63"/>
      <c r="Z264" s="63"/>
    </row>
    <row r="265" spans="1:26" ht="18.75" customHeight="1">
      <c r="A265" s="63"/>
      <c r="B265" s="63"/>
      <c r="C265" s="63"/>
      <c r="D265" s="257"/>
      <c r="E265" s="257"/>
      <c r="F265" s="257"/>
      <c r="G265" s="257"/>
      <c r="H265" s="241"/>
      <c r="I265" s="241"/>
      <c r="J265" s="63"/>
      <c r="K265" s="63"/>
      <c r="L265" s="63"/>
      <c r="M265" s="63"/>
      <c r="N265" s="63"/>
      <c r="O265" s="63"/>
      <c r="P265" s="63"/>
      <c r="Q265" s="63"/>
      <c r="R265" s="63"/>
      <c r="S265" s="63"/>
      <c r="T265" s="63"/>
      <c r="U265" s="63"/>
      <c r="V265" s="63"/>
      <c r="W265" s="63"/>
      <c r="X265" s="63"/>
      <c r="Y265" s="63"/>
      <c r="Z265" s="63"/>
    </row>
    <row r="266" spans="1:26" ht="18.75" customHeight="1">
      <c r="A266" s="63"/>
      <c r="B266" s="63"/>
      <c r="C266" s="63"/>
      <c r="D266" s="257"/>
      <c r="E266" s="257"/>
      <c r="F266" s="257"/>
      <c r="G266" s="257"/>
      <c r="H266" s="241"/>
      <c r="I266" s="241"/>
      <c r="J266" s="63"/>
      <c r="K266" s="63"/>
      <c r="L266" s="63"/>
      <c r="M266" s="63"/>
      <c r="N266" s="63"/>
      <c r="O266" s="63"/>
      <c r="P266" s="63"/>
      <c r="Q266" s="63"/>
      <c r="R266" s="63"/>
      <c r="S266" s="63"/>
      <c r="T266" s="63"/>
      <c r="U266" s="63"/>
      <c r="V266" s="63"/>
      <c r="W266" s="63"/>
      <c r="X266" s="63"/>
      <c r="Y266" s="63"/>
      <c r="Z266" s="63"/>
    </row>
    <row r="267" spans="1:26" ht="18.75" customHeight="1">
      <c r="A267" s="63"/>
      <c r="B267" s="63"/>
      <c r="C267" s="63"/>
      <c r="D267" s="257"/>
      <c r="E267" s="257"/>
      <c r="F267" s="257"/>
      <c r="G267" s="257"/>
      <c r="H267" s="241"/>
      <c r="I267" s="241"/>
      <c r="J267" s="63"/>
      <c r="K267" s="63"/>
      <c r="L267" s="63"/>
      <c r="M267" s="63"/>
      <c r="N267" s="63"/>
      <c r="O267" s="63"/>
      <c r="P267" s="63"/>
      <c r="Q267" s="63"/>
      <c r="R267" s="63"/>
      <c r="S267" s="63"/>
      <c r="T267" s="63"/>
      <c r="U267" s="63"/>
      <c r="V267" s="63"/>
      <c r="W267" s="63"/>
      <c r="X267" s="63"/>
      <c r="Y267" s="63"/>
      <c r="Z267" s="63"/>
    </row>
    <row r="268" spans="1:26" ht="18.75" customHeight="1">
      <c r="A268" s="63"/>
      <c r="B268" s="63"/>
      <c r="C268" s="63"/>
      <c r="D268" s="257"/>
      <c r="E268" s="257"/>
      <c r="F268" s="257"/>
      <c r="G268" s="257"/>
      <c r="H268" s="241"/>
      <c r="I268" s="241"/>
      <c r="J268" s="63"/>
      <c r="K268" s="63"/>
      <c r="L268" s="63"/>
      <c r="M268" s="63"/>
      <c r="N268" s="63"/>
      <c r="O268" s="63"/>
      <c r="P268" s="63"/>
      <c r="Q268" s="63"/>
      <c r="R268" s="63"/>
      <c r="S268" s="63"/>
      <c r="T268" s="63"/>
      <c r="U268" s="63"/>
      <c r="V268" s="63"/>
      <c r="W268" s="63"/>
      <c r="X268" s="63"/>
      <c r="Y268" s="63"/>
      <c r="Z268" s="63"/>
    </row>
    <row r="269" spans="1:26" ht="18.75" customHeight="1">
      <c r="A269" s="63"/>
      <c r="B269" s="63"/>
      <c r="C269" s="63"/>
      <c r="D269" s="257"/>
      <c r="E269" s="257"/>
      <c r="F269" s="257"/>
      <c r="G269" s="257"/>
      <c r="H269" s="241"/>
      <c r="I269" s="241"/>
      <c r="J269" s="63"/>
      <c r="K269" s="63"/>
      <c r="L269" s="63"/>
      <c r="M269" s="63"/>
      <c r="N269" s="63"/>
      <c r="O269" s="63"/>
      <c r="P269" s="63"/>
      <c r="Q269" s="63"/>
      <c r="R269" s="63"/>
      <c r="S269" s="63"/>
      <c r="T269" s="63"/>
      <c r="U269" s="63"/>
      <c r="V269" s="63"/>
      <c r="W269" s="63"/>
      <c r="X269" s="63"/>
      <c r="Y269" s="63"/>
      <c r="Z269" s="63"/>
    </row>
    <row r="270" spans="1:26" ht="18.75" customHeight="1">
      <c r="A270" s="63"/>
      <c r="B270" s="63"/>
      <c r="C270" s="63"/>
      <c r="D270" s="257"/>
      <c r="E270" s="257"/>
      <c r="F270" s="257"/>
      <c r="G270" s="257"/>
      <c r="H270" s="241"/>
      <c r="I270" s="241"/>
      <c r="J270" s="63"/>
      <c r="K270" s="63"/>
      <c r="L270" s="63"/>
      <c r="M270" s="63"/>
      <c r="N270" s="63"/>
      <c r="O270" s="63"/>
      <c r="P270" s="63"/>
      <c r="Q270" s="63"/>
      <c r="R270" s="63"/>
      <c r="S270" s="63"/>
      <c r="T270" s="63"/>
      <c r="U270" s="63"/>
      <c r="V270" s="63"/>
      <c r="W270" s="63"/>
      <c r="X270" s="63"/>
      <c r="Y270" s="63"/>
      <c r="Z270" s="63"/>
    </row>
    <row r="271" spans="1:26" ht="18.75" customHeight="1">
      <c r="A271" s="63"/>
      <c r="B271" s="63"/>
      <c r="C271" s="63"/>
      <c r="D271" s="257"/>
      <c r="E271" s="257"/>
      <c r="F271" s="257"/>
      <c r="G271" s="257"/>
      <c r="H271" s="241"/>
      <c r="I271" s="241"/>
      <c r="J271" s="63"/>
      <c r="K271" s="63"/>
      <c r="L271" s="63"/>
      <c r="M271" s="63"/>
      <c r="N271" s="63"/>
      <c r="O271" s="63"/>
      <c r="P271" s="63"/>
      <c r="Q271" s="63"/>
      <c r="R271" s="63"/>
      <c r="S271" s="63"/>
      <c r="T271" s="63"/>
      <c r="U271" s="63"/>
      <c r="V271" s="63"/>
      <c r="W271" s="63"/>
      <c r="X271" s="63"/>
      <c r="Y271" s="63"/>
      <c r="Z271" s="63"/>
    </row>
    <row r="272" spans="1:26" ht="18.75" customHeight="1">
      <c r="A272" s="63"/>
      <c r="B272" s="63"/>
      <c r="C272" s="63"/>
      <c r="D272" s="257"/>
      <c r="E272" s="257"/>
      <c r="F272" s="257"/>
      <c r="G272" s="257"/>
      <c r="H272" s="241"/>
      <c r="I272" s="241"/>
      <c r="J272" s="63"/>
      <c r="K272" s="63"/>
      <c r="L272" s="63"/>
      <c r="M272" s="63"/>
      <c r="N272" s="63"/>
      <c r="O272" s="63"/>
      <c r="P272" s="63"/>
      <c r="Q272" s="63"/>
      <c r="R272" s="63"/>
      <c r="S272" s="63"/>
      <c r="T272" s="63"/>
      <c r="U272" s="63"/>
      <c r="V272" s="63"/>
      <c r="W272" s="63"/>
      <c r="X272" s="63"/>
      <c r="Y272" s="63"/>
      <c r="Z272" s="63"/>
    </row>
    <row r="273" spans="1:26" ht="18.75" customHeight="1">
      <c r="A273" s="63"/>
      <c r="B273" s="63"/>
      <c r="C273" s="63"/>
      <c r="D273" s="257"/>
      <c r="E273" s="257"/>
      <c r="F273" s="257"/>
      <c r="G273" s="257"/>
      <c r="H273" s="241"/>
      <c r="I273" s="241"/>
      <c r="J273" s="63"/>
      <c r="K273" s="63"/>
      <c r="L273" s="63"/>
      <c r="M273" s="63"/>
      <c r="N273" s="63"/>
      <c r="O273" s="63"/>
      <c r="P273" s="63"/>
      <c r="Q273" s="63"/>
      <c r="R273" s="63"/>
      <c r="S273" s="63"/>
      <c r="T273" s="63"/>
      <c r="U273" s="63"/>
      <c r="V273" s="63"/>
      <c r="W273" s="63"/>
      <c r="X273" s="63"/>
      <c r="Y273" s="63"/>
      <c r="Z273" s="63"/>
    </row>
    <row r="274" spans="1:26" ht="18.75" customHeight="1">
      <c r="A274" s="63"/>
      <c r="B274" s="63"/>
      <c r="C274" s="63"/>
      <c r="D274" s="257"/>
      <c r="E274" s="257"/>
      <c r="F274" s="257"/>
      <c r="G274" s="257"/>
      <c r="H274" s="241"/>
      <c r="I274" s="241"/>
      <c r="J274" s="63"/>
      <c r="K274" s="63"/>
      <c r="L274" s="63"/>
      <c r="M274" s="63"/>
      <c r="N274" s="63"/>
      <c r="O274" s="63"/>
      <c r="P274" s="63"/>
      <c r="Q274" s="63"/>
      <c r="R274" s="63"/>
      <c r="S274" s="63"/>
      <c r="T274" s="63"/>
      <c r="U274" s="63"/>
      <c r="V274" s="63"/>
      <c r="W274" s="63"/>
      <c r="X274" s="63"/>
      <c r="Y274" s="63"/>
      <c r="Z274" s="63"/>
    </row>
    <row r="275" spans="1:26" ht="18.75" customHeight="1">
      <c r="A275" s="63"/>
      <c r="B275" s="63"/>
      <c r="C275" s="63"/>
      <c r="D275" s="257"/>
      <c r="E275" s="257"/>
      <c r="F275" s="257"/>
      <c r="G275" s="257"/>
      <c r="H275" s="241"/>
      <c r="I275" s="241"/>
      <c r="J275" s="63"/>
      <c r="K275" s="63"/>
      <c r="L275" s="63"/>
      <c r="M275" s="63"/>
      <c r="N275" s="63"/>
      <c r="O275" s="63"/>
      <c r="P275" s="63"/>
      <c r="Q275" s="63"/>
      <c r="R275" s="63"/>
      <c r="S275" s="63"/>
      <c r="T275" s="63"/>
      <c r="U275" s="63"/>
      <c r="V275" s="63"/>
      <c r="W275" s="63"/>
      <c r="X275" s="63"/>
      <c r="Y275" s="63"/>
      <c r="Z275" s="63"/>
    </row>
    <row r="276" spans="1:26" ht="18.75" customHeight="1">
      <c r="A276" s="63"/>
      <c r="B276" s="63"/>
      <c r="C276" s="63"/>
      <c r="D276" s="257"/>
      <c r="E276" s="257"/>
      <c r="F276" s="257"/>
      <c r="G276" s="257"/>
      <c r="H276" s="241"/>
      <c r="I276" s="241"/>
      <c r="J276" s="63"/>
      <c r="K276" s="63"/>
      <c r="L276" s="63"/>
      <c r="M276" s="63"/>
      <c r="N276" s="63"/>
      <c r="O276" s="63"/>
      <c r="P276" s="63"/>
      <c r="Q276" s="63"/>
      <c r="R276" s="63"/>
      <c r="S276" s="63"/>
      <c r="T276" s="63"/>
      <c r="U276" s="63"/>
      <c r="V276" s="63"/>
      <c r="W276" s="63"/>
      <c r="X276" s="63"/>
      <c r="Y276" s="63"/>
      <c r="Z276" s="63"/>
    </row>
    <row r="277" spans="1:26" ht="18.75" customHeight="1">
      <c r="A277" s="63"/>
      <c r="B277" s="63"/>
      <c r="C277" s="63"/>
      <c r="D277" s="257"/>
      <c r="E277" s="257"/>
      <c r="F277" s="257"/>
      <c r="G277" s="257"/>
      <c r="H277" s="241"/>
      <c r="I277" s="241"/>
      <c r="J277" s="63"/>
      <c r="K277" s="63"/>
      <c r="L277" s="63"/>
      <c r="M277" s="63"/>
      <c r="N277" s="63"/>
      <c r="O277" s="63"/>
      <c r="P277" s="63"/>
      <c r="Q277" s="63"/>
      <c r="R277" s="63"/>
      <c r="S277" s="63"/>
      <c r="T277" s="63"/>
      <c r="U277" s="63"/>
      <c r="V277" s="63"/>
      <c r="W277" s="63"/>
      <c r="X277" s="63"/>
      <c r="Y277" s="63"/>
      <c r="Z277" s="63"/>
    </row>
    <row r="278" spans="1:26" ht="18.75" customHeight="1">
      <c r="A278" s="63"/>
      <c r="B278" s="63"/>
      <c r="C278" s="63"/>
      <c r="D278" s="257"/>
      <c r="E278" s="257"/>
      <c r="F278" s="257"/>
      <c r="G278" s="257"/>
      <c r="H278" s="241"/>
      <c r="I278" s="241"/>
      <c r="J278" s="63"/>
      <c r="K278" s="63"/>
      <c r="L278" s="63"/>
      <c r="M278" s="63"/>
      <c r="N278" s="63"/>
      <c r="O278" s="63"/>
      <c r="P278" s="63"/>
      <c r="Q278" s="63"/>
      <c r="R278" s="63"/>
      <c r="S278" s="63"/>
      <c r="T278" s="63"/>
      <c r="U278" s="63"/>
      <c r="V278" s="63"/>
      <c r="W278" s="63"/>
      <c r="X278" s="63"/>
      <c r="Y278" s="63"/>
      <c r="Z278" s="63"/>
    </row>
    <row r="279" spans="1:26" ht="18.75" customHeight="1">
      <c r="A279" s="63"/>
      <c r="B279" s="63"/>
      <c r="C279" s="63"/>
      <c r="D279" s="257"/>
      <c r="E279" s="257"/>
      <c r="F279" s="257"/>
      <c r="G279" s="257"/>
      <c r="H279" s="241"/>
      <c r="I279" s="241"/>
      <c r="J279" s="63"/>
      <c r="K279" s="63"/>
      <c r="L279" s="63"/>
      <c r="M279" s="63"/>
      <c r="N279" s="63"/>
      <c r="O279" s="63"/>
      <c r="P279" s="63"/>
      <c r="Q279" s="63"/>
      <c r="R279" s="63"/>
      <c r="S279" s="63"/>
      <c r="T279" s="63"/>
      <c r="U279" s="63"/>
      <c r="V279" s="63"/>
      <c r="W279" s="63"/>
      <c r="X279" s="63"/>
      <c r="Y279" s="63"/>
      <c r="Z279" s="63"/>
    </row>
    <row r="280" spans="1:26" ht="18.75" customHeight="1">
      <c r="A280" s="63"/>
      <c r="B280" s="63"/>
      <c r="C280" s="63"/>
      <c r="D280" s="257"/>
      <c r="E280" s="257"/>
      <c r="F280" s="257"/>
      <c r="G280" s="257"/>
      <c r="H280" s="241"/>
      <c r="I280" s="241"/>
      <c r="J280" s="63"/>
      <c r="K280" s="63"/>
      <c r="L280" s="63"/>
      <c r="M280" s="63"/>
      <c r="N280" s="63"/>
      <c r="O280" s="63"/>
      <c r="P280" s="63"/>
      <c r="Q280" s="63"/>
      <c r="R280" s="63"/>
      <c r="S280" s="63"/>
      <c r="T280" s="63"/>
      <c r="U280" s="63"/>
      <c r="V280" s="63"/>
      <c r="W280" s="63"/>
      <c r="X280" s="63"/>
      <c r="Y280" s="63"/>
      <c r="Z280" s="63"/>
    </row>
    <row r="281" spans="1:26" ht="18.75" customHeight="1">
      <c r="A281" s="63"/>
      <c r="B281" s="63"/>
      <c r="C281" s="63"/>
      <c r="D281" s="257"/>
      <c r="E281" s="257"/>
      <c r="F281" s="257"/>
      <c r="G281" s="257"/>
      <c r="H281" s="241"/>
      <c r="I281" s="241"/>
      <c r="J281" s="63"/>
      <c r="K281" s="63"/>
      <c r="L281" s="63"/>
      <c r="M281" s="63"/>
      <c r="N281" s="63"/>
      <c r="O281" s="63"/>
      <c r="P281" s="63"/>
      <c r="Q281" s="63"/>
      <c r="R281" s="63"/>
      <c r="S281" s="63"/>
      <c r="T281" s="63"/>
      <c r="U281" s="63"/>
      <c r="V281" s="63"/>
      <c r="W281" s="63"/>
      <c r="X281" s="63"/>
      <c r="Y281" s="63"/>
      <c r="Z281" s="63"/>
    </row>
    <row r="282" spans="1:26" ht="18.75" customHeight="1">
      <c r="A282" s="63"/>
      <c r="B282" s="63"/>
      <c r="C282" s="63"/>
      <c r="D282" s="257"/>
      <c r="E282" s="257"/>
      <c r="F282" s="257"/>
      <c r="G282" s="257"/>
      <c r="H282" s="241"/>
      <c r="I282" s="241"/>
      <c r="J282" s="63"/>
      <c r="K282" s="63"/>
      <c r="L282" s="63"/>
      <c r="M282" s="63"/>
      <c r="N282" s="63"/>
      <c r="O282" s="63"/>
      <c r="P282" s="63"/>
      <c r="Q282" s="63"/>
      <c r="R282" s="63"/>
      <c r="S282" s="63"/>
      <c r="T282" s="63"/>
      <c r="U282" s="63"/>
      <c r="V282" s="63"/>
      <c r="W282" s="63"/>
      <c r="X282" s="63"/>
      <c r="Y282" s="63"/>
      <c r="Z282" s="63"/>
    </row>
    <row r="283" spans="1:26" ht="18.75" customHeight="1">
      <c r="A283" s="63"/>
      <c r="B283" s="63"/>
      <c r="C283" s="63"/>
      <c r="D283" s="257"/>
      <c r="E283" s="257"/>
      <c r="F283" s="257"/>
      <c r="G283" s="257"/>
      <c r="H283" s="241"/>
      <c r="I283" s="241"/>
      <c r="J283" s="63"/>
      <c r="K283" s="63"/>
      <c r="L283" s="63"/>
      <c r="M283" s="63"/>
      <c r="N283" s="63"/>
      <c r="O283" s="63"/>
      <c r="P283" s="63"/>
      <c r="Q283" s="63"/>
      <c r="R283" s="63"/>
      <c r="S283" s="63"/>
      <c r="T283" s="63"/>
      <c r="U283" s="63"/>
      <c r="V283" s="63"/>
      <c r="W283" s="63"/>
      <c r="X283" s="63"/>
      <c r="Y283" s="63"/>
      <c r="Z283" s="63"/>
    </row>
    <row r="284" spans="1:26" ht="18.75" customHeight="1">
      <c r="A284" s="63"/>
      <c r="B284" s="63"/>
      <c r="C284" s="63"/>
      <c r="D284" s="257"/>
      <c r="E284" s="257"/>
      <c r="F284" s="257"/>
      <c r="G284" s="257"/>
      <c r="H284" s="241"/>
      <c r="I284" s="241"/>
      <c r="J284" s="63"/>
      <c r="K284" s="63"/>
      <c r="L284" s="63"/>
      <c r="M284" s="63"/>
      <c r="N284" s="63"/>
      <c r="O284" s="63"/>
      <c r="P284" s="63"/>
      <c r="Q284" s="63"/>
      <c r="R284" s="63"/>
      <c r="S284" s="63"/>
      <c r="T284" s="63"/>
      <c r="U284" s="63"/>
      <c r="V284" s="63"/>
      <c r="W284" s="63"/>
      <c r="X284" s="63"/>
      <c r="Y284" s="63"/>
      <c r="Z284" s="63"/>
    </row>
    <row r="285" spans="1:26" ht="18.75" customHeight="1">
      <c r="A285" s="63"/>
      <c r="B285" s="63"/>
      <c r="C285" s="63"/>
      <c r="D285" s="257"/>
      <c r="E285" s="257"/>
      <c r="F285" s="257"/>
      <c r="G285" s="257"/>
      <c r="H285" s="241"/>
      <c r="I285" s="241"/>
      <c r="J285" s="63"/>
      <c r="K285" s="63"/>
      <c r="L285" s="63"/>
      <c r="M285" s="63"/>
      <c r="N285" s="63"/>
      <c r="O285" s="63"/>
      <c r="P285" s="63"/>
      <c r="Q285" s="63"/>
      <c r="R285" s="63"/>
      <c r="S285" s="63"/>
      <c r="T285" s="63"/>
      <c r="U285" s="63"/>
      <c r="V285" s="63"/>
      <c r="W285" s="63"/>
      <c r="X285" s="63"/>
      <c r="Y285" s="63"/>
      <c r="Z285" s="63"/>
    </row>
    <row r="286" spans="1:26" ht="18.75" customHeight="1">
      <c r="A286" s="63"/>
      <c r="B286" s="63"/>
      <c r="C286" s="63"/>
      <c r="D286" s="257"/>
      <c r="E286" s="257"/>
      <c r="F286" s="257"/>
      <c r="G286" s="257"/>
      <c r="H286" s="241"/>
      <c r="I286" s="241"/>
      <c r="J286" s="63"/>
      <c r="K286" s="63"/>
      <c r="L286" s="63"/>
      <c r="M286" s="63"/>
      <c r="N286" s="63"/>
      <c r="O286" s="63"/>
      <c r="P286" s="63"/>
      <c r="Q286" s="63"/>
      <c r="R286" s="63"/>
      <c r="S286" s="63"/>
      <c r="T286" s="63"/>
      <c r="U286" s="63"/>
      <c r="V286" s="63"/>
      <c r="W286" s="63"/>
      <c r="X286" s="63"/>
      <c r="Y286" s="63"/>
      <c r="Z286" s="63"/>
    </row>
    <row r="287" spans="1:26" ht="18.75" customHeight="1">
      <c r="A287" s="63"/>
      <c r="B287" s="63"/>
      <c r="C287" s="63"/>
      <c r="D287" s="257"/>
      <c r="E287" s="257"/>
      <c r="F287" s="257"/>
      <c r="G287" s="257"/>
      <c r="H287" s="241"/>
      <c r="I287" s="241"/>
      <c r="J287" s="63"/>
      <c r="K287" s="63"/>
      <c r="L287" s="63"/>
      <c r="M287" s="63"/>
      <c r="N287" s="63"/>
      <c r="O287" s="63"/>
      <c r="P287" s="63"/>
      <c r="Q287" s="63"/>
      <c r="R287" s="63"/>
      <c r="S287" s="63"/>
      <c r="T287" s="63"/>
      <c r="U287" s="63"/>
      <c r="V287" s="63"/>
      <c r="W287" s="63"/>
      <c r="X287" s="63"/>
      <c r="Y287" s="63"/>
      <c r="Z287" s="63"/>
    </row>
    <row r="288" spans="1:26" ht="18.75" customHeight="1">
      <c r="A288" s="63"/>
      <c r="B288" s="63"/>
      <c r="C288" s="63"/>
      <c r="D288" s="257"/>
      <c r="E288" s="257"/>
      <c r="F288" s="257"/>
      <c r="G288" s="257"/>
      <c r="H288" s="241"/>
      <c r="I288" s="241"/>
      <c r="J288" s="63"/>
      <c r="K288" s="63"/>
      <c r="L288" s="63"/>
      <c r="M288" s="63"/>
      <c r="N288" s="63"/>
      <c r="O288" s="63"/>
      <c r="P288" s="63"/>
      <c r="Q288" s="63"/>
      <c r="R288" s="63"/>
      <c r="S288" s="63"/>
      <c r="T288" s="63"/>
      <c r="U288" s="63"/>
      <c r="V288" s="63"/>
      <c r="W288" s="63"/>
      <c r="X288" s="63"/>
      <c r="Y288" s="63"/>
      <c r="Z288" s="63"/>
    </row>
    <row r="289" spans="1:26" ht="18.75" customHeight="1">
      <c r="A289" s="63"/>
      <c r="B289" s="63"/>
      <c r="C289" s="63"/>
      <c r="D289" s="257"/>
      <c r="E289" s="257"/>
      <c r="F289" s="257"/>
      <c r="G289" s="257"/>
      <c r="H289" s="241"/>
      <c r="I289" s="241"/>
      <c r="J289" s="63"/>
      <c r="K289" s="63"/>
      <c r="L289" s="63"/>
      <c r="M289" s="63"/>
      <c r="N289" s="63"/>
      <c r="O289" s="63"/>
      <c r="P289" s="63"/>
      <c r="Q289" s="63"/>
      <c r="R289" s="63"/>
      <c r="S289" s="63"/>
      <c r="T289" s="63"/>
      <c r="U289" s="63"/>
      <c r="V289" s="63"/>
      <c r="W289" s="63"/>
      <c r="X289" s="63"/>
      <c r="Y289" s="63"/>
      <c r="Z289" s="63"/>
    </row>
    <row r="290" spans="1:26" ht="18.75" customHeight="1">
      <c r="A290" s="63"/>
      <c r="B290" s="63"/>
      <c r="C290" s="63"/>
      <c r="D290" s="257"/>
      <c r="E290" s="257"/>
      <c r="F290" s="257"/>
      <c r="G290" s="257"/>
      <c r="H290" s="241"/>
      <c r="I290" s="241"/>
      <c r="J290" s="63"/>
      <c r="K290" s="63"/>
      <c r="L290" s="63"/>
      <c r="M290" s="63"/>
      <c r="N290" s="63"/>
      <c r="O290" s="63"/>
      <c r="P290" s="63"/>
      <c r="Q290" s="63"/>
      <c r="R290" s="63"/>
      <c r="S290" s="63"/>
      <c r="T290" s="63"/>
      <c r="U290" s="63"/>
      <c r="V290" s="63"/>
      <c r="W290" s="63"/>
      <c r="X290" s="63"/>
      <c r="Y290" s="63"/>
      <c r="Z290" s="63"/>
    </row>
    <row r="291" spans="1:26" ht="18.75" customHeight="1">
      <c r="A291" s="63"/>
      <c r="B291" s="63"/>
      <c r="C291" s="63"/>
      <c r="D291" s="257"/>
      <c r="E291" s="257"/>
      <c r="F291" s="257"/>
      <c r="G291" s="257"/>
      <c r="H291" s="241"/>
      <c r="I291" s="241"/>
      <c r="J291" s="63"/>
      <c r="K291" s="63"/>
      <c r="L291" s="63"/>
      <c r="M291" s="63"/>
      <c r="N291" s="63"/>
      <c r="O291" s="63"/>
      <c r="P291" s="63"/>
      <c r="Q291" s="63"/>
      <c r="R291" s="63"/>
      <c r="S291" s="63"/>
      <c r="T291" s="63"/>
      <c r="U291" s="63"/>
      <c r="V291" s="63"/>
      <c r="W291" s="63"/>
      <c r="X291" s="63"/>
      <c r="Y291" s="63"/>
      <c r="Z291" s="63"/>
    </row>
    <row r="292" spans="1:26" ht="18.75" customHeight="1">
      <c r="A292" s="63"/>
      <c r="B292" s="63"/>
      <c r="C292" s="63"/>
      <c r="D292" s="257"/>
      <c r="E292" s="257"/>
      <c r="F292" s="257"/>
      <c r="G292" s="257"/>
      <c r="H292" s="241"/>
      <c r="I292" s="241"/>
      <c r="J292" s="63"/>
      <c r="K292" s="63"/>
      <c r="L292" s="63"/>
      <c r="M292" s="63"/>
      <c r="N292" s="63"/>
      <c r="O292" s="63"/>
      <c r="P292" s="63"/>
      <c r="Q292" s="63"/>
      <c r="R292" s="63"/>
      <c r="S292" s="63"/>
      <c r="T292" s="63"/>
      <c r="U292" s="63"/>
      <c r="V292" s="63"/>
      <c r="W292" s="63"/>
      <c r="X292" s="63"/>
      <c r="Y292" s="63"/>
      <c r="Z292" s="63"/>
    </row>
    <row r="293" spans="1:26" ht="18.75" customHeight="1">
      <c r="A293" s="63"/>
      <c r="B293" s="63"/>
      <c r="C293" s="63"/>
      <c r="D293" s="257"/>
      <c r="E293" s="257"/>
      <c r="F293" s="257"/>
      <c r="G293" s="257"/>
      <c r="H293" s="241"/>
      <c r="I293" s="241"/>
      <c r="J293" s="63"/>
      <c r="K293" s="63"/>
      <c r="L293" s="63"/>
      <c r="M293" s="63"/>
      <c r="N293" s="63"/>
      <c r="O293" s="63"/>
      <c r="P293" s="63"/>
      <c r="Q293" s="63"/>
      <c r="R293" s="63"/>
      <c r="S293" s="63"/>
      <c r="T293" s="63"/>
      <c r="U293" s="63"/>
      <c r="V293" s="63"/>
      <c r="W293" s="63"/>
      <c r="X293" s="63"/>
      <c r="Y293" s="63"/>
      <c r="Z293" s="63"/>
    </row>
    <row r="294" spans="1:26" ht="18.75" customHeight="1">
      <c r="A294" s="63"/>
      <c r="B294" s="63"/>
      <c r="C294" s="63"/>
      <c r="D294" s="257"/>
      <c r="E294" s="257"/>
      <c r="F294" s="257"/>
      <c r="G294" s="257"/>
      <c r="H294" s="241"/>
      <c r="I294" s="241"/>
      <c r="J294" s="63"/>
      <c r="K294" s="63"/>
      <c r="L294" s="63"/>
      <c r="M294" s="63"/>
      <c r="N294" s="63"/>
      <c r="O294" s="63"/>
      <c r="P294" s="63"/>
      <c r="Q294" s="63"/>
      <c r="R294" s="63"/>
      <c r="S294" s="63"/>
      <c r="T294" s="63"/>
      <c r="U294" s="63"/>
      <c r="V294" s="63"/>
      <c r="W294" s="63"/>
      <c r="X294" s="63"/>
      <c r="Y294" s="63"/>
      <c r="Z294" s="63"/>
    </row>
    <row r="295" spans="1:26" ht="18.75" customHeight="1">
      <c r="A295" s="63"/>
      <c r="B295" s="63"/>
      <c r="C295" s="63"/>
      <c r="D295" s="257"/>
      <c r="E295" s="257"/>
      <c r="F295" s="257"/>
      <c r="G295" s="257"/>
      <c r="H295" s="241"/>
      <c r="I295" s="241"/>
      <c r="J295" s="63"/>
      <c r="K295" s="63"/>
      <c r="L295" s="63"/>
      <c r="M295" s="63"/>
      <c r="N295" s="63"/>
      <c r="O295" s="63"/>
      <c r="P295" s="63"/>
      <c r="Q295" s="63"/>
      <c r="R295" s="63"/>
      <c r="S295" s="63"/>
      <c r="T295" s="63"/>
      <c r="U295" s="63"/>
      <c r="V295" s="63"/>
      <c r="W295" s="63"/>
      <c r="X295" s="63"/>
      <c r="Y295" s="63"/>
      <c r="Z295" s="63"/>
    </row>
    <row r="296" spans="1:26" ht="18.75" customHeight="1">
      <c r="A296" s="63"/>
      <c r="B296" s="63"/>
      <c r="C296" s="63"/>
      <c r="D296" s="257"/>
      <c r="E296" s="257"/>
      <c r="F296" s="257"/>
      <c r="G296" s="257"/>
      <c r="H296" s="241"/>
      <c r="I296" s="241"/>
      <c r="J296" s="63"/>
      <c r="K296" s="63"/>
      <c r="L296" s="63"/>
      <c r="M296" s="63"/>
      <c r="N296" s="63"/>
      <c r="O296" s="63"/>
      <c r="P296" s="63"/>
      <c r="Q296" s="63"/>
      <c r="R296" s="63"/>
      <c r="S296" s="63"/>
      <c r="T296" s="63"/>
      <c r="U296" s="63"/>
      <c r="V296" s="63"/>
      <c r="W296" s="63"/>
      <c r="X296" s="63"/>
      <c r="Y296" s="63"/>
      <c r="Z296" s="63"/>
    </row>
    <row r="297" spans="1:26" ht="18.75" customHeight="1">
      <c r="A297" s="63"/>
      <c r="B297" s="63"/>
      <c r="C297" s="63"/>
      <c r="D297" s="257"/>
      <c r="E297" s="257"/>
      <c r="F297" s="257"/>
      <c r="G297" s="257"/>
      <c r="H297" s="241"/>
      <c r="I297" s="241"/>
      <c r="J297" s="63"/>
      <c r="K297" s="63"/>
      <c r="L297" s="63"/>
      <c r="M297" s="63"/>
      <c r="N297" s="63"/>
      <c r="O297" s="63"/>
      <c r="P297" s="63"/>
      <c r="Q297" s="63"/>
      <c r="R297" s="63"/>
      <c r="S297" s="63"/>
      <c r="T297" s="63"/>
      <c r="U297" s="63"/>
      <c r="V297" s="63"/>
      <c r="W297" s="63"/>
      <c r="X297" s="63"/>
      <c r="Y297" s="63"/>
      <c r="Z297" s="63"/>
    </row>
    <row r="298" spans="1:26" ht="18.75" customHeight="1">
      <c r="A298" s="63"/>
      <c r="B298" s="63"/>
      <c r="C298" s="63"/>
      <c r="D298" s="257"/>
      <c r="E298" s="257"/>
      <c r="F298" s="257"/>
      <c r="G298" s="257"/>
      <c r="H298" s="241"/>
      <c r="I298" s="241"/>
      <c r="J298" s="63"/>
      <c r="K298" s="63"/>
      <c r="L298" s="63"/>
      <c r="M298" s="63"/>
      <c r="N298" s="63"/>
      <c r="O298" s="63"/>
      <c r="P298" s="63"/>
      <c r="Q298" s="63"/>
      <c r="R298" s="63"/>
      <c r="S298" s="63"/>
      <c r="T298" s="63"/>
      <c r="U298" s="63"/>
      <c r="V298" s="63"/>
      <c r="W298" s="63"/>
      <c r="X298" s="63"/>
      <c r="Y298" s="63"/>
      <c r="Z298" s="63"/>
    </row>
    <row r="299" spans="1:26" ht="18.75" customHeight="1">
      <c r="A299" s="63"/>
      <c r="B299" s="63"/>
      <c r="C299" s="63"/>
      <c r="D299" s="257"/>
      <c r="E299" s="257"/>
      <c r="F299" s="257"/>
      <c r="G299" s="257"/>
      <c r="H299" s="241"/>
      <c r="I299" s="241"/>
      <c r="J299" s="63"/>
      <c r="K299" s="63"/>
      <c r="L299" s="63"/>
      <c r="M299" s="63"/>
      <c r="N299" s="63"/>
      <c r="O299" s="63"/>
      <c r="P299" s="63"/>
      <c r="Q299" s="63"/>
      <c r="R299" s="63"/>
      <c r="S299" s="63"/>
      <c r="T299" s="63"/>
      <c r="U299" s="63"/>
      <c r="V299" s="63"/>
      <c r="W299" s="63"/>
      <c r="X299" s="63"/>
      <c r="Y299" s="63"/>
      <c r="Z299" s="63"/>
    </row>
    <row r="300" spans="1:26" ht="18.75" customHeight="1">
      <c r="A300" s="63"/>
      <c r="B300" s="63"/>
      <c r="C300" s="63"/>
      <c r="D300" s="257"/>
      <c r="E300" s="257"/>
      <c r="F300" s="257"/>
      <c r="G300" s="257"/>
      <c r="H300" s="241"/>
      <c r="I300" s="241"/>
      <c r="J300" s="63"/>
      <c r="K300" s="63"/>
      <c r="L300" s="63"/>
      <c r="M300" s="63"/>
      <c r="N300" s="63"/>
      <c r="O300" s="63"/>
      <c r="P300" s="63"/>
      <c r="Q300" s="63"/>
      <c r="R300" s="63"/>
      <c r="S300" s="63"/>
      <c r="T300" s="63"/>
      <c r="U300" s="63"/>
      <c r="V300" s="63"/>
      <c r="W300" s="63"/>
      <c r="X300" s="63"/>
      <c r="Y300" s="63"/>
      <c r="Z300" s="63"/>
    </row>
    <row r="301" spans="1:26" ht="18.75" customHeight="1">
      <c r="A301" s="63"/>
      <c r="B301" s="63"/>
      <c r="C301" s="63"/>
      <c r="D301" s="257"/>
      <c r="E301" s="257"/>
      <c r="F301" s="257"/>
      <c r="G301" s="257"/>
      <c r="H301" s="241"/>
      <c r="I301" s="241"/>
      <c r="J301" s="63"/>
      <c r="K301" s="63"/>
      <c r="L301" s="63"/>
      <c r="M301" s="63"/>
      <c r="N301" s="63"/>
      <c r="O301" s="63"/>
      <c r="P301" s="63"/>
      <c r="Q301" s="63"/>
      <c r="R301" s="63"/>
      <c r="S301" s="63"/>
      <c r="T301" s="63"/>
      <c r="U301" s="63"/>
      <c r="V301" s="63"/>
      <c r="W301" s="63"/>
      <c r="X301" s="63"/>
      <c r="Y301" s="63"/>
      <c r="Z301" s="63"/>
    </row>
    <row r="302" spans="1:26" ht="18.75" customHeight="1">
      <c r="A302" s="63"/>
      <c r="B302" s="63"/>
      <c r="C302" s="63"/>
      <c r="D302" s="257"/>
      <c r="E302" s="257"/>
      <c r="F302" s="257"/>
      <c r="G302" s="257"/>
      <c r="H302" s="241"/>
      <c r="I302" s="241"/>
      <c r="J302" s="63"/>
      <c r="K302" s="63"/>
      <c r="L302" s="63"/>
      <c r="M302" s="63"/>
      <c r="N302" s="63"/>
      <c r="O302" s="63"/>
      <c r="P302" s="63"/>
      <c r="Q302" s="63"/>
      <c r="R302" s="63"/>
      <c r="S302" s="63"/>
      <c r="T302" s="63"/>
      <c r="U302" s="63"/>
      <c r="V302" s="63"/>
      <c r="W302" s="63"/>
      <c r="X302" s="63"/>
      <c r="Y302" s="63"/>
      <c r="Z302" s="63"/>
    </row>
    <row r="303" spans="1:26" ht="18.75" customHeight="1">
      <c r="A303" s="63"/>
      <c r="B303" s="63"/>
      <c r="C303" s="63"/>
      <c r="D303" s="257"/>
      <c r="E303" s="257"/>
      <c r="F303" s="257"/>
      <c r="G303" s="257"/>
      <c r="H303" s="241"/>
      <c r="I303" s="241"/>
      <c r="J303" s="63"/>
      <c r="K303" s="63"/>
      <c r="L303" s="63"/>
      <c r="M303" s="63"/>
      <c r="N303" s="63"/>
      <c r="O303" s="63"/>
      <c r="P303" s="63"/>
      <c r="Q303" s="63"/>
      <c r="R303" s="63"/>
      <c r="S303" s="63"/>
      <c r="T303" s="63"/>
      <c r="U303" s="63"/>
      <c r="V303" s="63"/>
      <c r="W303" s="63"/>
      <c r="X303" s="63"/>
      <c r="Y303" s="63"/>
      <c r="Z303" s="63"/>
    </row>
    <row r="304" spans="1:26" ht="18.75" customHeight="1">
      <c r="A304" s="63"/>
      <c r="B304" s="63"/>
      <c r="C304" s="63"/>
      <c r="D304" s="257"/>
      <c r="E304" s="257"/>
      <c r="F304" s="257"/>
      <c r="G304" s="257"/>
      <c r="H304" s="241"/>
      <c r="I304" s="241"/>
      <c r="J304" s="63"/>
      <c r="K304" s="63"/>
      <c r="L304" s="63"/>
      <c r="M304" s="63"/>
      <c r="N304" s="63"/>
      <c r="O304" s="63"/>
      <c r="P304" s="63"/>
      <c r="Q304" s="63"/>
      <c r="R304" s="63"/>
      <c r="S304" s="63"/>
      <c r="T304" s="63"/>
      <c r="U304" s="63"/>
      <c r="V304" s="63"/>
      <c r="W304" s="63"/>
      <c r="X304" s="63"/>
      <c r="Y304" s="63"/>
      <c r="Z304" s="63"/>
    </row>
    <row r="305" spans="1:26" ht="18.75" customHeight="1">
      <c r="A305" s="63"/>
      <c r="B305" s="63"/>
      <c r="C305" s="63"/>
      <c r="D305" s="257"/>
      <c r="E305" s="257"/>
      <c r="F305" s="257"/>
      <c r="G305" s="257"/>
      <c r="H305" s="241"/>
      <c r="I305" s="241"/>
      <c r="J305" s="63"/>
      <c r="K305" s="63"/>
      <c r="L305" s="63"/>
      <c r="M305" s="63"/>
      <c r="N305" s="63"/>
      <c r="O305" s="63"/>
      <c r="P305" s="63"/>
      <c r="Q305" s="63"/>
      <c r="R305" s="63"/>
      <c r="S305" s="63"/>
      <c r="T305" s="63"/>
      <c r="U305" s="63"/>
      <c r="V305" s="63"/>
      <c r="W305" s="63"/>
      <c r="X305" s="63"/>
      <c r="Y305" s="63"/>
      <c r="Z305" s="63"/>
    </row>
    <row r="306" spans="1:26" ht="18.75" customHeight="1">
      <c r="A306" s="63"/>
      <c r="B306" s="63"/>
      <c r="C306" s="63"/>
      <c r="D306" s="257"/>
      <c r="E306" s="257"/>
      <c r="F306" s="257"/>
      <c r="G306" s="257"/>
      <c r="H306" s="241"/>
      <c r="I306" s="241"/>
      <c r="J306" s="63"/>
      <c r="K306" s="63"/>
      <c r="L306" s="63"/>
      <c r="M306" s="63"/>
      <c r="N306" s="63"/>
      <c r="O306" s="63"/>
      <c r="P306" s="63"/>
      <c r="Q306" s="63"/>
      <c r="R306" s="63"/>
      <c r="S306" s="63"/>
      <c r="T306" s="63"/>
      <c r="U306" s="63"/>
      <c r="V306" s="63"/>
      <c r="W306" s="63"/>
      <c r="X306" s="63"/>
      <c r="Y306" s="63"/>
      <c r="Z306" s="63"/>
    </row>
    <row r="307" spans="1:26" ht="18.75" customHeight="1">
      <c r="A307" s="63"/>
      <c r="B307" s="63"/>
      <c r="C307" s="63"/>
      <c r="D307" s="257"/>
      <c r="E307" s="257"/>
      <c r="F307" s="257"/>
      <c r="G307" s="257"/>
      <c r="H307" s="241"/>
      <c r="I307" s="241"/>
      <c r="J307" s="63"/>
      <c r="K307" s="63"/>
      <c r="L307" s="63"/>
      <c r="M307" s="63"/>
      <c r="N307" s="63"/>
      <c r="O307" s="63"/>
      <c r="P307" s="63"/>
      <c r="Q307" s="63"/>
      <c r="R307" s="63"/>
      <c r="S307" s="63"/>
      <c r="T307" s="63"/>
      <c r="U307" s="63"/>
      <c r="V307" s="63"/>
      <c r="W307" s="63"/>
      <c r="X307" s="63"/>
      <c r="Y307" s="63"/>
      <c r="Z307" s="63"/>
    </row>
    <row r="308" spans="1:26" ht="18.75" customHeight="1">
      <c r="A308" s="63"/>
      <c r="B308" s="63"/>
      <c r="C308" s="63"/>
      <c r="D308" s="257"/>
      <c r="E308" s="257"/>
      <c r="F308" s="257"/>
      <c r="G308" s="257"/>
      <c r="H308" s="241"/>
      <c r="I308" s="241"/>
      <c r="J308" s="63"/>
      <c r="K308" s="63"/>
      <c r="L308" s="63"/>
      <c r="M308" s="63"/>
      <c r="N308" s="63"/>
      <c r="O308" s="63"/>
      <c r="P308" s="63"/>
      <c r="Q308" s="63"/>
      <c r="R308" s="63"/>
      <c r="S308" s="63"/>
      <c r="T308" s="63"/>
      <c r="U308" s="63"/>
      <c r="V308" s="63"/>
      <c r="W308" s="63"/>
      <c r="X308" s="63"/>
      <c r="Y308" s="63"/>
      <c r="Z308" s="63"/>
    </row>
    <row r="309" spans="1:26" ht="18.75" customHeight="1">
      <c r="A309" s="63"/>
      <c r="B309" s="63"/>
      <c r="C309" s="63"/>
      <c r="D309" s="257"/>
      <c r="E309" s="257"/>
      <c r="F309" s="257"/>
      <c r="G309" s="257"/>
      <c r="H309" s="241"/>
      <c r="I309" s="241"/>
      <c r="J309" s="63"/>
      <c r="K309" s="63"/>
      <c r="L309" s="63"/>
      <c r="M309" s="63"/>
      <c r="N309" s="63"/>
      <c r="O309" s="63"/>
      <c r="P309" s="63"/>
      <c r="Q309" s="63"/>
      <c r="R309" s="63"/>
      <c r="S309" s="63"/>
      <c r="T309" s="63"/>
      <c r="U309" s="63"/>
      <c r="V309" s="63"/>
      <c r="W309" s="63"/>
      <c r="X309" s="63"/>
      <c r="Y309" s="63"/>
      <c r="Z309" s="63"/>
    </row>
    <row r="310" spans="1:26" ht="18.75" customHeight="1">
      <c r="A310" s="63"/>
      <c r="B310" s="63"/>
      <c r="C310" s="63"/>
      <c r="D310" s="257"/>
      <c r="E310" s="257"/>
      <c r="F310" s="257"/>
      <c r="G310" s="257"/>
      <c r="H310" s="241"/>
      <c r="I310" s="241"/>
      <c r="J310" s="63"/>
      <c r="K310" s="63"/>
      <c r="L310" s="63"/>
      <c r="M310" s="63"/>
      <c r="N310" s="63"/>
      <c r="O310" s="63"/>
      <c r="P310" s="63"/>
      <c r="Q310" s="63"/>
      <c r="R310" s="63"/>
      <c r="S310" s="63"/>
      <c r="T310" s="63"/>
      <c r="U310" s="63"/>
      <c r="V310" s="63"/>
      <c r="W310" s="63"/>
      <c r="X310" s="63"/>
      <c r="Y310" s="63"/>
      <c r="Z310" s="63"/>
    </row>
    <row r="311" spans="1:26" ht="18.75" customHeight="1">
      <c r="A311" s="63"/>
      <c r="B311" s="63"/>
      <c r="C311" s="63"/>
      <c r="D311" s="257"/>
      <c r="E311" s="257"/>
      <c r="F311" s="257"/>
      <c r="G311" s="257"/>
      <c r="H311" s="241"/>
      <c r="I311" s="241"/>
      <c r="J311" s="63"/>
      <c r="K311" s="63"/>
      <c r="L311" s="63"/>
      <c r="M311" s="63"/>
      <c r="N311" s="63"/>
      <c r="O311" s="63"/>
      <c r="P311" s="63"/>
      <c r="Q311" s="63"/>
      <c r="R311" s="63"/>
      <c r="S311" s="63"/>
      <c r="T311" s="63"/>
      <c r="U311" s="63"/>
      <c r="V311" s="63"/>
      <c r="W311" s="63"/>
      <c r="X311" s="63"/>
      <c r="Y311" s="63"/>
      <c r="Z311" s="63"/>
    </row>
    <row r="312" spans="1:26" ht="18.75" customHeight="1">
      <c r="A312" s="63"/>
      <c r="B312" s="63"/>
      <c r="C312" s="63"/>
      <c r="D312" s="257"/>
      <c r="E312" s="257"/>
      <c r="F312" s="257"/>
      <c r="G312" s="257"/>
      <c r="H312" s="241"/>
      <c r="I312" s="241"/>
      <c r="J312" s="63"/>
      <c r="K312" s="63"/>
      <c r="L312" s="63"/>
      <c r="M312" s="63"/>
      <c r="N312" s="63"/>
      <c r="O312" s="63"/>
      <c r="P312" s="63"/>
      <c r="Q312" s="63"/>
      <c r="R312" s="63"/>
      <c r="S312" s="63"/>
      <c r="T312" s="63"/>
      <c r="U312" s="63"/>
      <c r="V312" s="63"/>
      <c r="W312" s="63"/>
      <c r="X312" s="63"/>
      <c r="Y312" s="63"/>
      <c r="Z312" s="63"/>
    </row>
    <row r="313" spans="1:26" ht="18.75" customHeight="1">
      <c r="A313" s="63"/>
      <c r="B313" s="63"/>
      <c r="C313" s="63"/>
      <c r="D313" s="257"/>
      <c r="E313" s="257"/>
      <c r="F313" s="257"/>
      <c r="G313" s="257"/>
      <c r="H313" s="241"/>
      <c r="I313" s="241"/>
      <c r="J313" s="63"/>
      <c r="K313" s="63"/>
      <c r="L313" s="63"/>
      <c r="M313" s="63"/>
      <c r="N313" s="63"/>
      <c r="O313" s="63"/>
      <c r="P313" s="63"/>
      <c r="Q313" s="63"/>
      <c r="R313" s="63"/>
      <c r="S313" s="63"/>
      <c r="T313" s="63"/>
      <c r="U313" s="63"/>
      <c r="V313" s="63"/>
      <c r="W313" s="63"/>
      <c r="X313" s="63"/>
      <c r="Y313" s="63"/>
      <c r="Z313" s="63"/>
    </row>
    <row r="314" spans="1:26" ht="18.75" customHeight="1">
      <c r="A314" s="63"/>
      <c r="B314" s="63"/>
      <c r="C314" s="63"/>
      <c r="D314" s="257"/>
      <c r="E314" s="257"/>
      <c r="F314" s="257"/>
      <c r="G314" s="257"/>
      <c r="H314" s="241"/>
      <c r="I314" s="241"/>
      <c r="J314" s="63"/>
      <c r="K314" s="63"/>
      <c r="L314" s="63"/>
      <c r="M314" s="63"/>
      <c r="N314" s="63"/>
      <c r="O314" s="63"/>
      <c r="P314" s="63"/>
      <c r="Q314" s="63"/>
      <c r="R314" s="63"/>
      <c r="S314" s="63"/>
      <c r="T314" s="63"/>
      <c r="U314" s="63"/>
      <c r="V314" s="63"/>
      <c r="W314" s="63"/>
      <c r="X314" s="63"/>
      <c r="Y314" s="63"/>
      <c r="Z314" s="63"/>
    </row>
    <row r="315" spans="1:26" ht="18.75" customHeight="1">
      <c r="A315" s="63"/>
      <c r="B315" s="63"/>
      <c r="C315" s="63"/>
      <c r="D315" s="257"/>
      <c r="E315" s="257"/>
      <c r="F315" s="257"/>
      <c r="G315" s="257"/>
      <c r="H315" s="241"/>
      <c r="I315" s="241"/>
      <c r="J315" s="63"/>
      <c r="K315" s="63"/>
      <c r="L315" s="63"/>
      <c r="M315" s="63"/>
      <c r="N315" s="63"/>
      <c r="O315" s="63"/>
      <c r="P315" s="63"/>
      <c r="Q315" s="63"/>
      <c r="R315" s="63"/>
      <c r="S315" s="63"/>
      <c r="T315" s="63"/>
      <c r="U315" s="63"/>
      <c r="V315" s="63"/>
      <c r="W315" s="63"/>
      <c r="X315" s="63"/>
      <c r="Y315" s="63"/>
      <c r="Z315" s="63"/>
    </row>
    <row r="316" spans="1:26" ht="18.75" customHeight="1">
      <c r="A316" s="63"/>
      <c r="B316" s="63"/>
      <c r="C316" s="63"/>
      <c r="D316" s="257"/>
      <c r="E316" s="257"/>
      <c r="F316" s="257"/>
      <c r="G316" s="257"/>
      <c r="H316" s="241"/>
      <c r="I316" s="241"/>
      <c r="J316" s="63"/>
      <c r="K316" s="63"/>
      <c r="L316" s="63"/>
      <c r="M316" s="63"/>
      <c r="N316" s="63"/>
      <c r="O316" s="63"/>
      <c r="P316" s="63"/>
      <c r="Q316" s="63"/>
      <c r="R316" s="63"/>
      <c r="S316" s="63"/>
      <c r="T316" s="63"/>
      <c r="U316" s="63"/>
      <c r="V316" s="63"/>
      <c r="W316" s="63"/>
      <c r="X316" s="63"/>
      <c r="Y316" s="63"/>
      <c r="Z316" s="63"/>
    </row>
    <row r="317" spans="1:26" ht="18.75" customHeight="1">
      <c r="A317" s="63"/>
      <c r="B317" s="63"/>
      <c r="C317" s="63"/>
      <c r="D317" s="257"/>
      <c r="E317" s="257"/>
      <c r="F317" s="257"/>
      <c r="G317" s="257"/>
      <c r="H317" s="241"/>
      <c r="I317" s="241"/>
      <c r="J317" s="63"/>
      <c r="K317" s="63"/>
      <c r="L317" s="63"/>
      <c r="M317" s="63"/>
      <c r="N317" s="63"/>
      <c r="O317" s="63"/>
      <c r="P317" s="63"/>
      <c r="Q317" s="63"/>
      <c r="R317" s="63"/>
      <c r="S317" s="63"/>
      <c r="T317" s="63"/>
      <c r="U317" s="63"/>
      <c r="V317" s="63"/>
      <c r="W317" s="63"/>
      <c r="X317" s="63"/>
      <c r="Y317" s="63"/>
      <c r="Z317" s="63"/>
    </row>
    <row r="318" spans="1:26" ht="18.75" customHeight="1">
      <c r="A318" s="63"/>
      <c r="B318" s="63"/>
      <c r="C318" s="63"/>
      <c r="D318" s="257"/>
      <c r="E318" s="257"/>
      <c r="F318" s="257"/>
      <c r="G318" s="257"/>
      <c r="H318" s="241"/>
      <c r="I318" s="241"/>
      <c r="J318" s="63"/>
      <c r="K318" s="63"/>
      <c r="L318" s="63"/>
      <c r="M318" s="63"/>
      <c r="N318" s="63"/>
      <c r="O318" s="63"/>
      <c r="P318" s="63"/>
      <c r="Q318" s="63"/>
      <c r="R318" s="63"/>
      <c r="S318" s="63"/>
      <c r="T318" s="63"/>
      <c r="U318" s="63"/>
      <c r="V318" s="63"/>
      <c r="W318" s="63"/>
      <c r="X318" s="63"/>
      <c r="Y318" s="63"/>
      <c r="Z318" s="63"/>
    </row>
    <row r="319" spans="1:26" ht="18.75" customHeight="1">
      <c r="A319" s="63"/>
      <c r="B319" s="63"/>
      <c r="C319" s="63"/>
      <c r="D319" s="257"/>
      <c r="E319" s="257"/>
      <c r="F319" s="257"/>
      <c r="G319" s="257"/>
      <c r="H319" s="241"/>
      <c r="I319" s="241"/>
      <c r="J319" s="63"/>
      <c r="K319" s="63"/>
      <c r="L319" s="63"/>
      <c r="M319" s="63"/>
      <c r="N319" s="63"/>
      <c r="O319" s="63"/>
      <c r="P319" s="63"/>
      <c r="Q319" s="63"/>
      <c r="R319" s="63"/>
      <c r="S319" s="63"/>
      <c r="T319" s="63"/>
      <c r="U319" s="63"/>
      <c r="V319" s="63"/>
      <c r="W319" s="63"/>
      <c r="X319" s="63"/>
      <c r="Y319" s="63"/>
      <c r="Z319" s="63"/>
    </row>
    <row r="320" spans="1:26" ht="18.75" customHeight="1">
      <c r="A320" s="63"/>
      <c r="B320" s="63"/>
      <c r="C320" s="63"/>
      <c r="D320" s="257"/>
      <c r="E320" s="257"/>
      <c r="F320" s="257"/>
      <c r="G320" s="257"/>
      <c r="H320" s="241"/>
      <c r="I320" s="241"/>
      <c r="J320" s="63"/>
      <c r="K320" s="63"/>
      <c r="L320" s="63"/>
      <c r="M320" s="63"/>
      <c r="N320" s="63"/>
      <c r="O320" s="63"/>
      <c r="P320" s="63"/>
      <c r="Q320" s="63"/>
      <c r="R320" s="63"/>
      <c r="S320" s="63"/>
      <c r="T320" s="63"/>
      <c r="U320" s="63"/>
      <c r="V320" s="63"/>
      <c r="W320" s="63"/>
      <c r="X320" s="63"/>
      <c r="Y320" s="63"/>
      <c r="Z320" s="63"/>
    </row>
    <row r="321" spans="1:26" ht="18.75" customHeight="1">
      <c r="A321" s="63"/>
      <c r="B321" s="63"/>
      <c r="C321" s="63"/>
      <c r="D321" s="257"/>
      <c r="E321" s="257"/>
      <c r="F321" s="257"/>
      <c r="G321" s="257"/>
      <c r="H321" s="241"/>
      <c r="I321" s="241"/>
      <c r="J321" s="63"/>
      <c r="K321" s="63"/>
      <c r="L321" s="63"/>
      <c r="M321" s="63"/>
      <c r="N321" s="63"/>
      <c r="O321" s="63"/>
      <c r="P321" s="63"/>
      <c r="Q321" s="63"/>
      <c r="R321" s="63"/>
      <c r="S321" s="63"/>
      <c r="T321" s="63"/>
      <c r="U321" s="63"/>
      <c r="V321" s="63"/>
      <c r="W321" s="63"/>
      <c r="X321" s="63"/>
      <c r="Y321" s="63"/>
      <c r="Z321" s="63"/>
    </row>
    <row r="322" spans="1:26" ht="18.75" customHeight="1">
      <c r="A322" s="63"/>
      <c r="B322" s="63"/>
      <c r="C322" s="63"/>
      <c r="D322" s="257"/>
      <c r="E322" s="257"/>
      <c r="F322" s="257"/>
      <c r="G322" s="257"/>
      <c r="H322" s="241"/>
      <c r="I322" s="241"/>
      <c r="J322" s="63"/>
      <c r="K322" s="63"/>
      <c r="L322" s="63"/>
      <c r="M322" s="63"/>
      <c r="N322" s="63"/>
      <c r="O322" s="63"/>
      <c r="P322" s="63"/>
      <c r="Q322" s="63"/>
      <c r="R322" s="63"/>
      <c r="S322" s="63"/>
      <c r="T322" s="63"/>
      <c r="U322" s="63"/>
      <c r="V322" s="63"/>
      <c r="W322" s="63"/>
      <c r="X322" s="63"/>
      <c r="Y322" s="63"/>
      <c r="Z322" s="63"/>
    </row>
    <row r="323" spans="1:26" ht="18.75" customHeight="1">
      <c r="A323" s="63"/>
      <c r="B323" s="63"/>
      <c r="C323" s="63"/>
      <c r="D323" s="257"/>
      <c r="E323" s="257"/>
      <c r="F323" s="257"/>
      <c r="G323" s="257"/>
      <c r="H323" s="241"/>
      <c r="I323" s="241"/>
      <c r="J323" s="63"/>
      <c r="K323" s="63"/>
      <c r="L323" s="63"/>
      <c r="M323" s="63"/>
      <c r="N323" s="63"/>
      <c r="O323" s="63"/>
      <c r="P323" s="63"/>
      <c r="Q323" s="63"/>
      <c r="R323" s="63"/>
      <c r="S323" s="63"/>
      <c r="T323" s="63"/>
      <c r="U323" s="63"/>
      <c r="V323" s="63"/>
      <c r="W323" s="63"/>
      <c r="X323" s="63"/>
      <c r="Y323" s="63"/>
      <c r="Z323" s="63"/>
    </row>
    <row r="324" spans="1:26" ht="18.75" customHeight="1">
      <c r="A324" s="63"/>
      <c r="B324" s="63"/>
      <c r="C324" s="63"/>
      <c r="D324" s="257"/>
      <c r="E324" s="257"/>
      <c r="F324" s="257"/>
      <c r="G324" s="257"/>
      <c r="H324" s="241"/>
      <c r="I324" s="241"/>
      <c r="J324" s="63"/>
      <c r="K324" s="63"/>
      <c r="L324" s="63"/>
      <c r="M324" s="63"/>
      <c r="N324" s="63"/>
      <c r="O324" s="63"/>
      <c r="P324" s="63"/>
      <c r="Q324" s="63"/>
      <c r="R324" s="63"/>
      <c r="S324" s="63"/>
      <c r="T324" s="63"/>
      <c r="U324" s="63"/>
      <c r="V324" s="63"/>
      <c r="W324" s="63"/>
      <c r="X324" s="63"/>
      <c r="Y324" s="63"/>
      <c r="Z324" s="63"/>
    </row>
    <row r="325" spans="1:26" ht="18.75" customHeight="1">
      <c r="A325" s="63"/>
      <c r="B325" s="63"/>
      <c r="C325" s="63"/>
      <c r="D325" s="257"/>
      <c r="E325" s="257"/>
      <c r="F325" s="257"/>
      <c r="G325" s="257"/>
      <c r="H325" s="241"/>
      <c r="I325" s="241"/>
      <c r="J325" s="63"/>
      <c r="K325" s="63"/>
      <c r="L325" s="63"/>
      <c r="M325" s="63"/>
      <c r="N325" s="63"/>
      <c r="O325" s="63"/>
      <c r="P325" s="63"/>
      <c r="Q325" s="63"/>
      <c r="R325" s="63"/>
      <c r="S325" s="63"/>
      <c r="T325" s="63"/>
      <c r="U325" s="63"/>
      <c r="V325" s="63"/>
      <c r="W325" s="63"/>
      <c r="X325" s="63"/>
      <c r="Y325" s="63"/>
      <c r="Z325" s="63"/>
    </row>
    <row r="326" spans="1:26" ht="18.75" customHeight="1">
      <c r="A326" s="63"/>
      <c r="B326" s="63"/>
      <c r="C326" s="63"/>
      <c r="D326" s="257"/>
      <c r="E326" s="257"/>
      <c r="F326" s="257"/>
      <c r="G326" s="257"/>
      <c r="H326" s="241"/>
      <c r="I326" s="241"/>
      <c r="J326" s="63"/>
      <c r="K326" s="63"/>
      <c r="L326" s="63"/>
      <c r="M326" s="63"/>
      <c r="N326" s="63"/>
      <c r="O326" s="63"/>
      <c r="P326" s="63"/>
      <c r="Q326" s="63"/>
      <c r="R326" s="63"/>
      <c r="S326" s="63"/>
      <c r="T326" s="63"/>
      <c r="U326" s="63"/>
      <c r="V326" s="63"/>
      <c r="W326" s="63"/>
      <c r="X326" s="63"/>
      <c r="Y326" s="63"/>
      <c r="Z326" s="63"/>
    </row>
    <row r="327" spans="1:26" ht="18.75" customHeight="1">
      <c r="A327" s="63"/>
      <c r="B327" s="63"/>
      <c r="C327" s="63"/>
      <c r="D327" s="257"/>
      <c r="E327" s="257"/>
      <c r="F327" s="257"/>
      <c r="G327" s="257"/>
      <c r="H327" s="241"/>
      <c r="I327" s="241"/>
      <c r="J327" s="63"/>
      <c r="K327" s="63"/>
      <c r="L327" s="63"/>
      <c r="M327" s="63"/>
      <c r="N327" s="63"/>
      <c r="O327" s="63"/>
      <c r="P327" s="63"/>
      <c r="Q327" s="63"/>
      <c r="R327" s="63"/>
      <c r="S327" s="63"/>
      <c r="T327" s="63"/>
      <c r="U327" s="63"/>
      <c r="V327" s="63"/>
      <c r="W327" s="63"/>
      <c r="X327" s="63"/>
      <c r="Y327" s="63"/>
      <c r="Z327" s="63"/>
    </row>
    <row r="328" spans="1:26" ht="18.75" customHeight="1">
      <c r="A328" s="63"/>
      <c r="B328" s="63"/>
      <c r="C328" s="63"/>
      <c r="D328" s="257"/>
      <c r="E328" s="257"/>
      <c r="F328" s="257"/>
      <c r="G328" s="257"/>
      <c r="H328" s="241"/>
      <c r="I328" s="241"/>
      <c r="J328" s="63"/>
      <c r="K328" s="63"/>
      <c r="L328" s="63"/>
      <c r="M328" s="63"/>
      <c r="N328" s="63"/>
      <c r="O328" s="63"/>
      <c r="P328" s="63"/>
      <c r="Q328" s="63"/>
      <c r="R328" s="63"/>
      <c r="S328" s="63"/>
      <c r="T328" s="63"/>
      <c r="U328" s="63"/>
      <c r="V328" s="63"/>
      <c r="W328" s="63"/>
      <c r="X328" s="63"/>
      <c r="Y328" s="63"/>
      <c r="Z328" s="63"/>
    </row>
    <row r="329" spans="1:26" ht="18.75" customHeight="1">
      <c r="A329" s="63"/>
      <c r="B329" s="63"/>
      <c r="C329" s="63"/>
      <c r="D329" s="257"/>
      <c r="E329" s="257"/>
      <c r="F329" s="257"/>
      <c r="G329" s="257"/>
      <c r="H329" s="241"/>
      <c r="I329" s="241"/>
      <c r="J329" s="63"/>
      <c r="K329" s="63"/>
      <c r="L329" s="63"/>
      <c r="M329" s="63"/>
      <c r="N329" s="63"/>
      <c r="O329" s="63"/>
      <c r="P329" s="63"/>
      <c r="Q329" s="63"/>
      <c r="R329" s="63"/>
      <c r="S329" s="63"/>
      <c r="T329" s="63"/>
      <c r="U329" s="63"/>
      <c r="V329" s="63"/>
      <c r="W329" s="63"/>
      <c r="X329" s="63"/>
      <c r="Y329" s="63"/>
      <c r="Z329" s="63"/>
    </row>
    <row r="330" spans="1:26" ht="18.75" customHeight="1">
      <c r="A330" s="63"/>
      <c r="B330" s="63"/>
      <c r="C330" s="63"/>
      <c r="D330" s="257"/>
      <c r="E330" s="257"/>
      <c r="F330" s="257"/>
      <c r="G330" s="257"/>
      <c r="H330" s="241"/>
      <c r="I330" s="241"/>
      <c r="J330" s="63"/>
      <c r="K330" s="63"/>
      <c r="L330" s="63"/>
      <c r="M330" s="63"/>
      <c r="N330" s="63"/>
      <c r="O330" s="63"/>
      <c r="P330" s="63"/>
      <c r="Q330" s="63"/>
      <c r="R330" s="63"/>
      <c r="S330" s="63"/>
      <c r="T330" s="63"/>
      <c r="U330" s="63"/>
      <c r="V330" s="63"/>
      <c r="W330" s="63"/>
      <c r="X330" s="63"/>
      <c r="Y330" s="63"/>
      <c r="Z330" s="63"/>
    </row>
    <row r="331" spans="1:26" ht="18.75" customHeight="1">
      <c r="A331" s="63"/>
      <c r="B331" s="63"/>
      <c r="C331" s="63"/>
      <c r="D331" s="257"/>
      <c r="E331" s="257"/>
      <c r="F331" s="257"/>
      <c r="G331" s="257"/>
      <c r="H331" s="241"/>
      <c r="I331" s="241"/>
      <c r="J331" s="63"/>
      <c r="K331" s="63"/>
      <c r="L331" s="63"/>
      <c r="M331" s="63"/>
      <c r="N331" s="63"/>
      <c r="O331" s="63"/>
      <c r="P331" s="63"/>
      <c r="Q331" s="63"/>
      <c r="R331" s="63"/>
      <c r="S331" s="63"/>
      <c r="T331" s="63"/>
      <c r="U331" s="63"/>
      <c r="V331" s="63"/>
      <c r="W331" s="63"/>
      <c r="X331" s="63"/>
      <c r="Y331" s="63"/>
      <c r="Z331" s="63"/>
    </row>
    <row r="332" spans="1:26" ht="18.75" customHeight="1">
      <c r="A332" s="63"/>
      <c r="B332" s="63"/>
      <c r="C332" s="63"/>
      <c r="D332" s="257"/>
      <c r="E332" s="257"/>
      <c r="F332" s="257"/>
      <c r="G332" s="257"/>
      <c r="H332" s="241"/>
      <c r="I332" s="241"/>
      <c r="J332" s="63"/>
      <c r="K332" s="63"/>
      <c r="L332" s="63"/>
      <c r="M332" s="63"/>
      <c r="N332" s="63"/>
      <c r="O332" s="63"/>
      <c r="P332" s="63"/>
      <c r="Q332" s="63"/>
      <c r="R332" s="63"/>
      <c r="S332" s="63"/>
      <c r="T332" s="63"/>
      <c r="U332" s="63"/>
      <c r="V332" s="63"/>
      <c r="W332" s="63"/>
      <c r="X332" s="63"/>
      <c r="Y332" s="63"/>
      <c r="Z332" s="63"/>
    </row>
    <row r="333" spans="1:26" ht="18.75" customHeight="1">
      <c r="A333" s="63"/>
      <c r="B333" s="63"/>
      <c r="C333" s="63"/>
      <c r="D333" s="257"/>
      <c r="E333" s="257"/>
      <c r="F333" s="257"/>
      <c r="G333" s="257"/>
      <c r="H333" s="241"/>
      <c r="I333" s="241"/>
      <c r="J333" s="63"/>
      <c r="K333" s="63"/>
      <c r="L333" s="63"/>
      <c r="M333" s="63"/>
      <c r="N333" s="63"/>
      <c r="O333" s="63"/>
      <c r="P333" s="63"/>
      <c r="Q333" s="63"/>
      <c r="R333" s="63"/>
      <c r="S333" s="63"/>
      <c r="T333" s="63"/>
      <c r="U333" s="63"/>
      <c r="V333" s="63"/>
      <c r="W333" s="63"/>
      <c r="X333" s="63"/>
      <c r="Y333" s="63"/>
      <c r="Z333" s="63"/>
    </row>
    <row r="334" spans="1:26" ht="18.75" customHeight="1">
      <c r="A334" s="63"/>
      <c r="B334" s="63"/>
      <c r="C334" s="63"/>
      <c r="D334" s="257"/>
      <c r="E334" s="257"/>
      <c r="F334" s="257"/>
      <c r="G334" s="257"/>
      <c r="H334" s="241"/>
      <c r="I334" s="241"/>
      <c r="J334" s="63"/>
      <c r="K334" s="63"/>
      <c r="L334" s="63"/>
      <c r="M334" s="63"/>
      <c r="N334" s="63"/>
      <c r="O334" s="63"/>
      <c r="P334" s="63"/>
      <c r="Q334" s="63"/>
      <c r="R334" s="63"/>
      <c r="S334" s="63"/>
      <c r="T334" s="63"/>
      <c r="U334" s="63"/>
      <c r="V334" s="63"/>
      <c r="W334" s="63"/>
      <c r="X334" s="63"/>
      <c r="Y334" s="63"/>
      <c r="Z334" s="63"/>
    </row>
    <row r="335" spans="1:26" ht="18.75" customHeight="1">
      <c r="A335" s="63"/>
      <c r="B335" s="63"/>
      <c r="C335" s="63"/>
      <c r="D335" s="257"/>
      <c r="E335" s="257"/>
      <c r="F335" s="257"/>
      <c r="G335" s="257"/>
      <c r="H335" s="241"/>
      <c r="I335" s="241"/>
      <c r="J335" s="63"/>
      <c r="K335" s="63"/>
      <c r="L335" s="63"/>
      <c r="M335" s="63"/>
      <c r="N335" s="63"/>
      <c r="O335" s="63"/>
      <c r="P335" s="63"/>
      <c r="Q335" s="63"/>
      <c r="R335" s="63"/>
      <c r="S335" s="63"/>
      <c r="T335" s="63"/>
      <c r="U335" s="63"/>
      <c r="V335" s="63"/>
      <c r="W335" s="63"/>
      <c r="X335" s="63"/>
      <c r="Y335" s="63"/>
      <c r="Z335" s="63"/>
    </row>
    <row r="336" spans="1:26" ht="18.75" customHeight="1">
      <c r="A336" s="63"/>
      <c r="B336" s="63"/>
      <c r="C336" s="63"/>
      <c r="D336" s="257"/>
      <c r="E336" s="257"/>
      <c r="F336" s="257"/>
      <c r="G336" s="257"/>
      <c r="H336" s="241"/>
      <c r="I336" s="241"/>
      <c r="J336" s="63"/>
      <c r="K336" s="63"/>
      <c r="L336" s="63"/>
      <c r="M336" s="63"/>
      <c r="N336" s="63"/>
      <c r="O336" s="63"/>
      <c r="P336" s="63"/>
      <c r="Q336" s="63"/>
      <c r="R336" s="63"/>
      <c r="S336" s="63"/>
      <c r="T336" s="63"/>
      <c r="U336" s="63"/>
      <c r="V336" s="63"/>
      <c r="W336" s="63"/>
      <c r="X336" s="63"/>
      <c r="Y336" s="63"/>
      <c r="Z336" s="63"/>
    </row>
    <row r="337" spans="1:26" ht="18.75" customHeight="1">
      <c r="A337" s="63"/>
      <c r="B337" s="63"/>
      <c r="C337" s="63"/>
      <c r="D337" s="257"/>
      <c r="E337" s="257"/>
      <c r="F337" s="257"/>
      <c r="G337" s="257"/>
      <c r="H337" s="241"/>
      <c r="I337" s="241"/>
      <c r="J337" s="63"/>
      <c r="K337" s="63"/>
      <c r="L337" s="63"/>
      <c r="M337" s="63"/>
      <c r="N337" s="63"/>
      <c r="O337" s="63"/>
      <c r="P337" s="63"/>
      <c r="Q337" s="63"/>
      <c r="R337" s="63"/>
      <c r="S337" s="63"/>
      <c r="T337" s="63"/>
      <c r="U337" s="63"/>
      <c r="V337" s="63"/>
      <c r="W337" s="63"/>
      <c r="X337" s="63"/>
      <c r="Y337" s="63"/>
      <c r="Z337" s="63"/>
    </row>
    <row r="338" spans="1:26" ht="18.75" customHeight="1">
      <c r="A338" s="63"/>
      <c r="B338" s="63"/>
      <c r="C338" s="63"/>
      <c r="D338" s="257"/>
      <c r="E338" s="257"/>
      <c r="F338" s="257"/>
      <c r="G338" s="257"/>
      <c r="H338" s="241"/>
      <c r="I338" s="241"/>
      <c r="J338" s="63"/>
      <c r="K338" s="63"/>
      <c r="L338" s="63"/>
      <c r="M338" s="63"/>
      <c r="N338" s="63"/>
      <c r="O338" s="63"/>
      <c r="P338" s="63"/>
      <c r="Q338" s="63"/>
      <c r="R338" s="63"/>
      <c r="S338" s="63"/>
      <c r="T338" s="63"/>
      <c r="U338" s="63"/>
      <c r="V338" s="63"/>
      <c r="W338" s="63"/>
      <c r="X338" s="63"/>
      <c r="Y338" s="63"/>
      <c r="Z338" s="63"/>
    </row>
    <row r="339" spans="1:26" ht="18.75" customHeight="1">
      <c r="A339" s="63"/>
      <c r="B339" s="63"/>
      <c r="C339" s="63"/>
      <c r="D339" s="257"/>
      <c r="E339" s="257"/>
      <c r="F339" s="257"/>
      <c r="G339" s="257"/>
      <c r="H339" s="241"/>
      <c r="I339" s="241"/>
      <c r="J339" s="63"/>
      <c r="K339" s="63"/>
      <c r="L339" s="63"/>
      <c r="M339" s="63"/>
      <c r="N339" s="63"/>
      <c r="O339" s="63"/>
      <c r="P339" s="63"/>
      <c r="Q339" s="63"/>
      <c r="R339" s="63"/>
      <c r="S339" s="63"/>
      <c r="T339" s="63"/>
      <c r="U339" s="63"/>
      <c r="V339" s="63"/>
      <c r="W339" s="63"/>
      <c r="X339" s="63"/>
      <c r="Y339" s="63"/>
      <c r="Z339" s="63"/>
    </row>
    <row r="340" spans="1:26" ht="18.75" customHeight="1">
      <c r="A340" s="63"/>
      <c r="B340" s="63"/>
      <c r="C340" s="63"/>
      <c r="D340" s="257"/>
      <c r="E340" s="257"/>
      <c r="F340" s="257"/>
      <c r="G340" s="257"/>
      <c r="H340" s="241"/>
      <c r="I340" s="241"/>
      <c r="J340" s="63"/>
      <c r="K340" s="63"/>
      <c r="L340" s="63"/>
      <c r="M340" s="63"/>
      <c r="N340" s="63"/>
      <c r="O340" s="63"/>
      <c r="P340" s="63"/>
      <c r="Q340" s="63"/>
      <c r="R340" s="63"/>
      <c r="S340" s="63"/>
      <c r="T340" s="63"/>
      <c r="U340" s="63"/>
      <c r="V340" s="63"/>
      <c r="W340" s="63"/>
      <c r="X340" s="63"/>
      <c r="Y340" s="63"/>
      <c r="Z340" s="63"/>
    </row>
    <row r="341" spans="1:26" ht="18.75" customHeight="1">
      <c r="A341" s="63"/>
      <c r="B341" s="63"/>
      <c r="C341" s="63"/>
      <c r="D341" s="257"/>
      <c r="E341" s="257"/>
      <c r="F341" s="257"/>
      <c r="G341" s="257"/>
      <c r="H341" s="241"/>
      <c r="I341" s="241"/>
      <c r="J341" s="63"/>
      <c r="K341" s="63"/>
      <c r="L341" s="63"/>
      <c r="M341" s="63"/>
      <c r="N341" s="63"/>
      <c r="O341" s="63"/>
      <c r="P341" s="63"/>
      <c r="Q341" s="63"/>
      <c r="R341" s="63"/>
      <c r="S341" s="63"/>
      <c r="T341" s="63"/>
      <c r="U341" s="63"/>
      <c r="V341" s="63"/>
      <c r="W341" s="63"/>
      <c r="X341" s="63"/>
      <c r="Y341" s="63"/>
      <c r="Z341" s="63"/>
    </row>
    <row r="342" spans="1:26" ht="18.75" customHeight="1">
      <c r="A342" s="63"/>
      <c r="B342" s="63"/>
      <c r="C342" s="63"/>
      <c r="D342" s="257"/>
      <c r="E342" s="257"/>
      <c r="F342" s="257"/>
      <c r="G342" s="257"/>
      <c r="H342" s="241"/>
      <c r="I342" s="241"/>
      <c r="J342" s="63"/>
      <c r="K342" s="63"/>
      <c r="L342" s="63"/>
      <c r="M342" s="63"/>
      <c r="N342" s="63"/>
      <c r="O342" s="63"/>
      <c r="P342" s="63"/>
      <c r="Q342" s="63"/>
      <c r="R342" s="63"/>
      <c r="S342" s="63"/>
      <c r="T342" s="63"/>
      <c r="U342" s="63"/>
      <c r="V342" s="63"/>
      <c r="W342" s="63"/>
      <c r="X342" s="63"/>
      <c r="Y342" s="63"/>
      <c r="Z342" s="63"/>
    </row>
    <row r="343" spans="1:26" ht="18.75" customHeight="1">
      <c r="A343" s="63"/>
      <c r="B343" s="63"/>
      <c r="C343" s="63"/>
      <c r="D343" s="257"/>
      <c r="E343" s="257"/>
      <c r="F343" s="257"/>
      <c r="G343" s="257"/>
      <c r="H343" s="241"/>
      <c r="I343" s="241"/>
      <c r="J343" s="63"/>
      <c r="K343" s="63"/>
      <c r="L343" s="63"/>
      <c r="M343" s="63"/>
      <c r="N343" s="63"/>
      <c r="O343" s="63"/>
      <c r="P343" s="63"/>
      <c r="Q343" s="63"/>
      <c r="R343" s="63"/>
      <c r="S343" s="63"/>
      <c r="T343" s="63"/>
      <c r="U343" s="63"/>
      <c r="V343" s="63"/>
      <c r="W343" s="63"/>
      <c r="X343" s="63"/>
      <c r="Y343" s="63"/>
      <c r="Z343" s="63"/>
    </row>
    <row r="344" spans="1:26" ht="18.75" customHeight="1">
      <c r="A344" s="63"/>
      <c r="B344" s="63"/>
      <c r="C344" s="63"/>
      <c r="D344" s="257"/>
      <c r="E344" s="257"/>
      <c r="F344" s="257"/>
      <c r="G344" s="257"/>
      <c r="H344" s="241"/>
      <c r="I344" s="241"/>
      <c r="J344" s="63"/>
      <c r="K344" s="63"/>
      <c r="L344" s="63"/>
      <c r="M344" s="63"/>
      <c r="N344" s="63"/>
      <c r="O344" s="63"/>
      <c r="P344" s="63"/>
      <c r="Q344" s="63"/>
      <c r="R344" s="63"/>
      <c r="S344" s="63"/>
      <c r="T344" s="63"/>
      <c r="U344" s="63"/>
      <c r="V344" s="63"/>
      <c r="W344" s="63"/>
      <c r="X344" s="63"/>
      <c r="Y344" s="63"/>
      <c r="Z344" s="63"/>
    </row>
    <row r="345" spans="1:26" ht="18.75" customHeight="1">
      <c r="A345" s="63"/>
      <c r="B345" s="63"/>
      <c r="C345" s="63"/>
      <c r="D345" s="257"/>
      <c r="E345" s="257"/>
      <c r="F345" s="257"/>
      <c r="G345" s="257"/>
      <c r="H345" s="241"/>
      <c r="I345" s="241"/>
      <c r="J345" s="63"/>
      <c r="K345" s="63"/>
      <c r="L345" s="63"/>
      <c r="M345" s="63"/>
      <c r="N345" s="63"/>
      <c r="O345" s="63"/>
      <c r="P345" s="63"/>
      <c r="Q345" s="63"/>
      <c r="R345" s="63"/>
      <c r="S345" s="63"/>
      <c r="T345" s="63"/>
      <c r="U345" s="63"/>
      <c r="V345" s="63"/>
      <c r="W345" s="63"/>
      <c r="X345" s="63"/>
      <c r="Y345" s="63"/>
      <c r="Z345" s="63"/>
    </row>
    <row r="346" spans="1:26" ht="18.75" customHeight="1">
      <c r="A346" s="63"/>
      <c r="B346" s="63"/>
      <c r="C346" s="63"/>
      <c r="D346" s="257"/>
      <c r="E346" s="257"/>
      <c r="F346" s="257"/>
      <c r="G346" s="257"/>
      <c r="H346" s="241"/>
      <c r="I346" s="241"/>
      <c r="J346" s="63"/>
      <c r="K346" s="63"/>
      <c r="L346" s="63"/>
      <c r="M346" s="63"/>
      <c r="N346" s="63"/>
      <c r="O346" s="63"/>
      <c r="P346" s="63"/>
      <c r="Q346" s="63"/>
      <c r="R346" s="63"/>
      <c r="S346" s="63"/>
      <c r="T346" s="63"/>
      <c r="U346" s="63"/>
      <c r="V346" s="63"/>
      <c r="W346" s="63"/>
      <c r="X346" s="63"/>
      <c r="Y346" s="63"/>
      <c r="Z346" s="63"/>
    </row>
    <row r="347" spans="1:26" ht="18.75" customHeight="1">
      <c r="A347" s="63"/>
      <c r="B347" s="63"/>
      <c r="C347" s="63"/>
      <c r="D347" s="257"/>
      <c r="E347" s="257"/>
      <c r="F347" s="257"/>
      <c r="G347" s="257"/>
      <c r="H347" s="241"/>
      <c r="I347" s="241"/>
      <c r="J347" s="63"/>
      <c r="K347" s="63"/>
      <c r="L347" s="63"/>
      <c r="M347" s="63"/>
      <c r="N347" s="63"/>
      <c r="O347" s="63"/>
      <c r="P347" s="63"/>
      <c r="Q347" s="63"/>
      <c r="R347" s="63"/>
      <c r="S347" s="63"/>
      <c r="T347" s="63"/>
      <c r="U347" s="63"/>
      <c r="V347" s="63"/>
      <c r="W347" s="63"/>
      <c r="X347" s="63"/>
      <c r="Y347" s="63"/>
      <c r="Z347" s="63"/>
    </row>
    <row r="348" spans="1:26" ht="18.75" customHeight="1">
      <c r="A348" s="63"/>
      <c r="B348" s="63"/>
      <c r="C348" s="63"/>
      <c r="D348" s="257"/>
      <c r="E348" s="257"/>
      <c r="F348" s="257"/>
      <c r="G348" s="257"/>
      <c r="H348" s="241"/>
      <c r="I348" s="241"/>
      <c r="J348" s="63"/>
      <c r="K348" s="63"/>
      <c r="L348" s="63"/>
      <c r="M348" s="63"/>
      <c r="N348" s="63"/>
      <c r="O348" s="63"/>
      <c r="P348" s="63"/>
      <c r="Q348" s="63"/>
      <c r="R348" s="63"/>
      <c r="S348" s="63"/>
      <c r="T348" s="63"/>
      <c r="U348" s="63"/>
      <c r="V348" s="63"/>
      <c r="W348" s="63"/>
      <c r="X348" s="63"/>
      <c r="Y348" s="63"/>
      <c r="Z348" s="63"/>
    </row>
    <row r="349" spans="1:26" ht="18.75" customHeight="1">
      <c r="A349" s="63"/>
      <c r="B349" s="63"/>
      <c r="C349" s="63"/>
      <c r="D349" s="257"/>
      <c r="E349" s="257"/>
      <c r="F349" s="257"/>
      <c r="G349" s="257"/>
      <c r="H349" s="241"/>
      <c r="I349" s="241"/>
      <c r="J349" s="63"/>
      <c r="K349" s="63"/>
      <c r="L349" s="63"/>
      <c r="M349" s="63"/>
      <c r="N349" s="63"/>
      <c r="O349" s="63"/>
      <c r="P349" s="63"/>
      <c r="Q349" s="63"/>
      <c r="R349" s="63"/>
      <c r="S349" s="63"/>
      <c r="T349" s="63"/>
      <c r="U349" s="63"/>
      <c r="V349" s="63"/>
      <c r="W349" s="63"/>
      <c r="X349" s="63"/>
      <c r="Y349" s="63"/>
      <c r="Z349" s="63"/>
    </row>
    <row r="350" spans="1:26" ht="18.75" customHeight="1">
      <c r="A350" s="63"/>
      <c r="B350" s="63"/>
      <c r="C350" s="63"/>
      <c r="D350" s="257"/>
      <c r="E350" s="257"/>
      <c r="F350" s="257"/>
      <c r="G350" s="257"/>
      <c r="H350" s="241"/>
      <c r="I350" s="241"/>
      <c r="J350" s="63"/>
      <c r="K350" s="63"/>
      <c r="L350" s="63"/>
      <c r="M350" s="63"/>
      <c r="N350" s="63"/>
      <c r="O350" s="63"/>
      <c r="P350" s="63"/>
      <c r="Q350" s="63"/>
      <c r="R350" s="63"/>
      <c r="S350" s="63"/>
      <c r="T350" s="63"/>
      <c r="U350" s="63"/>
      <c r="V350" s="63"/>
      <c r="W350" s="63"/>
      <c r="X350" s="63"/>
      <c r="Y350" s="63"/>
      <c r="Z350" s="63"/>
    </row>
    <row r="351" spans="1:26" ht="18.75" customHeight="1">
      <c r="A351" s="63"/>
      <c r="B351" s="63"/>
      <c r="C351" s="63"/>
      <c r="D351" s="257"/>
      <c r="E351" s="257"/>
      <c r="F351" s="257"/>
      <c r="G351" s="257"/>
      <c r="H351" s="241"/>
      <c r="I351" s="241"/>
      <c r="J351" s="63"/>
      <c r="K351" s="63"/>
      <c r="L351" s="63"/>
      <c r="M351" s="63"/>
      <c r="N351" s="63"/>
      <c r="O351" s="63"/>
      <c r="P351" s="63"/>
      <c r="Q351" s="63"/>
      <c r="R351" s="63"/>
      <c r="S351" s="63"/>
      <c r="T351" s="63"/>
      <c r="U351" s="63"/>
      <c r="V351" s="63"/>
      <c r="W351" s="63"/>
      <c r="X351" s="63"/>
      <c r="Y351" s="63"/>
      <c r="Z351" s="63"/>
    </row>
    <row r="352" spans="1:26" ht="18.75" customHeight="1">
      <c r="A352" s="33"/>
      <c r="B352" s="33"/>
      <c r="C352" s="33"/>
      <c r="D352" s="249"/>
      <c r="E352" s="249"/>
      <c r="F352" s="249"/>
      <c r="G352" s="249"/>
      <c r="H352" s="248"/>
      <c r="I352" s="248"/>
      <c r="J352" s="33"/>
      <c r="K352" s="33"/>
    </row>
    <row r="353" spans="1:11" ht="18.75" customHeight="1">
      <c r="A353" s="33"/>
      <c r="B353" s="33"/>
      <c r="C353" s="33"/>
      <c r="D353" s="249"/>
      <c r="E353" s="249"/>
      <c r="F353" s="249"/>
      <c r="G353" s="249"/>
      <c r="H353" s="248"/>
      <c r="I353" s="248"/>
      <c r="J353" s="33"/>
      <c r="K353" s="33"/>
    </row>
    <row r="354" spans="1:11" ht="18.75" customHeight="1">
      <c r="A354" s="33"/>
      <c r="B354" s="33"/>
      <c r="C354" s="33"/>
      <c r="D354" s="249"/>
      <c r="E354" s="249"/>
      <c r="F354" s="249"/>
      <c r="G354" s="249"/>
      <c r="H354" s="248"/>
      <c r="I354" s="248"/>
      <c r="J354" s="33"/>
      <c r="K354" s="33"/>
    </row>
    <row r="355" spans="1:11" ht="18.75" customHeight="1">
      <c r="A355" s="33"/>
      <c r="B355" s="33"/>
      <c r="C355" s="33"/>
      <c r="D355" s="249"/>
      <c r="E355" s="249"/>
      <c r="F355" s="249"/>
      <c r="G355" s="249"/>
      <c r="H355" s="248"/>
      <c r="I355" s="248"/>
      <c r="J355" s="33"/>
      <c r="K355" s="33"/>
    </row>
    <row r="356" spans="1:11" ht="18.75" customHeight="1">
      <c r="A356" s="33"/>
      <c r="B356" s="33"/>
      <c r="C356" s="33"/>
      <c r="D356" s="249"/>
      <c r="E356" s="249"/>
      <c r="F356" s="249"/>
      <c r="G356" s="249"/>
      <c r="H356" s="248"/>
      <c r="I356" s="248"/>
      <c r="J356" s="33"/>
      <c r="K356" s="33"/>
    </row>
    <row r="357" spans="1:11" ht="18.75" customHeight="1">
      <c r="A357" s="33"/>
      <c r="B357" s="33"/>
      <c r="C357" s="33"/>
      <c r="D357" s="249"/>
      <c r="E357" s="249"/>
      <c r="F357" s="249"/>
      <c r="G357" s="249"/>
      <c r="H357" s="248"/>
      <c r="I357" s="248"/>
      <c r="J357" s="33"/>
      <c r="K357" s="33"/>
    </row>
    <row r="358" spans="1:11" ht="18.75" customHeight="1">
      <c r="A358" s="33"/>
      <c r="B358" s="33"/>
      <c r="C358" s="33"/>
      <c r="D358" s="249"/>
      <c r="E358" s="249"/>
      <c r="F358" s="249"/>
      <c r="G358" s="249"/>
      <c r="H358" s="248"/>
      <c r="I358" s="248"/>
      <c r="J358" s="33"/>
      <c r="K358" s="33"/>
    </row>
    <row r="359" spans="1:11" ht="18.75" customHeight="1">
      <c r="A359" s="33"/>
      <c r="B359" s="33"/>
      <c r="C359" s="33"/>
      <c r="D359" s="249"/>
      <c r="E359" s="249"/>
      <c r="F359" s="249"/>
      <c r="G359" s="249"/>
      <c r="H359" s="248"/>
      <c r="I359" s="248"/>
      <c r="J359" s="33"/>
      <c r="K359" s="33"/>
    </row>
    <row r="360" spans="1:11" ht="18.75" customHeight="1">
      <c r="A360" s="33"/>
      <c r="B360" s="33"/>
      <c r="C360" s="33"/>
      <c r="D360" s="249"/>
      <c r="E360" s="249"/>
      <c r="F360" s="249"/>
      <c r="G360" s="249"/>
      <c r="H360" s="248"/>
      <c r="I360" s="248"/>
      <c r="J360" s="33"/>
      <c r="K360" s="33"/>
    </row>
    <row r="361" spans="1:11" ht="18.75" customHeight="1">
      <c r="A361" s="33"/>
      <c r="B361" s="33"/>
      <c r="C361" s="33"/>
      <c r="D361" s="249"/>
      <c r="E361" s="249"/>
      <c r="F361" s="249"/>
      <c r="G361" s="249"/>
      <c r="H361" s="248"/>
      <c r="I361" s="248"/>
      <c r="J361" s="33"/>
      <c r="K361" s="33"/>
    </row>
    <row r="362" spans="1:11" ht="18.75" customHeight="1">
      <c r="A362" s="33"/>
      <c r="B362" s="33"/>
      <c r="C362" s="33"/>
      <c r="D362" s="249"/>
      <c r="E362" s="249"/>
      <c r="F362" s="249"/>
      <c r="G362" s="249"/>
      <c r="H362" s="248"/>
      <c r="I362" s="248"/>
      <c r="J362" s="33"/>
      <c r="K362" s="33"/>
    </row>
    <row r="363" spans="1:11" ht="18.75" customHeight="1">
      <c r="A363" s="33"/>
      <c r="B363" s="33"/>
      <c r="C363" s="33"/>
      <c r="D363" s="249"/>
      <c r="E363" s="249"/>
      <c r="F363" s="249"/>
      <c r="G363" s="249"/>
      <c r="H363" s="248"/>
      <c r="I363" s="248"/>
      <c r="J363" s="33"/>
      <c r="K363" s="33"/>
    </row>
    <row r="364" spans="1:11" ht="18.75" customHeight="1">
      <c r="A364" s="33"/>
      <c r="B364" s="33"/>
      <c r="C364" s="33"/>
      <c r="D364" s="249"/>
      <c r="E364" s="249"/>
      <c r="F364" s="249"/>
      <c r="G364" s="249"/>
      <c r="H364" s="248"/>
      <c r="I364" s="248"/>
      <c r="J364" s="33"/>
      <c r="K364" s="33"/>
    </row>
    <row r="365" spans="1:11" ht="18.75" customHeight="1">
      <c r="A365" s="33"/>
      <c r="B365" s="33"/>
      <c r="C365" s="33"/>
      <c r="D365" s="249"/>
      <c r="E365" s="249"/>
      <c r="F365" s="249"/>
      <c r="G365" s="249"/>
      <c r="H365" s="248"/>
      <c r="I365" s="248"/>
      <c r="J365" s="33"/>
      <c r="K365" s="33"/>
    </row>
    <row r="366" spans="1:11" ht="18.75" customHeight="1">
      <c r="A366" s="33"/>
      <c r="B366" s="33"/>
      <c r="C366" s="33"/>
      <c r="D366" s="249"/>
      <c r="E366" s="249"/>
      <c r="F366" s="249"/>
      <c r="G366" s="249"/>
      <c r="H366" s="248"/>
      <c r="I366" s="248"/>
      <c r="J366" s="33"/>
      <c r="K366" s="33"/>
    </row>
    <row r="367" spans="1:11" ht="18.75" customHeight="1">
      <c r="A367" s="33"/>
      <c r="B367" s="33"/>
      <c r="C367" s="33"/>
      <c r="D367" s="249"/>
      <c r="E367" s="249"/>
      <c r="F367" s="249"/>
      <c r="G367" s="249"/>
      <c r="H367" s="248"/>
      <c r="I367" s="248"/>
      <c r="J367" s="33"/>
      <c r="K367" s="33"/>
    </row>
    <row r="368" spans="1:11" ht="18.75" customHeight="1">
      <c r="A368" s="33"/>
      <c r="B368" s="33"/>
      <c r="C368" s="33"/>
      <c r="D368" s="249"/>
      <c r="E368" s="249"/>
      <c r="F368" s="249"/>
      <c r="G368" s="249"/>
      <c r="H368" s="248"/>
      <c r="I368" s="248"/>
      <c r="J368" s="33"/>
      <c r="K368" s="33"/>
    </row>
    <row r="369" spans="1:11" ht="18.75" customHeight="1">
      <c r="A369" s="33"/>
      <c r="B369" s="33"/>
      <c r="C369" s="33"/>
      <c r="D369" s="249"/>
      <c r="E369" s="249"/>
      <c r="F369" s="249"/>
      <c r="G369" s="249"/>
      <c r="H369" s="248"/>
      <c r="I369" s="248"/>
      <c r="J369" s="33"/>
      <c r="K369" s="33"/>
    </row>
    <row r="370" spans="1:11" ht="18.75" customHeight="1">
      <c r="A370" s="33"/>
      <c r="B370" s="33"/>
      <c r="C370" s="33"/>
      <c r="D370" s="249"/>
      <c r="E370" s="249"/>
      <c r="F370" s="249"/>
      <c r="G370" s="249"/>
      <c r="H370" s="248"/>
      <c r="I370" s="248"/>
      <c r="J370" s="33"/>
      <c r="K370" s="33"/>
    </row>
    <row r="371" spans="1:11" ht="18.75" customHeight="1">
      <c r="A371" s="33"/>
      <c r="B371" s="33"/>
      <c r="C371" s="33"/>
      <c r="D371" s="249"/>
      <c r="E371" s="249"/>
      <c r="F371" s="249"/>
      <c r="G371" s="249"/>
      <c r="H371" s="248"/>
      <c r="I371" s="248"/>
      <c r="J371" s="33"/>
      <c r="K371" s="33"/>
    </row>
    <row r="372" spans="1:11" ht="18.75" customHeight="1">
      <c r="A372" s="33"/>
      <c r="B372" s="33"/>
      <c r="C372" s="33"/>
      <c r="D372" s="249"/>
      <c r="E372" s="249"/>
      <c r="F372" s="249"/>
      <c r="G372" s="249"/>
      <c r="H372" s="248"/>
      <c r="I372" s="248"/>
      <c r="J372" s="33"/>
      <c r="K372" s="33"/>
    </row>
    <row r="373" spans="1:11" ht="18.75" customHeight="1">
      <c r="A373" s="33"/>
      <c r="B373" s="33"/>
      <c r="C373" s="33"/>
      <c r="D373" s="249"/>
      <c r="E373" s="249"/>
      <c r="F373" s="249"/>
      <c r="G373" s="249"/>
      <c r="H373" s="248"/>
      <c r="I373" s="248"/>
      <c r="J373" s="33"/>
      <c r="K373" s="33"/>
    </row>
    <row r="374" spans="1:11" ht="18.75" customHeight="1">
      <c r="A374" s="33"/>
      <c r="B374" s="33"/>
      <c r="C374" s="33"/>
      <c r="D374" s="249"/>
      <c r="E374" s="249"/>
      <c r="F374" s="249"/>
      <c r="G374" s="249"/>
      <c r="H374" s="248"/>
      <c r="I374" s="248"/>
      <c r="J374" s="33"/>
      <c r="K374" s="33"/>
    </row>
    <row r="375" spans="1:11" ht="18.75" customHeight="1">
      <c r="A375" s="33"/>
      <c r="B375" s="33"/>
      <c r="C375" s="33"/>
      <c r="D375" s="249"/>
      <c r="E375" s="249"/>
      <c r="F375" s="249"/>
      <c r="G375" s="249"/>
      <c r="H375" s="248"/>
      <c r="I375" s="248"/>
      <c r="J375" s="33"/>
      <c r="K375" s="33"/>
    </row>
    <row r="376" spans="1:11" ht="18.75" customHeight="1">
      <c r="A376" s="33"/>
      <c r="B376" s="33"/>
      <c r="C376" s="33"/>
      <c r="D376" s="249"/>
      <c r="E376" s="249"/>
      <c r="F376" s="249"/>
      <c r="G376" s="249"/>
      <c r="H376" s="248"/>
      <c r="I376" s="248"/>
      <c r="J376" s="33"/>
      <c r="K376" s="33"/>
    </row>
    <row r="377" spans="1:11" ht="18.75" customHeight="1">
      <c r="A377" s="33"/>
      <c r="B377" s="33"/>
      <c r="C377" s="33"/>
      <c r="D377" s="249"/>
      <c r="E377" s="249"/>
      <c r="F377" s="249"/>
      <c r="G377" s="249"/>
      <c r="H377" s="248"/>
      <c r="I377" s="248"/>
      <c r="J377" s="33"/>
      <c r="K377" s="33"/>
    </row>
    <row r="378" spans="1:11" ht="18.75" customHeight="1">
      <c r="A378" s="33"/>
      <c r="B378" s="33"/>
      <c r="C378" s="33"/>
      <c r="D378" s="249"/>
      <c r="E378" s="249"/>
      <c r="F378" s="249"/>
      <c r="G378" s="249"/>
      <c r="H378" s="248"/>
      <c r="I378" s="248"/>
      <c r="J378" s="33"/>
      <c r="K378" s="33"/>
    </row>
    <row r="379" spans="1:11" ht="18.75" customHeight="1">
      <c r="A379" s="33"/>
      <c r="B379" s="33"/>
      <c r="C379" s="33"/>
      <c r="D379" s="249"/>
      <c r="E379" s="249"/>
      <c r="F379" s="249"/>
      <c r="G379" s="249"/>
      <c r="H379" s="248"/>
      <c r="I379" s="248"/>
      <c r="J379" s="33"/>
      <c r="K379" s="33"/>
    </row>
    <row r="380" spans="1:11" ht="18.75" customHeight="1">
      <c r="A380" s="33"/>
      <c r="B380" s="33"/>
      <c r="C380" s="33"/>
      <c r="D380" s="249"/>
      <c r="E380" s="249"/>
      <c r="F380" s="249"/>
      <c r="G380" s="249"/>
      <c r="H380" s="248"/>
      <c r="I380" s="248"/>
      <c r="J380" s="33"/>
      <c r="K380" s="33"/>
    </row>
    <row r="381" spans="1:11" ht="18.75" customHeight="1">
      <c r="A381" s="33"/>
      <c r="B381" s="33"/>
      <c r="C381" s="33"/>
      <c r="D381" s="249"/>
      <c r="E381" s="249"/>
      <c r="F381" s="249"/>
      <c r="G381" s="249"/>
      <c r="H381" s="248"/>
      <c r="I381" s="248"/>
      <c r="J381" s="33"/>
      <c r="K381" s="33"/>
    </row>
    <row r="382" spans="1:11" ht="18.75" customHeight="1">
      <c r="A382" s="33"/>
      <c r="B382" s="33"/>
      <c r="C382" s="33"/>
      <c r="D382" s="249"/>
      <c r="E382" s="249"/>
      <c r="F382" s="249"/>
      <c r="G382" s="249"/>
      <c r="H382" s="248"/>
      <c r="I382" s="248"/>
      <c r="J382" s="33"/>
      <c r="K382" s="33"/>
    </row>
    <row r="383" spans="1:11" ht="18.75" customHeight="1">
      <c r="A383" s="33"/>
      <c r="B383" s="33"/>
      <c r="C383" s="33"/>
      <c r="D383" s="249"/>
      <c r="E383" s="249"/>
      <c r="F383" s="249"/>
      <c r="G383" s="249"/>
      <c r="H383" s="248"/>
      <c r="I383" s="248"/>
      <c r="J383" s="33"/>
      <c r="K383" s="33"/>
    </row>
    <row r="384" spans="1:11" ht="18.75" customHeight="1">
      <c r="A384" s="33"/>
      <c r="B384" s="33"/>
      <c r="C384" s="33"/>
      <c r="D384" s="249"/>
      <c r="E384" s="249"/>
      <c r="F384" s="249"/>
      <c r="G384" s="249"/>
      <c r="H384" s="248"/>
      <c r="I384" s="248"/>
      <c r="J384" s="33"/>
      <c r="K384" s="33"/>
    </row>
    <row r="385" spans="1:11" ht="18.75" customHeight="1">
      <c r="A385" s="33"/>
      <c r="B385" s="33"/>
      <c r="C385" s="33"/>
      <c r="D385" s="249"/>
      <c r="E385" s="249"/>
      <c r="F385" s="249"/>
      <c r="G385" s="249"/>
      <c r="H385" s="248"/>
      <c r="I385" s="248"/>
      <c r="J385" s="33"/>
      <c r="K385" s="33"/>
    </row>
    <row r="386" spans="1:11" ht="18.75" customHeight="1">
      <c r="A386" s="33"/>
      <c r="B386" s="33"/>
      <c r="C386" s="33"/>
      <c r="D386" s="249"/>
      <c r="E386" s="249"/>
      <c r="F386" s="249"/>
      <c r="G386" s="249"/>
      <c r="H386" s="248"/>
      <c r="I386" s="248"/>
      <c r="J386" s="33"/>
      <c r="K386" s="33"/>
    </row>
    <row r="387" spans="1:11" ht="18.75" customHeight="1">
      <c r="A387" s="33"/>
      <c r="B387" s="33"/>
      <c r="C387" s="33"/>
      <c r="D387" s="249"/>
      <c r="E387" s="249"/>
      <c r="F387" s="249"/>
      <c r="G387" s="249"/>
      <c r="H387" s="248"/>
      <c r="I387" s="248"/>
      <c r="J387" s="33"/>
      <c r="K387" s="33"/>
    </row>
    <row r="388" spans="1:11" ht="18.75" customHeight="1">
      <c r="A388" s="33"/>
      <c r="B388" s="33"/>
      <c r="C388" s="33"/>
      <c r="D388" s="249"/>
      <c r="E388" s="249"/>
      <c r="F388" s="249"/>
      <c r="G388" s="249"/>
      <c r="H388" s="248"/>
      <c r="I388" s="248"/>
      <c r="J388" s="33"/>
      <c r="K388" s="33"/>
    </row>
    <row r="389" spans="1:11" ht="18.75" customHeight="1">
      <c r="A389" s="33"/>
      <c r="B389" s="33"/>
      <c r="C389" s="33"/>
      <c r="D389" s="249"/>
      <c r="E389" s="249"/>
      <c r="F389" s="249"/>
      <c r="G389" s="249"/>
      <c r="H389" s="248"/>
      <c r="I389" s="248"/>
      <c r="J389" s="33"/>
      <c r="K389" s="33"/>
    </row>
    <row r="390" spans="1:11" ht="18.75" customHeight="1">
      <c r="A390" s="33"/>
      <c r="B390" s="33"/>
      <c r="C390" s="33"/>
      <c r="D390" s="249"/>
      <c r="E390" s="249"/>
      <c r="F390" s="249"/>
      <c r="G390" s="249"/>
      <c r="H390" s="248"/>
      <c r="I390" s="248"/>
      <c r="J390" s="33"/>
      <c r="K390" s="33"/>
    </row>
    <row r="391" spans="1:11" ht="18.75" customHeight="1">
      <c r="A391" s="33"/>
      <c r="B391" s="33"/>
      <c r="C391" s="33"/>
      <c r="D391" s="249"/>
      <c r="E391" s="249"/>
      <c r="F391" s="249"/>
      <c r="G391" s="249"/>
      <c r="H391" s="248"/>
      <c r="I391" s="248"/>
      <c r="J391" s="33"/>
      <c r="K391" s="33"/>
    </row>
    <row r="392" spans="1:11" ht="18.75" customHeight="1">
      <c r="A392" s="33"/>
      <c r="B392" s="33"/>
      <c r="C392" s="33"/>
      <c r="D392" s="249"/>
      <c r="E392" s="249"/>
      <c r="F392" s="249"/>
      <c r="G392" s="249"/>
      <c r="H392" s="248"/>
      <c r="I392" s="248"/>
      <c r="J392" s="33"/>
      <c r="K392" s="33"/>
    </row>
    <row r="393" spans="1:11" ht="18.75" customHeight="1">
      <c r="A393" s="33"/>
      <c r="B393" s="33"/>
      <c r="C393" s="33"/>
      <c r="D393" s="249"/>
      <c r="E393" s="249"/>
      <c r="F393" s="249"/>
      <c r="G393" s="249"/>
      <c r="H393" s="248"/>
      <c r="I393" s="248"/>
      <c r="J393" s="33"/>
      <c r="K393" s="33"/>
    </row>
    <row r="394" spans="1:11" ht="18.75" customHeight="1">
      <c r="A394" s="33"/>
      <c r="B394" s="33"/>
      <c r="C394" s="33"/>
      <c r="D394" s="249"/>
      <c r="E394" s="249"/>
      <c r="F394" s="249"/>
      <c r="G394" s="249"/>
      <c r="H394" s="248"/>
      <c r="I394" s="248"/>
      <c r="J394" s="33"/>
      <c r="K394" s="33"/>
    </row>
    <row r="395" spans="1:11" ht="18.75" customHeight="1">
      <c r="A395" s="33"/>
      <c r="B395" s="33"/>
      <c r="C395" s="33"/>
      <c r="D395" s="249"/>
      <c r="E395" s="249"/>
      <c r="F395" s="249"/>
      <c r="G395" s="249"/>
      <c r="H395" s="248"/>
      <c r="I395" s="248"/>
      <c r="J395" s="33"/>
      <c r="K395" s="33"/>
    </row>
    <row r="396" spans="1:11" ht="18.75" customHeight="1">
      <c r="A396" s="33"/>
      <c r="B396" s="33"/>
      <c r="C396" s="33"/>
      <c r="D396" s="249"/>
      <c r="E396" s="249"/>
      <c r="F396" s="249"/>
      <c r="G396" s="249"/>
      <c r="H396" s="248"/>
      <c r="I396" s="248"/>
      <c r="J396" s="33"/>
      <c r="K396" s="33"/>
    </row>
    <row r="397" spans="1:11" ht="15.75" customHeight="1"/>
    <row r="398" spans="1:11" ht="15.75" customHeight="1"/>
    <row r="399" spans="1:11" ht="15.75" customHeight="1"/>
    <row r="400" spans="1:11"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phoneticPr fontId="14" type="noConversion"/>
  <pageMargins left="0.7" right="0.7" top="0.75" bottom="0.75" header="0" footer="0"/>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Q992"/>
  <sheetViews>
    <sheetView zoomScale="80" zoomScaleNormal="80" workbookViewId="0">
      <selection activeCell="D18" sqref="D18"/>
    </sheetView>
  </sheetViews>
  <sheetFormatPr defaultColWidth="14.44140625" defaultRowHeight="15" customHeight="1"/>
  <cols>
    <col min="1" max="1" width="17.6640625" customWidth="1"/>
    <col min="2" max="2" width="20.88671875" customWidth="1"/>
    <col min="3" max="3" width="19.33203125" customWidth="1"/>
    <col min="4" max="4" width="82.44140625" customWidth="1"/>
    <col min="5" max="6" width="11.44140625" hidden="1" customWidth="1"/>
    <col min="7" max="8" width="11.44140625" style="812" customWidth="1"/>
    <col min="9" max="9" width="9.109375" bestFit="1" customWidth="1"/>
    <col min="10" max="10" width="8.88671875" bestFit="1" customWidth="1"/>
    <col min="11" max="11" width="19.33203125" customWidth="1"/>
    <col min="12" max="12" width="8.6640625" customWidth="1"/>
    <col min="13" max="13" width="13" bestFit="1" customWidth="1"/>
    <col min="14" max="14" width="10.109375" bestFit="1" customWidth="1"/>
    <col min="15" max="15" width="8.6640625" customWidth="1"/>
    <col min="16" max="16" width="11.44140625" customWidth="1"/>
    <col min="17" max="17" width="14" customWidth="1"/>
  </cols>
  <sheetData>
    <row r="1" spans="1:17" ht="21.75" customHeight="1">
      <c r="A1" s="295" t="s">
        <v>1581</v>
      </c>
      <c r="B1" s="295" t="s">
        <v>886</v>
      </c>
      <c r="C1" s="295" t="s">
        <v>194</v>
      </c>
      <c r="D1" s="295" t="s">
        <v>195</v>
      </c>
      <c r="E1" s="295" t="s">
        <v>196</v>
      </c>
      <c r="F1" s="295" t="s">
        <v>197</v>
      </c>
      <c r="G1" s="808" t="s">
        <v>198</v>
      </c>
      <c r="H1" s="808" t="s">
        <v>199</v>
      </c>
      <c r="I1" s="295" t="s">
        <v>200</v>
      </c>
      <c r="J1" s="295" t="s">
        <v>201</v>
      </c>
      <c r="K1" s="295" t="s">
        <v>202</v>
      </c>
      <c r="L1" s="295" t="s">
        <v>204</v>
      </c>
      <c r="M1" s="295" t="s">
        <v>205</v>
      </c>
      <c r="N1" s="296" t="s">
        <v>5637</v>
      </c>
      <c r="O1" s="297" t="s">
        <v>207</v>
      </c>
      <c r="P1" s="297" t="s">
        <v>208</v>
      </c>
      <c r="Q1" s="298" t="s">
        <v>209</v>
      </c>
    </row>
    <row r="2" spans="1:17" ht="20.100000000000001" customHeight="1">
      <c r="A2" s="299"/>
      <c r="B2" s="299"/>
      <c r="C2" s="299"/>
      <c r="D2" s="299"/>
      <c r="E2" s="299"/>
      <c r="F2" s="299"/>
      <c r="G2" s="809"/>
      <c r="H2" s="809"/>
      <c r="I2" s="16"/>
      <c r="J2" s="16"/>
      <c r="K2" s="299"/>
      <c r="L2" s="300"/>
      <c r="M2" s="301">
        <f t="shared" ref="M2:M60" si="0">L2*35</f>
        <v>0</v>
      </c>
      <c r="N2" s="302">
        <f>M2*3</f>
        <v>0</v>
      </c>
      <c r="O2" s="302">
        <f t="shared" ref="O2" si="1">N2*0.6</f>
        <v>0</v>
      </c>
      <c r="P2" s="302">
        <f t="shared" ref="P2" si="2">O2*0.95</f>
        <v>0</v>
      </c>
      <c r="Q2" s="302">
        <f t="shared" ref="Q2" si="3">P2*0.85</f>
        <v>0</v>
      </c>
    </row>
    <row r="3" spans="1:17" ht="20.100000000000001" customHeight="1">
      <c r="A3" s="303" t="s">
        <v>1582</v>
      </c>
      <c r="B3" s="304" t="s">
        <v>1583</v>
      </c>
      <c r="C3" s="299"/>
      <c r="D3" s="299"/>
      <c r="E3" s="299"/>
      <c r="F3" s="299"/>
      <c r="G3" s="809"/>
      <c r="H3" s="809"/>
      <c r="I3" s="16"/>
      <c r="J3" s="16"/>
      <c r="K3" s="299"/>
      <c r="L3" s="300"/>
      <c r="M3" s="301">
        <f t="shared" si="0"/>
        <v>0</v>
      </c>
      <c r="N3" s="302">
        <f t="shared" ref="N3:N61" si="4">M3*3</f>
        <v>0</v>
      </c>
      <c r="O3" s="302">
        <f t="shared" ref="O3:O61" si="5">N3*0.6</f>
        <v>0</v>
      </c>
      <c r="P3" s="302">
        <f t="shared" ref="P3:P61" si="6">O3*0.95</f>
        <v>0</v>
      </c>
      <c r="Q3" s="302">
        <f t="shared" ref="Q3:Q61" si="7">P3*0.85</f>
        <v>0</v>
      </c>
    </row>
    <row r="4" spans="1:17" ht="20.100000000000001" customHeight="1">
      <c r="A4" s="299"/>
      <c r="B4" s="299"/>
      <c r="C4" s="14" t="s">
        <v>1584</v>
      </c>
      <c r="D4" s="14" t="s">
        <v>1585</v>
      </c>
      <c r="E4" s="14">
        <v>17544.600000000002</v>
      </c>
      <c r="F4" s="14">
        <v>19494</v>
      </c>
      <c r="G4" s="810">
        <f>CEILING(O4,100)</f>
        <v>18500</v>
      </c>
      <c r="H4" s="810">
        <f>CEILING(N4,100)</f>
        <v>30800</v>
      </c>
      <c r="I4" s="16" t="s">
        <v>1586</v>
      </c>
      <c r="J4" s="12" t="s">
        <v>1587</v>
      </c>
      <c r="K4" s="299"/>
      <c r="L4" s="299">
        <v>293</v>
      </c>
      <c r="M4" s="301">
        <f t="shared" si="0"/>
        <v>10255</v>
      </c>
      <c r="N4" s="302">
        <f t="shared" si="4"/>
        <v>30765</v>
      </c>
      <c r="O4" s="302">
        <f t="shared" si="5"/>
        <v>18459</v>
      </c>
      <c r="P4" s="302">
        <f t="shared" si="6"/>
        <v>17536.05</v>
      </c>
      <c r="Q4" s="302">
        <f t="shared" si="7"/>
        <v>14905.642499999998</v>
      </c>
    </row>
    <row r="5" spans="1:17" ht="20.100000000000001" customHeight="1">
      <c r="A5" s="299"/>
      <c r="B5" s="299"/>
      <c r="C5" s="14" t="s">
        <v>1588</v>
      </c>
      <c r="D5" s="14" t="s">
        <v>1589</v>
      </c>
      <c r="E5" s="14">
        <v>35961.300000000003</v>
      </c>
      <c r="F5" s="14">
        <v>39957</v>
      </c>
      <c r="G5" s="810">
        <f>CEILING(O5,100)</f>
        <v>45000</v>
      </c>
      <c r="H5" s="810">
        <f>CEILING(N5,100)</f>
        <v>74900</v>
      </c>
      <c r="I5" s="16" t="s">
        <v>1586</v>
      </c>
      <c r="J5" s="12" t="s">
        <v>1587</v>
      </c>
      <c r="K5" s="299"/>
      <c r="L5" s="299">
        <v>713</v>
      </c>
      <c r="M5" s="301">
        <f t="shared" si="0"/>
        <v>24955</v>
      </c>
      <c r="N5" s="302">
        <f t="shared" si="4"/>
        <v>74865</v>
      </c>
      <c r="O5" s="302">
        <f t="shared" si="5"/>
        <v>44919</v>
      </c>
      <c r="P5" s="302">
        <f t="shared" si="6"/>
        <v>42673.049999999996</v>
      </c>
      <c r="Q5" s="302">
        <f t="shared" si="7"/>
        <v>36272.092499999999</v>
      </c>
    </row>
    <row r="6" spans="1:17" ht="20.100000000000001" customHeight="1">
      <c r="A6" s="299"/>
      <c r="B6" s="299"/>
      <c r="C6" s="14"/>
      <c r="D6" s="14"/>
      <c r="E6" s="14"/>
      <c r="F6" s="14"/>
      <c r="G6" s="811"/>
      <c r="H6" s="811"/>
      <c r="I6" s="16"/>
      <c r="J6" s="16"/>
      <c r="K6" s="299"/>
      <c r="L6" s="299"/>
      <c r="M6" s="301">
        <f t="shared" si="0"/>
        <v>0</v>
      </c>
      <c r="N6" s="302">
        <f t="shared" si="4"/>
        <v>0</v>
      </c>
      <c r="O6" s="302">
        <f t="shared" si="5"/>
        <v>0</v>
      </c>
      <c r="P6" s="302">
        <f t="shared" si="6"/>
        <v>0</v>
      </c>
      <c r="Q6" s="302">
        <f t="shared" si="7"/>
        <v>0</v>
      </c>
    </row>
    <row r="7" spans="1:17" ht="20.100000000000001" customHeight="1">
      <c r="A7" s="299"/>
      <c r="B7" s="299"/>
      <c r="C7" s="14" t="s">
        <v>1590</v>
      </c>
      <c r="D7" s="14" t="s">
        <v>1591</v>
      </c>
      <c r="E7" s="14">
        <v>1385.1000000000001</v>
      </c>
      <c r="F7" s="14">
        <v>1539</v>
      </c>
      <c r="G7" s="810">
        <f t="shared" ref="G7:G8" si="8">CEILING(O7,100)</f>
        <v>2000</v>
      </c>
      <c r="H7" s="810">
        <f t="shared" ref="H7:H8" si="9">CEILING(N7,100)</f>
        <v>3400</v>
      </c>
      <c r="I7" s="16" t="s">
        <v>1195</v>
      </c>
      <c r="J7" s="12" t="s">
        <v>1587</v>
      </c>
      <c r="K7" s="299"/>
      <c r="L7" s="299">
        <v>31.5</v>
      </c>
      <c r="M7" s="301">
        <f t="shared" si="0"/>
        <v>1102.5</v>
      </c>
      <c r="N7" s="302">
        <f t="shared" si="4"/>
        <v>3307.5</v>
      </c>
      <c r="O7" s="302">
        <f t="shared" si="5"/>
        <v>1984.5</v>
      </c>
      <c r="P7" s="302">
        <f t="shared" si="6"/>
        <v>1885.2749999999999</v>
      </c>
      <c r="Q7" s="302">
        <f t="shared" si="7"/>
        <v>1602.4837499999999</v>
      </c>
    </row>
    <row r="8" spans="1:17" ht="20.100000000000001" customHeight="1">
      <c r="A8" s="299"/>
      <c r="B8" s="299"/>
      <c r="C8" s="14" t="s">
        <v>1592</v>
      </c>
      <c r="D8" s="14" t="s">
        <v>1593</v>
      </c>
      <c r="E8" s="14">
        <v>3180.6</v>
      </c>
      <c r="F8" s="14">
        <v>3534</v>
      </c>
      <c r="G8" s="810">
        <f t="shared" si="8"/>
        <v>4600</v>
      </c>
      <c r="H8" s="810">
        <f t="shared" si="9"/>
        <v>7600</v>
      </c>
      <c r="I8" s="16" t="s">
        <v>1195</v>
      </c>
      <c r="J8" s="12" t="s">
        <v>1587</v>
      </c>
      <c r="K8" s="299"/>
      <c r="L8" s="299">
        <v>72</v>
      </c>
      <c r="M8" s="301">
        <f t="shared" si="0"/>
        <v>2520</v>
      </c>
      <c r="N8" s="302">
        <f t="shared" si="4"/>
        <v>7560</v>
      </c>
      <c r="O8" s="302">
        <f t="shared" si="5"/>
        <v>4536</v>
      </c>
      <c r="P8" s="302">
        <f t="shared" si="6"/>
        <v>4309.2</v>
      </c>
      <c r="Q8" s="302">
        <f t="shared" si="7"/>
        <v>3662.8199999999997</v>
      </c>
    </row>
    <row r="9" spans="1:17" ht="20.100000000000001" customHeight="1">
      <c r="A9" s="299"/>
      <c r="B9" s="299"/>
      <c r="C9" s="14"/>
      <c r="D9" s="14"/>
      <c r="E9" s="14"/>
      <c r="F9" s="14"/>
      <c r="G9" s="809"/>
      <c r="H9" s="809"/>
      <c r="I9" s="16"/>
      <c r="J9" s="16"/>
      <c r="K9" s="299"/>
      <c r="L9" s="299"/>
      <c r="M9" s="301">
        <f t="shared" si="0"/>
        <v>0</v>
      </c>
      <c r="N9" s="302">
        <f t="shared" si="4"/>
        <v>0</v>
      </c>
      <c r="O9" s="302">
        <f t="shared" si="5"/>
        <v>0</v>
      </c>
      <c r="P9" s="302">
        <f t="shared" si="6"/>
        <v>0</v>
      </c>
      <c r="Q9" s="302">
        <f t="shared" si="7"/>
        <v>0</v>
      </c>
    </row>
    <row r="10" spans="1:17" ht="20.100000000000001" customHeight="1">
      <c r="A10" s="303" t="s">
        <v>1594</v>
      </c>
      <c r="B10" s="304" t="s">
        <v>1594</v>
      </c>
      <c r="C10" s="14"/>
      <c r="D10" s="14"/>
      <c r="E10" s="14"/>
      <c r="F10" s="14"/>
      <c r="G10" s="809"/>
      <c r="H10" s="809"/>
      <c r="I10" s="16"/>
      <c r="J10" s="16"/>
      <c r="K10" s="299"/>
      <c r="L10" s="299"/>
      <c r="M10" s="301">
        <f t="shared" si="0"/>
        <v>0</v>
      </c>
      <c r="N10" s="302">
        <f t="shared" si="4"/>
        <v>0</v>
      </c>
      <c r="O10" s="302">
        <f t="shared" si="5"/>
        <v>0</v>
      </c>
      <c r="P10" s="302">
        <f t="shared" si="6"/>
        <v>0</v>
      </c>
      <c r="Q10" s="302">
        <f t="shared" si="7"/>
        <v>0</v>
      </c>
    </row>
    <row r="11" spans="1:17" ht="20.100000000000001" customHeight="1">
      <c r="A11" s="299"/>
      <c r="B11" s="299"/>
      <c r="C11" s="14" t="s">
        <v>5638</v>
      </c>
      <c r="D11" s="14" t="s">
        <v>5639</v>
      </c>
      <c r="E11" s="14">
        <v>1487.7</v>
      </c>
      <c r="F11" s="14">
        <v>1653</v>
      </c>
      <c r="G11" s="810">
        <f t="shared" ref="G11:G17" si="10">CEILING(O11,100)</f>
        <v>3000</v>
      </c>
      <c r="H11" s="810">
        <f t="shared" ref="H11:H17" si="11">CEILING(N11,100)</f>
        <v>5000</v>
      </c>
      <c r="I11" s="16" t="s">
        <v>1586</v>
      </c>
      <c r="J11" s="12" t="s">
        <v>1587</v>
      </c>
      <c r="K11" s="299"/>
      <c r="L11" s="299">
        <v>47</v>
      </c>
      <c r="M11" s="301">
        <f t="shared" si="0"/>
        <v>1645</v>
      </c>
      <c r="N11" s="302">
        <f t="shared" si="4"/>
        <v>4935</v>
      </c>
      <c r="O11" s="302">
        <f t="shared" si="5"/>
        <v>2961</v>
      </c>
      <c r="P11" s="302">
        <f t="shared" si="6"/>
        <v>2812.95</v>
      </c>
      <c r="Q11" s="302">
        <f t="shared" si="7"/>
        <v>2391.0074999999997</v>
      </c>
    </row>
    <row r="12" spans="1:17" ht="20.100000000000001" customHeight="1">
      <c r="A12" s="299"/>
      <c r="B12" s="299"/>
      <c r="C12" s="14" t="s">
        <v>5642</v>
      </c>
      <c r="D12" s="14" t="s">
        <v>5643</v>
      </c>
      <c r="E12" s="14">
        <v>3642.3</v>
      </c>
      <c r="F12" s="14">
        <v>4047</v>
      </c>
      <c r="G12" s="810">
        <f t="shared" si="10"/>
        <v>3700</v>
      </c>
      <c r="H12" s="810">
        <f t="shared" si="11"/>
        <v>6100</v>
      </c>
      <c r="I12" s="16" t="s">
        <v>1586</v>
      </c>
      <c r="J12" s="12" t="s">
        <v>1587</v>
      </c>
      <c r="K12" s="299"/>
      <c r="L12" s="299">
        <v>58</v>
      </c>
      <c r="M12" s="301">
        <f t="shared" si="0"/>
        <v>2030</v>
      </c>
      <c r="N12" s="302">
        <f t="shared" si="4"/>
        <v>6090</v>
      </c>
      <c r="O12" s="302">
        <f t="shared" si="5"/>
        <v>3654</v>
      </c>
      <c r="P12" s="302">
        <f t="shared" si="6"/>
        <v>3471.2999999999997</v>
      </c>
      <c r="Q12" s="302">
        <f t="shared" si="7"/>
        <v>2950.6049999999996</v>
      </c>
    </row>
    <row r="13" spans="1:17" ht="20.100000000000001" customHeight="1">
      <c r="A13" s="299"/>
      <c r="B13" s="299"/>
      <c r="C13" s="14" t="s">
        <v>5640</v>
      </c>
      <c r="D13" s="14" t="s">
        <v>5641</v>
      </c>
      <c r="E13" s="14">
        <v>1436.4</v>
      </c>
      <c r="F13" s="14">
        <v>1596</v>
      </c>
      <c r="G13" s="810">
        <f t="shared" si="10"/>
        <v>2900</v>
      </c>
      <c r="H13" s="810">
        <f t="shared" si="11"/>
        <v>4800</v>
      </c>
      <c r="I13" s="16" t="s">
        <v>1586</v>
      </c>
      <c r="J13" s="12" t="s">
        <v>1587</v>
      </c>
      <c r="K13" s="299"/>
      <c r="L13" s="299">
        <v>45</v>
      </c>
      <c r="M13" s="301">
        <f t="shared" si="0"/>
        <v>1575</v>
      </c>
      <c r="N13" s="302">
        <f t="shared" si="4"/>
        <v>4725</v>
      </c>
      <c r="O13" s="302">
        <f t="shared" si="5"/>
        <v>2835</v>
      </c>
      <c r="P13" s="302">
        <f t="shared" si="6"/>
        <v>2693.25</v>
      </c>
      <c r="Q13" s="302">
        <f t="shared" si="7"/>
        <v>2289.2624999999998</v>
      </c>
    </row>
    <row r="14" spans="1:17" ht="20.100000000000001" customHeight="1">
      <c r="A14" s="299"/>
      <c r="B14" s="299"/>
      <c r="C14" s="14" t="s">
        <v>1648</v>
      </c>
      <c r="D14" s="14" t="s">
        <v>5568</v>
      </c>
      <c r="E14" s="14"/>
      <c r="F14" s="14"/>
      <c r="G14" s="810">
        <f t="shared" si="10"/>
        <v>5800</v>
      </c>
      <c r="H14" s="810">
        <f t="shared" si="11"/>
        <v>9700</v>
      </c>
      <c r="I14" s="16" t="s">
        <v>1586</v>
      </c>
      <c r="J14" s="12" t="s">
        <v>1587</v>
      </c>
      <c r="K14" s="299"/>
      <c r="L14" s="299">
        <v>92</v>
      </c>
      <c r="M14" s="301">
        <f t="shared" si="0"/>
        <v>3220</v>
      </c>
      <c r="N14" s="302">
        <f t="shared" si="4"/>
        <v>9660</v>
      </c>
      <c r="O14" s="302">
        <f t="shared" si="5"/>
        <v>5796</v>
      </c>
      <c r="P14" s="302">
        <f t="shared" si="6"/>
        <v>5506.2</v>
      </c>
      <c r="Q14" s="302">
        <f t="shared" si="7"/>
        <v>4680.2699999999995</v>
      </c>
    </row>
    <row r="15" spans="1:17" ht="20.100000000000001" customHeight="1">
      <c r="A15" s="299"/>
      <c r="B15" s="299"/>
      <c r="C15" s="14" t="s">
        <v>1595</v>
      </c>
      <c r="D15" s="14" t="s">
        <v>1596</v>
      </c>
      <c r="E15" s="14"/>
      <c r="F15" s="14"/>
      <c r="G15" s="810">
        <f t="shared" si="10"/>
        <v>2200</v>
      </c>
      <c r="H15" s="810">
        <f t="shared" si="11"/>
        <v>3600</v>
      </c>
      <c r="I15" s="16" t="s">
        <v>1195</v>
      </c>
      <c r="J15" s="12" t="s">
        <v>1587</v>
      </c>
      <c r="K15" s="299"/>
      <c r="L15" s="299">
        <v>34.200000000000003</v>
      </c>
      <c r="M15" s="301">
        <f t="shared" si="0"/>
        <v>1197</v>
      </c>
      <c r="N15" s="302">
        <f t="shared" si="4"/>
        <v>3591</v>
      </c>
      <c r="O15" s="302">
        <f t="shared" si="5"/>
        <v>2154.6</v>
      </c>
      <c r="P15" s="302">
        <f t="shared" si="6"/>
        <v>2046.87</v>
      </c>
      <c r="Q15" s="302">
        <f t="shared" si="7"/>
        <v>1739.8394999999998</v>
      </c>
    </row>
    <row r="16" spans="1:17" ht="20.100000000000001" customHeight="1">
      <c r="A16" s="299"/>
      <c r="B16" s="299"/>
      <c r="C16" s="14" t="s">
        <v>1597</v>
      </c>
      <c r="D16" s="14" t="s">
        <v>1598</v>
      </c>
      <c r="E16" s="14"/>
      <c r="F16" s="14"/>
      <c r="G16" s="810">
        <f t="shared" si="10"/>
        <v>4800</v>
      </c>
      <c r="H16" s="810">
        <f t="shared" si="11"/>
        <v>8000</v>
      </c>
      <c r="I16" s="16" t="s">
        <v>1195</v>
      </c>
      <c r="J16" s="12" t="s">
        <v>1587</v>
      </c>
      <c r="K16" s="299"/>
      <c r="L16" s="299">
        <v>75.599999999999994</v>
      </c>
      <c r="M16" s="301">
        <f t="shared" si="0"/>
        <v>2646</v>
      </c>
      <c r="N16" s="302">
        <f t="shared" si="4"/>
        <v>7938</v>
      </c>
      <c r="O16" s="302">
        <f t="shared" si="5"/>
        <v>4762.8</v>
      </c>
      <c r="P16" s="302">
        <f t="shared" si="6"/>
        <v>4524.66</v>
      </c>
      <c r="Q16" s="302">
        <f t="shared" si="7"/>
        <v>3845.9609999999998</v>
      </c>
    </row>
    <row r="17" spans="1:17" ht="20.100000000000001" customHeight="1">
      <c r="A17" s="299"/>
      <c r="B17" s="299"/>
      <c r="C17" s="14" t="s">
        <v>1599</v>
      </c>
      <c r="D17" s="14" t="s">
        <v>1600</v>
      </c>
      <c r="E17" s="14"/>
      <c r="F17" s="14"/>
      <c r="G17" s="810">
        <f t="shared" si="10"/>
        <v>12000</v>
      </c>
      <c r="H17" s="810">
        <f t="shared" si="11"/>
        <v>19900</v>
      </c>
      <c r="I17" s="16" t="s">
        <v>1195</v>
      </c>
      <c r="J17" s="12" t="s">
        <v>1587</v>
      </c>
      <c r="K17" s="299"/>
      <c r="L17" s="299">
        <v>189</v>
      </c>
      <c r="M17" s="301">
        <f t="shared" si="0"/>
        <v>6615</v>
      </c>
      <c r="N17" s="302">
        <f t="shared" si="4"/>
        <v>19845</v>
      </c>
      <c r="O17" s="302">
        <f t="shared" si="5"/>
        <v>11907</v>
      </c>
      <c r="P17" s="302">
        <f t="shared" si="6"/>
        <v>11311.65</v>
      </c>
      <c r="Q17" s="302">
        <f t="shared" si="7"/>
        <v>9614.9025000000001</v>
      </c>
    </row>
    <row r="18" spans="1:17" ht="20.100000000000001" customHeight="1">
      <c r="A18" s="299"/>
      <c r="B18" s="299"/>
      <c r="C18" s="14"/>
      <c r="D18" s="14"/>
      <c r="E18" s="14"/>
      <c r="F18" s="14"/>
      <c r="G18" s="809"/>
      <c r="H18" s="809"/>
      <c r="I18" s="16"/>
      <c r="J18" s="16"/>
      <c r="K18" s="299"/>
      <c r="L18" s="299"/>
      <c r="M18" s="301">
        <f t="shared" si="0"/>
        <v>0</v>
      </c>
      <c r="N18" s="302">
        <f t="shared" si="4"/>
        <v>0</v>
      </c>
      <c r="O18" s="302">
        <f t="shared" si="5"/>
        <v>0</v>
      </c>
      <c r="P18" s="302">
        <f t="shared" si="6"/>
        <v>0</v>
      </c>
      <c r="Q18" s="302">
        <f t="shared" si="7"/>
        <v>0</v>
      </c>
    </row>
    <row r="19" spans="1:17" ht="20.100000000000001" customHeight="1">
      <c r="A19" s="303" t="s">
        <v>1601</v>
      </c>
      <c r="B19" s="303" t="s">
        <v>1602</v>
      </c>
      <c r="C19" s="14"/>
      <c r="D19" s="14"/>
      <c r="E19" s="14"/>
      <c r="F19" s="14"/>
      <c r="G19" s="809"/>
      <c r="H19" s="809"/>
      <c r="I19" s="16"/>
      <c r="J19" s="16"/>
      <c r="K19" s="299"/>
      <c r="L19" s="299"/>
      <c r="M19" s="301">
        <f t="shared" si="0"/>
        <v>0</v>
      </c>
      <c r="N19" s="302">
        <f t="shared" si="4"/>
        <v>0</v>
      </c>
      <c r="O19" s="302">
        <f t="shared" si="5"/>
        <v>0</v>
      </c>
      <c r="P19" s="302">
        <f t="shared" si="6"/>
        <v>0</v>
      </c>
      <c r="Q19" s="302">
        <f t="shared" si="7"/>
        <v>0</v>
      </c>
    </row>
    <row r="20" spans="1:17" ht="20.100000000000001" customHeight="1">
      <c r="A20" s="299"/>
      <c r="B20" s="304" t="s">
        <v>1603</v>
      </c>
      <c r="C20" s="14"/>
      <c r="D20" s="14"/>
      <c r="E20" s="14"/>
      <c r="F20" s="14"/>
      <c r="G20" s="809"/>
      <c r="H20" s="809"/>
      <c r="I20" s="16"/>
      <c r="J20" s="16"/>
      <c r="K20" s="299"/>
      <c r="L20" s="299"/>
      <c r="M20" s="301">
        <f t="shared" si="0"/>
        <v>0</v>
      </c>
      <c r="N20" s="302">
        <f t="shared" si="4"/>
        <v>0</v>
      </c>
      <c r="O20" s="302">
        <f t="shared" si="5"/>
        <v>0</v>
      </c>
      <c r="P20" s="302">
        <f t="shared" si="6"/>
        <v>0</v>
      </c>
      <c r="Q20" s="302">
        <f t="shared" si="7"/>
        <v>0</v>
      </c>
    </row>
    <row r="21" spans="1:17" ht="20.100000000000001" customHeight="1">
      <c r="A21" s="299"/>
      <c r="B21" s="299"/>
      <c r="C21" s="14" t="s">
        <v>1604</v>
      </c>
      <c r="D21" s="14" t="s">
        <v>1605</v>
      </c>
      <c r="E21" s="14">
        <v>1179.9000000000001</v>
      </c>
      <c r="F21" s="14">
        <v>1311</v>
      </c>
      <c r="G21" s="810">
        <f>CEILING(O21,100)</f>
        <v>1700</v>
      </c>
      <c r="H21" s="810">
        <f>CEILING(N21,100)</f>
        <v>2800</v>
      </c>
      <c r="I21" s="16" t="s">
        <v>1195</v>
      </c>
      <c r="J21" s="12" t="s">
        <v>1587</v>
      </c>
      <c r="K21" s="299"/>
      <c r="L21" s="299">
        <v>26.1</v>
      </c>
      <c r="M21" s="301">
        <f t="shared" si="0"/>
        <v>913.5</v>
      </c>
      <c r="N21" s="302">
        <f t="shared" si="4"/>
        <v>2740.5</v>
      </c>
      <c r="O21" s="302">
        <f t="shared" si="5"/>
        <v>1644.3</v>
      </c>
      <c r="P21" s="302">
        <f t="shared" si="6"/>
        <v>1562.0849999999998</v>
      </c>
      <c r="Q21" s="302">
        <f t="shared" si="7"/>
        <v>1327.7722499999998</v>
      </c>
    </row>
    <row r="22" spans="1:17" ht="20.100000000000001" customHeight="1">
      <c r="A22" s="299"/>
      <c r="B22" s="299"/>
      <c r="C22" s="14" t="s">
        <v>1606</v>
      </c>
      <c r="D22" s="14" t="s">
        <v>1607</v>
      </c>
      <c r="E22" s="14">
        <v>3180.6</v>
      </c>
      <c r="F22" s="14">
        <v>3534</v>
      </c>
      <c r="G22" s="810">
        <f t="shared" ref="G22:G25" si="12">CEILING(O22,100)</f>
        <v>4500</v>
      </c>
      <c r="H22" s="810">
        <f t="shared" ref="H22:H24" si="13">CEILING(N22,100)</f>
        <v>7500</v>
      </c>
      <c r="I22" s="16" t="s">
        <v>1195</v>
      </c>
      <c r="J22" s="12" t="s">
        <v>1587</v>
      </c>
      <c r="K22" s="299"/>
      <c r="L22" s="299">
        <v>71.099999999999994</v>
      </c>
      <c r="M22" s="301">
        <f t="shared" si="0"/>
        <v>2488.5</v>
      </c>
      <c r="N22" s="302">
        <f t="shared" si="4"/>
        <v>7465.5</v>
      </c>
      <c r="O22" s="302">
        <f t="shared" si="5"/>
        <v>4479.3</v>
      </c>
      <c r="P22" s="302">
        <f t="shared" si="6"/>
        <v>4255.335</v>
      </c>
      <c r="Q22" s="302">
        <f t="shared" si="7"/>
        <v>3617.0347499999998</v>
      </c>
    </row>
    <row r="23" spans="1:17" ht="20.100000000000001" customHeight="1">
      <c r="A23" s="299"/>
      <c r="B23" s="299"/>
      <c r="C23" s="14" t="s">
        <v>1608</v>
      </c>
      <c r="D23" s="14" t="s">
        <v>1609</v>
      </c>
      <c r="E23" s="14">
        <v>6156</v>
      </c>
      <c r="F23" s="14">
        <v>6840</v>
      </c>
      <c r="G23" s="810">
        <f t="shared" si="12"/>
        <v>8900</v>
      </c>
      <c r="H23" s="810">
        <f t="shared" si="13"/>
        <v>14800</v>
      </c>
      <c r="I23" s="16" t="s">
        <v>1195</v>
      </c>
      <c r="J23" s="12" t="s">
        <v>1587</v>
      </c>
      <c r="K23" s="299"/>
      <c r="L23" s="299">
        <v>140.4</v>
      </c>
      <c r="M23" s="301">
        <f t="shared" si="0"/>
        <v>4914</v>
      </c>
      <c r="N23" s="302">
        <f t="shared" si="4"/>
        <v>14742</v>
      </c>
      <c r="O23" s="302">
        <f t="shared" si="5"/>
        <v>8845.1999999999989</v>
      </c>
      <c r="P23" s="302">
        <f t="shared" si="6"/>
        <v>8402.9399999999987</v>
      </c>
      <c r="Q23" s="302">
        <f t="shared" si="7"/>
        <v>7142.4989999999989</v>
      </c>
    </row>
    <row r="24" spans="1:17" ht="20.100000000000001" customHeight="1">
      <c r="A24" s="299"/>
      <c r="B24" s="299"/>
      <c r="C24" s="14" t="s">
        <v>1610</v>
      </c>
      <c r="D24" s="14" t="s">
        <v>1611</v>
      </c>
      <c r="E24" s="14">
        <v>2052</v>
      </c>
      <c r="F24" s="14">
        <v>2280</v>
      </c>
      <c r="G24" s="810">
        <f t="shared" si="12"/>
        <v>3000</v>
      </c>
      <c r="H24" s="810">
        <f t="shared" si="13"/>
        <v>5000</v>
      </c>
      <c r="I24" s="16" t="s">
        <v>1195</v>
      </c>
      <c r="J24" s="12" t="s">
        <v>1587</v>
      </c>
      <c r="K24" s="299"/>
      <c r="L24" s="299">
        <v>46.8</v>
      </c>
      <c r="M24" s="301">
        <f t="shared" si="0"/>
        <v>1638</v>
      </c>
      <c r="N24" s="302">
        <f t="shared" si="4"/>
        <v>4914</v>
      </c>
      <c r="O24" s="302">
        <f t="shared" si="5"/>
        <v>2948.4</v>
      </c>
      <c r="P24" s="302">
        <f t="shared" si="6"/>
        <v>2800.98</v>
      </c>
      <c r="Q24" s="302">
        <f t="shared" si="7"/>
        <v>2380.8330000000001</v>
      </c>
    </row>
    <row r="25" spans="1:17" ht="20.100000000000001" customHeight="1">
      <c r="A25" s="299"/>
      <c r="B25" s="299"/>
      <c r="C25" s="14" t="s">
        <v>1612</v>
      </c>
      <c r="D25" s="14" t="s">
        <v>1613</v>
      </c>
      <c r="E25" s="14">
        <v>4360.5</v>
      </c>
      <c r="F25" s="14">
        <v>4845</v>
      </c>
      <c r="G25" s="810">
        <f t="shared" si="12"/>
        <v>6300</v>
      </c>
      <c r="H25" s="810">
        <f>CEILING(N25,100)</f>
        <v>10400</v>
      </c>
      <c r="I25" s="16" t="s">
        <v>1195</v>
      </c>
      <c r="J25" s="12" t="s">
        <v>1587</v>
      </c>
      <c r="K25" s="299"/>
      <c r="L25" s="299">
        <v>99</v>
      </c>
      <c r="M25" s="301">
        <f t="shared" si="0"/>
        <v>3465</v>
      </c>
      <c r="N25" s="302">
        <f t="shared" si="4"/>
        <v>10395</v>
      </c>
      <c r="O25" s="302">
        <f t="shared" si="5"/>
        <v>6237</v>
      </c>
      <c r="P25" s="302">
        <f t="shared" si="6"/>
        <v>5925.15</v>
      </c>
      <c r="Q25" s="302">
        <f t="shared" si="7"/>
        <v>5036.3774999999996</v>
      </c>
    </row>
    <row r="26" spans="1:17" ht="20.100000000000001" customHeight="1">
      <c r="A26" s="299"/>
      <c r="B26" s="299"/>
      <c r="C26" s="14"/>
      <c r="D26" s="14"/>
      <c r="E26" s="14"/>
      <c r="F26" s="14"/>
      <c r="G26" s="811"/>
      <c r="H26" s="811"/>
      <c r="I26" s="16"/>
      <c r="J26" s="16"/>
      <c r="K26" s="299"/>
      <c r="L26" s="299"/>
      <c r="M26" s="301">
        <f t="shared" si="0"/>
        <v>0</v>
      </c>
      <c r="N26" s="302">
        <f t="shared" si="4"/>
        <v>0</v>
      </c>
      <c r="O26" s="302">
        <f t="shared" si="5"/>
        <v>0</v>
      </c>
      <c r="P26" s="302">
        <f t="shared" si="6"/>
        <v>0</v>
      </c>
      <c r="Q26" s="302">
        <f t="shared" si="7"/>
        <v>0</v>
      </c>
    </row>
    <row r="27" spans="1:17" ht="20.100000000000001" customHeight="1">
      <c r="A27" s="299"/>
      <c r="B27" s="304" t="s">
        <v>1614</v>
      </c>
      <c r="C27" s="14"/>
      <c r="D27" s="14"/>
      <c r="E27" s="14"/>
      <c r="F27" s="14"/>
      <c r="G27" s="811"/>
      <c r="H27" s="811"/>
      <c r="I27" s="16"/>
      <c r="J27" s="16"/>
      <c r="K27" s="299"/>
      <c r="L27" s="299"/>
      <c r="M27" s="301">
        <f t="shared" si="0"/>
        <v>0</v>
      </c>
      <c r="N27" s="302">
        <f t="shared" si="4"/>
        <v>0</v>
      </c>
      <c r="O27" s="302">
        <f t="shared" si="5"/>
        <v>0</v>
      </c>
      <c r="P27" s="302">
        <f t="shared" si="6"/>
        <v>0</v>
      </c>
      <c r="Q27" s="302">
        <f t="shared" si="7"/>
        <v>0</v>
      </c>
    </row>
    <row r="28" spans="1:17" ht="20.100000000000001" customHeight="1">
      <c r="A28" s="299"/>
      <c r="B28" s="299"/>
      <c r="C28" s="14" t="s">
        <v>1615</v>
      </c>
      <c r="D28" s="14" t="s">
        <v>1616</v>
      </c>
      <c r="E28" s="14">
        <v>769.5</v>
      </c>
      <c r="F28" s="14">
        <v>855</v>
      </c>
      <c r="G28" s="810">
        <f t="shared" ref="G28:G45" si="14">CEILING(O28,100)</f>
        <v>1100</v>
      </c>
      <c r="H28" s="810">
        <f>CEILING(N28,100)</f>
        <v>1800</v>
      </c>
      <c r="I28" s="16" t="s">
        <v>1195</v>
      </c>
      <c r="J28" s="12" t="s">
        <v>1587</v>
      </c>
      <c r="K28" s="299"/>
      <c r="L28" s="299">
        <v>17.100000000000001</v>
      </c>
      <c r="M28" s="301">
        <f t="shared" si="0"/>
        <v>598.5</v>
      </c>
      <c r="N28" s="302">
        <f t="shared" si="4"/>
        <v>1795.5</v>
      </c>
      <c r="O28" s="302">
        <f t="shared" si="5"/>
        <v>1077.3</v>
      </c>
      <c r="P28" s="302">
        <f t="shared" si="6"/>
        <v>1023.4349999999999</v>
      </c>
      <c r="Q28" s="302">
        <f t="shared" si="7"/>
        <v>869.91974999999991</v>
      </c>
    </row>
    <row r="29" spans="1:17" ht="20.100000000000001" customHeight="1">
      <c r="A29" s="299"/>
      <c r="B29" s="299"/>
      <c r="C29" s="14" t="s">
        <v>1617</v>
      </c>
      <c r="D29" s="14" t="s">
        <v>1618</v>
      </c>
      <c r="E29" s="14">
        <v>666.9</v>
      </c>
      <c r="F29" s="14">
        <v>741</v>
      </c>
      <c r="G29" s="810">
        <f t="shared" si="14"/>
        <v>1000</v>
      </c>
      <c r="H29" s="810">
        <f t="shared" ref="H29:H41" si="15">CEILING(N29,100)</f>
        <v>1600</v>
      </c>
      <c r="I29" s="16" t="s">
        <v>1195</v>
      </c>
      <c r="J29" s="12" t="s">
        <v>1587</v>
      </c>
      <c r="K29" s="299"/>
      <c r="L29" s="299">
        <v>14.4</v>
      </c>
      <c r="M29" s="301">
        <f t="shared" si="0"/>
        <v>504</v>
      </c>
      <c r="N29" s="302">
        <f t="shared" si="4"/>
        <v>1512</v>
      </c>
      <c r="O29" s="302">
        <f t="shared" si="5"/>
        <v>907.19999999999993</v>
      </c>
      <c r="P29" s="302">
        <f t="shared" si="6"/>
        <v>861.83999999999992</v>
      </c>
      <c r="Q29" s="302">
        <f t="shared" si="7"/>
        <v>732.56399999999996</v>
      </c>
    </row>
    <row r="30" spans="1:17" ht="20.100000000000001" customHeight="1">
      <c r="A30" s="299"/>
      <c r="B30" s="299"/>
      <c r="C30" s="14" t="s">
        <v>1619</v>
      </c>
      <c r="D30" s="14" t="s">
        <v>1620</v>
      </c>
      <c r="E30" s="14">
        <v>2565</v>
      </c>
      <c r="F30" s="14">
        <v>2850</v>
      </c>
      <c r="G30" s="810">
        <f t="shared" si="14"/>
        <v>3600</v>
      </c>
      <c r="H30" s="810">
        <f t="shared" si="15"/>
        <v>6000</v>
      </c>
      <c r="I30" s="16" t="s">
        <v>1195</v>
      </c>
      <c r="J30" s="12" t="s">
        <v>1587</v>
      </c>
      <c r="K30" s="299"/>
      <c r="L30" s="24">
        <v>56.7</v>
      </c>
      <c r="M30" s="301">
        <f t="shared" si="0"/>
        <v>1984.5</v>
      </c>
      <c r="N30" s="302">
        <f t="shared" si="4"/>
        <v>5953.5</v>
      </c>
      <c r="O30" s="302">
        <f t="shared" si="5"/>
        <v>3572.1</v>
      </c>
      <c r="P30" s="302">
        <f t="shared" si="6"/>
        <v>3393.4949999999999</v>
      </c>
      <c r="Q30" s="302">
        <f t="shared" si="7"/>
        <v>2884.47075</v>
      </c>
    </row>
    <row r="31" spans="1:17" ht="20.100000000000001" customHeight="1">
      <c r="A31" s="299"/>
      <c r="B31" s="299"/>
      <c r="C31" s="14" t="s">
        <v>1621</v>
      </c>
      <c r="D31" s="14" t="s">
        <v>1622</v>
      </c>
      <c r="E31" s="14">
        <v>3078</v>
      </c>
      <c r="F31" s="14">
        <v>3420</v>
      </c>
      <c r="G31" s="810">
        <f t="shared" si="14"/>
        <v>4400</v>
      </c>
      <c r="H31" s="810">
        <f t="shared" si="15"/>
        <v>7200</v>
      </c>
      <c r="I31" s="16" t="s">
        <v>1195</v>
      </c>
      <c r="J31" s="12" t="s">
        <v>1587</v>
      </c>
      <c r="K31" s="299"/>
      <c r="L31" s="24">
        <v>68.400000000000006</v>
      </c>
      <c r="M31" s="301">
        <f t="shared" si="0"/>
        <v>2394</v>
      </c>
      <c r="N31" s="302">
        <f t="shared" si="4"/>
        <v>7182</v>
      </c>
      <c r="O31" s="302">
        <f t="shared" si="5"/>
        <v>4309.2</v>
      </c>
      <c r="P31" s="302">
        <f t="shared" si="6"/>
        <v>4093.74</v>
      </c>
      <c r="Q31" s="302">
        <f t="shared" si="7"/>
        <v>3479.6789999999996</v>
      </c>
    </row>
    <row r="32" spans="1:17" ht="20.100000000000001" customHeight="1">
      <c r="A32" s="299"/>
      <c r="B32" s="299"/>
      <c r="C32" s="14" t="s">
        <v>1623</v>
      </c>
      <c r="D32" s="14" t="s">
        <v>1624</v>
      </c>
      <c r="E32" s="14">
        <v>6771.6</v>
      </c>
      <c r="F32" s="14">
        <v>7524</v>
      </c>
      <c r="G32" s="810">
        <f t="shared" si="14"/>
        <v>9700</v>
      </c>
      <c r="H32" s="810">
        <f t="shared" si="15"/>
        <v>16100</v>
      </c>
      <c r="I32" s="16" t="s">
        <v>1195</v>
      </c>
      <c r="J32" s="12" t="s">
        <v>1587</v>
      </c>
      <c r="K32" s="299"/>
      <c r="L32" s="24">
        <v>153</v>
      </c>
      <c r="M32" s="301">
        <f t="shared" si="0"/>
        <v>5355</v>
      </c>
      <c r="N32" s="302">
        <f t="shared" si="4"/>
        <v>16065</v>
      </c>
      <c r="O32" s="302">
        <f t="shared" si="5"/>
        <v>9639</v>
      </c>
      <c r="P32" s="302">
        <f t="shared" si="6"/>
        <v>9157.0499999999993</v>
      </c>
      <c r="Q32" s="302">
        <f t="shared" si="7"/>
        <v>7783.4924999999994</v>
      </c>
    </row>
    <row r="33" spans="1:17" ht="20.100000000000001" customHeight="1">
      <c r="A33" s="299"/>
      <c r="B33" s="299"/>
      <c r="C33" s="14" t="s">
        <v>1625</v>
      </c>
      <c r="D33" s="14" t="s">
        <v>1626</v>
      </c>
      <c r="E33" s="14">
        <v>3847.5</v>
      </c>
      <c r="F33" s="14">
        <v>4275</v>
      </c>
      <c r="G33" s="810">
        <f t="shared" si="14"/>
        <v>5300</v>
      </c>
      <c r="H33" s="810">
        <f t="shared" si="15"/>
        <v>8800</v>
      </c>
      <c r="I33" s="16" t="s">
        <v>1195</v>
      </c>
      <c r="J33" s="12" t="s">
        <v>1587</v>
      </c>
      <c r="K33" s="299"/>
      <c r="L33" s="24">
        <v>83.7</v>
      </c>
      <c r="M33" s="301">
        <f t="shared" si="0"/>
        <v>2929.5</v>
      </c>
      <c r="N33" s="302">
        <f t="shared" si="4"/>
        <v>8788.5</v>
      </c>
      <c r="O33" s="302">
        <f t="shared" si="5"/>
        <v>5273.0999999999995</v>
      </c>
      <c r="P33" s="302">
        <f t="shared" si="6"/>
        <v>5009.4449999999988</v>
      </c>
      <c r="Q33" s="302">
        <f t="shared" si="7"/>
        <v>4258.0282499999985</v>
      </c>
    </row>
    <row r="34" spans="1:17" ht="20.100000000000001" customHeight="1">
      <c r="A34" s="299"/>
      <c r="B34" s="299"/>
      <c r="C34" s="14" t="s">
        <v>1627</v>
      </c>
      <c r="D34" s="14" t="s">
        <v>1628</v>
      </c>
      <c r="E34" s="14">
        <v>5643</v>
      </c>
      <c r="F34" s="14">
        <v>6270</v>
      </c>
      <c r="G34" s="810">
        <f t="shared" si="14"/>
        <v>8000</v>
      </c>
      <c r="H34" s="810">
        <f t="shared" si="15"/>
        <v>13300</v>
      </c>
      <c r="I34" s="16" t="s">
        <v>1195</v>
      </c>
      <c r="J34" s="12" t="s">
        <v>1587</v>
      </c>
      <c r="K34" s="299"/>
      <c r="L34" s="24">
        <v>126</v>
      </c>
      <c r="M34" s="301">
        <f t="shared" si="0"/>
        <v>4410</v>
      </c>
      <c r="N34" s="302">
        <f t="shared" si="4"/>
        <v>13230</v>
      </c>
      <c r="O34" s="302">
        <f t="shared" si="5"/>
        <v>7938</v>
      </c>
      <c r="P34" s="302">
        <f t="shared" si="6"/>
        <v>7541.0999999999995</v>
      </c>
      <c r="Q34" s="302">
        <f t="shared" si="7"/>
        <v>6409.9349999999995</v>
      </c>
    </row>
    <row r="35" spans="1:17" ht="20.100000000000001" customHeight="1">
      <c r="A35" s="299"/>
      <c r="B35" s="299"/>
      <c r="C35" s="14" t="s">
        <v>1597</v>
      </c>
      <c r="D35" s="14" t="s">
        <v>1629</v>
      </c>
      <c r="E35" s="14">
        <v>3488.4</v>
      </c>
      <c r="F35" s="14">
        <v>3876</v>
      </c>
      <c r="G35" s="810">
        <f t="shared" si="14"/>
        <v>4800</v>
      </c>
      <c r="H35" s="810">
        <f t="shared" si="15"/>
        <v>8000</v>
      </c>
      <c r="I35" s="16" t="s">
        <v>1195</v>
      </c>
      <c r="J35" s="12" t="s">
        <v>1587</v>
      </c>
      <c r="K35" s="299"/>
      <c r="L35" s="24">
        <v>75.599999999999994</v>
      </c>
      <c r="M35" s="301">
        <f t="shared" si="0"/>
        <v>2646</v>
      </c>
      <c r="N35" s="302">
        <f t="shared" si="4"/>
        <v>7938</v>
      </c>
      <c r="O35" s="302">
        <f t="shared" si="5"/>
        <v>4762.8</v>
      </c>
      <c r="P35" s="302">
        <f t="shared" si="6"/>
        <v>4524.66</v>
      </c>
      <c r="Q35" s="302">
        <f t="shared" si="7"/>
        <v>3845.9609999999998</v>
      </c>
    </row>
    <row r="36" spans="1:17" ht="20.100000000000001" customHeight="1">
      <c r="A36" s="299"/>
      <c r="B36" s="299"/>
      <c r="C36" s="14" t="s">
        <v>1630</v>
      </c>
      <c r="D36" s="14" t="s">
        <v>1631</v>
      </c>
      <c r="E36" s="14">
        <v>8310.6</v>
      </c>
      <c r="F36" s="14">
        <v>9234</v>
      </c>
      <c r="G36" s="810">
        <f t="shared" si="14"/>
        <v>12000</v>
      </c>
      <c r="H36" s="810">
        <f t="shared" si="15"/>
        <v>19900</v>
      </c>
      <c r="I36" s="16" t="s">
        <v>1195</v>
      </c>
      <c r="J36" s="12" t="s">
        <v>1587</v>
      </c>
      <c r="K36" s="299"/>
      <c r="L36" s="24">
        <v>189</v>
      </c>
      <c r="M36" s="301">
        <f t="shared" si="0"/>
        <v>6615</v>
      </c>
      <c r="N36" s="302">
        <f t="shared" si="4"/>
        <v>19845</v>
      </c>
      <c r="O36" s="302">
        <f t="shared" si="5"/>
        <v>11907</v>
      </c>
      <c r="P36" s="302">
        <f t="shared" si="6"/>
        <v>11311.65</v>
      </c>
      <c r="Q36" s="302">
        <f t="shared" si="7"/>
        <v>9614.9025000000001</v>
      </c>
    </row>
    <row r="37" spans="1:17" ht="20.100000000000001" customHeight="1">
      <c r="A37" s="299"/>
      <c r="B37" s="299"/>
      <c r="C37" s="14" t="s">
        <v>1632</v>
      </c>
      <c r="D37" s="14" t="s">
        <v>1633</v>
      </c>
      <c r="E37" s="14">
        <v>3591</v>
      </c>
      <c r="F37" s="14">
        <v>3990</v>
      </c>
      <c r="G37" s="810">
        <f t="shared" si="14"/>
        <v>5200</v>
      </c>
      <c r="H37" s="810">
        <f t="shared" si="15"/>
        <v>8600</v>
      </c>
      <c r="I37" s="16" t="s">
        <v>1195</v>
      </c>
      <c r="J37" s="12" t="s">
        <v>1587</v>
      </c>
      <c r="K37" s="299"/>
      <c r="L37" s="24">
        <v>81</v>
      </c>
      <c r="M37" s="301">
        <f t="shared" si="0"/>
        <v>2835</v>
      </c>
      <c r="N37" s="302">
        <f t="shared" si="4"/>
        <v>8505</v>
      </c>
      <c r="O37" s="302">
        <f t="shared" si="5"/>
        <v>5103</v>
      </c>
      <c r="P37" s="302">
        <f t="shared" si="6"/>
        <v>4847.8499999999995</v>
      </c>
      <c r="Q37" s="302">
        <f t="shared" si="7"/>
        <v>4120.6724999999997</v>
      </c>
    </row>
    <row r="38" spans="1:17" ht="20.100000000000001" customHeight="1">
      <c r="A38" s="299"/>
      <c r="B38" s="299"/>
      <c r="C38" s="14" t="s">
        <v>1634</v>
      </c>
      <c r="D38" s="14" t="s">
        <v>1635</v>
      </c>
      <c r="E38" s="14">
        <v>6771.6</v>
      </c>
      <c r="F38" s="14">
        <v>7524</v>
      </c>
      <c r="G38" s="810">
        <f t="shared" si="14"/>
        <v>9700</v>
      </c>
      <c r="H38" s="810">
        <f t="shared" si="15"/>
        <v>16100</v>
      </c>
      <c r="I38" s="16" t="s">
        <v>1195</v>
      </c>
      <c r="J38" s="12" t="s">
        <v>1587</v>
      </c>
      <c r="K38" s="299"/>
      <c r="L38" s="24">
        <v>153</v>
      </c>
      <c r="M38" s="301">
        <f t="shared" si="0"/>
        <v>5355</v>
      </c>
      <c r="N38" s="302">
        <f t="shared" si="4"/>
        <v>16065</v>
      </c>
      <c r="O38" s="302">
        <f t="shared" si="5"/>
        <v>9639</v>
      </c>
      <c r="P38" s="302">
        <f t="shared" si="6"/>
        <v>9157.0499999999993</v>
      </c>
      <c r="Q38" s="302">
        <f t="shared" si="7"/>
        <v>7783.4924999999994</v>
      </c>
    </row>
    <row r="39" spans="1:17" ht="20.100000000000001" customHeight="1">
      <c r="A39" s="299"/>
      <c r="B39" s="299"/>
      <c r="C39" s="14" t="s">
        <v>1636</v>
      </c>
      <c r="D39" s="14" t="s">
        <v>1596</v>
      </c>
      <c r="E39" s="14">
        <v>1539</v>
      </c>
      <c r="F39" s="14">
        <v>1710</v>
      </c>
      <c r="G39" s="810">
        <f t="shared" si="14"/>
        <v>2200</v>
      </c>
      <c r="H39" s="810">
        <f t="shared" si="15"/>
        <v>3600</v>
      </c>
      <c r="I39" s="16" t="s">
        <v>1195</v>
      </c>
      <c r="J39" s="12" t="s">
        <v>1587</v>
      </c>
      <c r="K39" s="299"/>
      <c r="L39" s="24">
        <v>34.200000000000003</v>
      </c>
      <c r="M39" s="301">
        <f t="shared" si="0"/>
        <v>1197</v>
      </c>
      <c r="N39" s="302">
        <f t="shared" si="4"/>
        <v>3591</v>
      </c>
      <c r="O39" s="302">
        <f t="shared" si="5"/>
        <v>2154.6</v>
      </c>
      <c r="P39" s="302">
        <f t="shared" si="6"/>
        <v>2046.87</v>
      </c>
      <c r="Q39" s="302">
        <f t="shared" si="7"/>
        <v>1739.8394999999998</v>
      </c>
    </row>
    <row r="40" spans="1:17" ht="20.100000000000001" customHeight="1">
      <c r="A40" s="299"/>
      <c r="B40" s="299"/>
      <c r="C40" s="14" t="s">
        <v>1637</v>
      </c>
      <c r="D40" s="14" t="s">
        <v>1638</v>
      </c>
      <c r="E40" s="14">
        <v>1795.5</v>
      </c>
      <c r="F40" s="14">
        <v>1995</v>
      </c>
      <c r="G40" s="810">
        <f t="shared" si="14"/>
        <v>2600</v>
      </c>
      <c r="H40" s="810">
        <f>CEILING(N40,100)</f>
        <v>4300</v>
      </c>
      <c r="I40" s="16" t="s">
        <v>1195</v>
      </c>
      <c r="J40" s="12" t="s">
        <v>1587</v>
      </c>
      <c r="K40" s="299"/>
      <c r="L40" s="305">
        <v>40.5</v>
      </c>
      <c r="M40" s="301">
        <f t="shared" si="0"/>
        <v>1417.5</v>
      </c>
      <c r="N40" s="302">
        <f t="shared" si="4"/>
        <v>4252.5</v>
      </c>
      <c r="O40" s="302">
        <f t="shared" si="5"/>
        <v>2551.5</v>
      </c>
      <c r="P40" s="302">
        <f t="shared" si="6"/>
        <v>2423.9249999999997</v>
      </c>
      <c r="Q40" s="302">
        <f t="shared" si="7"/>
        <v>2060.3362499999998</v>
      </c>
    </row>
    <row r="41" spans="1:17" ht="20.100000000000001" customHeight="1">
      <c r="A41" s="299"/>
      <c r="B41" s="299"/>
      <c r="C41" s="14" t="s">
        <v>1639</v>
      </c>
      <c r="D41" s="14" t="s">
        <v>1640</v>
      </c>
      <c r="E41" s="14">
        <v>3437.1</v>
      </c>
      <c r="F41" s="14">
        <v>3819</v>
      </c>
      <c r="G41" s="810">
        <f t="shared" si="14"/>
        <v>4900</v>
      </c>
      <c r="H41" s="810">
        <f t="shared" si="15"/>
        <v>8200</v>
      </c>
      <c r="I41" s="16" t="s">
        <v>1195</v>
      </c>
      <c r="J41" s="12" t="s">
        <v>1587</v>
      </c>
      <c r="K41" s="299"/>
      <c r="L41" s="305">
        <v>77.400000000000006</v>
      </c>
      <c r="M41" s="301">
        <f t="shared" si="0"/>
        <v>2709</v>
      </c>
      <c r="N41" s="302">
        <f t="shared" si="4"/>
        <v>8127</v>
      </c>
      <c r="O41" s="302">
        <f t="shared" si="5"/>
        <v>4876.2</v>
      </c>
      <c r="P41" s="302">
        <f t="shared" si="6"/>
        <v>4632.3899999999994</v>
      </c>
      <c r="Q41" s="302">
        <f t="shared" si="7"/>
        <v>3937.5314999999996</v>
      </c>
    </row>
    <row r="42" spans="1:17" ht="20.100000000000001" customHeight="1">
      <c r="A42" s="299"/>
      <c r="B42" s="299"/>
      <c r="C42" s="14" t="s">
        <v>1641</v>
      </c>
      <c r="D42" s="14" t="s">
        <v>1642</v>
      </c>
      <c r="E42" s="14">
        <v>5386.5</v>
      </c>
      <c r="F42" s="14">
        <v>5985</v>
      </c>
      <c r="G42" s="810">
        <f t="shared" si="14"/>
        <v>7700</v>
      </c>
      <c r="H42" s="810">
        <f>CEILING(N42,100)</f>
        <v>12800</v>
      </c>
      <c r="I42" s="16" t="s">
        <v>1195</v>
      </c>
      <c r="J42" s="12" t="s">
        <v>1587</v>
      </c>
      <c r="K42" s="299"/>
      <c r="L42" s="305">
        <v>121.5</v>
      </c>
      <c r="M42" s="301">
        <f t="shared" si="0"/>
        <v>4252.5</v>
      </c>
      <c r="N42" s="302">
        <f t="shared" si="4"/>
        <v>12757.5</v>
      </c>
      <c r="O42" s="302">
        <f t="shared" si="5"/>
        <v>7654.5</v>
      </c>
      <c r="P42" s="302">
        <f t="shared" si="6"/>
        <v>7271.7749999999996</v>
      </c>
      <c r="Q42" s="302">
        <f t="shared" si="7"/>
        <v>6181.00875</v>
      </c>
    </row>
    <row r="43" spans="1:17" ht="20.100000000000001" customHeight="1">
      <c r="A43" s="299"/>
      <c r="B43" s="299"/>
      <c r="C43" s="14"/>
      <c r="D43" s="14"/>
      <c r="E43" s="14"/>
      <c r="F43" s="14"/>
      <c r="G43" s="811"/>
      <c r="H43" s="811"/>
      <c r="I43" s="16"/>
      <c r="J43" s="16"/>
      <c r="K43" s="299"/>
      <c r="L43" s="299"/>
      <c r="M43" s="301">
        <f t="shared" si="0"/>
        <v>0</v>
      </c>
      <c r="N43" s="302">
        <f t="shared" si="4"/>
        <v>0</v>
      </c>
      <c r="O43" s="302">
        <f t="shared" si="5"/>
        <v>0</v>
      </c>
      <c r="P43" s="302">
        <f t="shared" si="6"/>
        <v>0</v>
      </c>
      <c r="Q43" s="302">
        <f t="shared" si="7"/>
        <v>0</v>
      </c>
    </row>
    <row r="44" spans="1:17" ht="20.100000000000001" customHeight="1">
      <c r="A44" s="299"/>
      <c r="B44" s="304" t="s">
        <v>1643</v>
      </c>
      <c r="C44" s="14"/>
      <c r="D44" s="14"/>
      <c r="E44" s="14"/>
      <c r="F44" s="14"/>
      <c r="G44" s="811"/>
      <c r="H44" s="811"/>
      <c r="I44" s="16"/>
      <c r="J44" s="16"/>
      <c r="K44" s="299"/>
      <c r="L44" s="299"/>
      <c r="M44" s="301">
        <f t="shared" si="0"/>
        <v>0</v>
      </c>
      <c r="N44" s="302">
        <f t="shared" si="4"/>
        <v>0</v>
      </c>
      <c r="O44" s="302">
        <f t="shared" si="5"/>
        <v>0</v>
      </c>
      <c r="P44" s="302">
        <f t="shared" si="6"/>
        <v>0</v>
      </c>
      <c r="Q44" s="302">
        <f t="shared" si="7"/>
        <v>0</v>
      </c>
    </row>
    <row r="45" spans="1:17" ht="20.100000000000001" customHeight="1">
      <c r="A45" s="299"/>
      <c r="B45" s="299"/>
      <c r="C45" s="14" t="s">
        <v>1644</v>
      </c>
      <c r="D45" s="14" t="s">
        <v>1645</v>
      </c>
      <c r="E45" s="14">
        <v>1539</v>
      </c>
      <c r="F45" s="14">
        <v>1710</v>
      </c>
      <c r="G45" s="810">
        <f t="shared" si="14"/>
        <v>2200</v>
      </c>
      <c r="H45" s="810">
        <f>CEILING(N45,100)</f>
        <v>3600</v>
      </c>
      <c r="I45" s="16" t="s">
        <v>1195</v>
      </c>
      <c r="J45" s="12" t="s">
        <v>1587</v>
      </c>
      <c r="K45" s="299"/>
      <c r="L45" s="305">
        <v>34.200000000000003</v>
      </c>
      <c r="M45" s="301">
        <f t="shared" si="0"/>
        <v>1197</v>
      </c>
      <c r="N45" s="302">
        <f t="shared" si="4"/>
        <v>3591</v>
      </c>
      <c r="O45" s="302">
        <f t="shared" si="5"/>
        <v>2154.6</v>
      </c>
      <c r="P45" s="302">
        <f t="shared" si="6"/>
        <v>2046.87</v>
      </c>
      <c r="Q45" s="302">
        <f t="shared" si="7"/>
        <v>1739.8394999999998</v>
      </c>
    </row>
    <row r="46" spans="1:17" ht="20.100000000000001" customHeight="1">
      <c r="A46" s="299"/>
      <c r="B46" s="299"/>
      <c r="C46" s="14" t="s">
        <v>1646</v>
      </c>
      <c r="D46" s="14" t="s">
        <v>1647</v>
      </c>
      <c r="E46" s="14">
        <v>4617</v>
      </c>
      <c r="F46" s="14">
        <v>5130</v>
      </c>
      <c r="G46" s="810">
        <f>CEILING(O46,100)</f>
        <v>6600</v>
      </c>
      <c r="H46" s="810">
        <f>CEILING(N46,100)</f>
        <v>10900</v>
      </c>
      <c r="I46" s="16" t="s">
        <v>1195</v>
      </c>
      <c r="J46" s="12" t="s">
        <v>1587</v>
      </c>
      <c r="K46" s="299"/>
      <c r="L46" s="305">
        <v>103.5</v>
      </c>
      <c r="M46" s="301">
        <f t="shared" si="0"/>
        <v>3622.5</v>
      </c>
      <c r="N46" s="302">
        <f t="shared" si="4"/>
        <v>10867.5</v>
      </c>
      <c r="O46" s="302">
        <f t="shared" si="5"/>
        <v>6520.5</v>
      </c>
      <c r="P46" s="302">
        <f t="shared" si="6"/>
        <v>6194.4749999999995</v>
      </c>
      <c r="Q46" s="302">
        <f t="shared" si="7"/>
        <v>5265.3037499999991</v>
      </c>
    </row>
    <row r="47" spans="1:17" ht="20.100000000000001" customHeight="1">
      <c r="A47" s="299"/>
      <c r="B47" s="299"/>
      <c r="C47" s="14"/>
      <c r="D47" s="14"/>
      <c r="E47" s="14"/>
      <c r="F47" s="14"/>
      <c r="G47" s="811"/>
      <c r="H47" s="811"/>
      <c r="I47" s="16"/>
      <c r="J47" s="16"/>
      <c r="K47" s="299"/>
      <c r="L47" s="299"/>
      <c r="M47" s="301">
        <f t="shared" si="0"/>
        <v>0</v>
      </c>
      <c r="N47" s="302">
        <f t="shared" si="4"/>
        <v>0</v>
      </c>
      <c r="O47" s="302">
        <f t="shared" si="5"/>
        <v>0</v>
      </c>
      <c r="P47" s="302">
        <f t="shared" si="6"/>
        <v>0</v>
      </c>
      <c r="Q47" s="302">
        <f t="shared" si="7"/>
        <v>0</v>
      </c>
    </row>
    <row r="48" spans="1:17" ht="20.100000000000001" customHeight="1">
      <c r="A48" s="299"/>
      <c r="B48" s="299"/>
      <c r="C48" s="14" t="s">
        <v>1648</v>
      </c>
      <c r="D48" s="14" t="s">
        <v>1649</v>
      </c>
      <c r="E48" s="14"/>
      <c r="F48" s="14"/>
      <c r="G48" s="810">
        <f>CEILING(O48,100)</f>
        <v>5800</v>
      </c>
      <c r="H48" s="810">
        <f>CEILING(N48,100)</f>
        <v>9700</v>
      </c>
      <c r="I48" s="16" t="s">
        <v>511</v>
      </c>
      <c r="J48" s="12" t="s">
        <v>1587</v>
      </c>
      <c r="K48" s="299"/>
      <c r="L48" s="299">
        <v>92</v>
      </c>
      <c r="M48" s="301">
        <f t="shared" si="0"/>
        <v>3220</v>
      </c>
      <c r="N48" s="302">
        <f t="shared" si="4"/>
        <v>9660</v>
      </c>
      <c r="O48" s="302">
        <f t="shared" si="5"/>
        <v>5796</v>
      </c>
      <c r="P48" s="302">
        <f t="shared" si="6"/>
        <v>5506.2</v>
      </c>
      <c r="Q48" s="302">
        <f t="shared" si="7"/>
        <v>4680.2699999999995</v>
      </c>
    </row>
    <row r="49" spans="1:17" ht="20.100000000000001" customHeight="1">
      <c r="A49" s="299"/>
      <c r="B49" s="299"/>
      <c r="C49" s="14"/>
      <c r="D49" s="14"/>
      <c r="E49" s="14"/>
      <c r="F49" s="14"/>
      <c r="G49" s="809"/>
      <c r="H49" s="809"/>
      <c r="I49" s="16"/>
      <c r="J49" s="16"/>
      <c r="K49" s="299"/>
      <c r="L49" s="299"/>
      <c r="M49" s="301">
        <f t="shared" si="0"/>
        <v>0</v>
      </c>
      <c r="N49" s="302">
        <f t="shared" si="4"/>
        <v>0</v>
      </c>
      <c r="O49" s="302">
        <f t="shared" si="5"/>
        <v>0</v>
      </c>
      <c r="P49" s="302">
        <f t="shared" si="6"/>
        <v>0</v>
      </c>
      <c r="Q49" s="302">
        <f t="shared" si="7"/>
        <v>0</v>
      </c>
    </row>
    <row r="50" spans="1:17" ht="20.100000000000001" customHeight="1">
      <c r="A50" s="299"/>
      <c r="B50" s="303" t="s">
        <v>1650</v>
      </c>
      <c r="C50" s="14"/>
      <c r="D50" s="14"/>
      <c r="E50" s="14"/>
      <c r="F50" s="14"/>
      <c r="G50" s="809"/>
      <c r="H50" s="809"/>
      <c r="I50" s="16"/>
      <c r="J50" s="16"/>
      <c r="K50" s="299"/>
      <c r="L50" s="299"/>
      <c r="M50" s="301">
        <f t="shared" si="0"/>
        <v>0</v>
      </c>
      <c r="N50" s="302">
        <f t="shared" si="4"/>
        <v>0</v>
      </c>
      <c r="O50" s="302">
        <f t="shared" si="5"/>
        <v>0</v>
      </c>
      <c r="P50" s="302">
        <f t="shared" si="6"/>
        <v>0</v>
      </c>
      <c r="Q50" s="302">
        <f t="shared" si="7"/>
        <v>0</v>
      </c>
    </row>
    <row r="51" spans="1:17" ht="20.100000000000001" customHeight="1">
      <c r="A51" s="299"/>
      <c r="B51" s="299"/>
      <c r="C51" s="14" t="s">
        <v>1651</v>
      </c>
      <c r="D51" s="14" t="s">
        <v>1652</v>
      </c>
      <c r="E51" s="14">
        <v>3334.5</v>
      </c>
      <c r="F51" s="14">
        <v>3705</v>
      </c>
      <c r="G51" s="809">
        <v>3900</v>
      </c>
      <c r="H51" s="809">
        <v>6500</v>
      </c>
      <c r="I51" s="16" t="s">
        <v>511</v>
      </c>
      <c r="J51" s="12" t="s">
        <v>1587</v>
      </c>
      <c r="K51" s="306" t="s">
        <v>5673</v>
      </c>
      <c r="L51" s="299"/>
      <c r="M51" s="301">
        <f t="shared" si="0"/>
        <v>0</v>
      </c>
      <c r="N51" s="302">
        <f t="shared" si="4"/>
        <v>0</v>
      </c>
      <c r="O51" s="302">
        <f t="shared" si="5"/>
        <v>0</v>
      </c>
      <c r="P51" s="302">
        <f t="shared" si="6"/>
        <v>0</v>
      </c>
      <c r="Q51" s="302">
        <f t="shared" si="7"/>
        <v>0</v>
      </c>
    </row>
    <row r="52" spans="1:17" ht="20.100000000000001" customHeight="1">
      <c r="A52" s="299"/>
      <c r="B52" s="299"/>
      <c r="C52" s="14" t="s">
        <v>1653</v>
      </c>
      <c r="D52" s="14" t="s">
        <v>1654</v>
      </c>
      <c r="E52" s="14">
        <v>3539.7000000000003</v>
      </c>
      <c r="F52" s="14">
        <v>3933</v>
      </c>
      <c r="G52" s="809">
        <v>4140</v>
      </c>
      <c r="H52" s="809">
        <v>6900</v>
      </c>
      <c r="I52" s="16" t="s">
        <v>511</v>
      </c>
      <c r="J52" s="12" t="s">
        <v>1587</v>
      </c>
      <c r="K52" s="306" t="s">
        <v>5673</v>
      </c>
      <c r="L52" s="299"/>
      <c r="M52" s="301">
        <f t="shared" si="0"/>
        <v>0</v>
      </c>
      <c r="N52" s="302">
        <f t="shared" si="4"/>
        <v>0</v>
      </c>
      <c r="O52" s="302">
        <f t="shared" si="5"/>
        <v>0</v>
      </c>
      <c r="P52" s="302">
        <f t="shared" si="6"/>
        <v>0</v>
      </c>
      <c r="Q52" s="302">
        <f t="shared" si="7"/>
        <v>0</v>
      </c>
    </row>
    <row r="53" spans="1:17" ht="20.100000000000001" customHeight="1">
      <c r="A53" s="299"/>
      <c r="B53" s="299"/>
      <c r="C53" s="14" t="s">
        <v>1655</v>
      </c>
      <c r="D53" s="14" t="s">
        <v>1656</v>
      </c>
      <c r="E53" s="14">
        <v>1949.4</v>
      </c>
      <c r="F53" s="14">
        <v>2166</v>
      </c>
      <c r="G53" s="809">
        <v>2280</v>
      </c>
      <c r="H53" s="809">
        <v>3800</v>
      </c>
      <c r="I53" s="16" t="s">
        <v>511</v>
      </c>
      <c r="J53" s="12" t="s">
        <v>1587</v>
      </c>
      <c r="K53" s="306" t="s">
        <v>5673</v>
      </c>
      <c r="L53" s="299"/>
      <c r="M53" s="301">
        <f t="shared" si="0"/>
        <v>0</v>
      </c>
      <c r="N53" s="302">
        <f t="shared" si="4"/>
        <v>0</v>
      </c>
      <c r="O53" s="302">
        <f t="shared" si="5"/>
        <v>0</v>
      </c>
      <c r="P53" s="302">
        <f t="shared" si="6"/>
        <v>0</v>
      </c>
      <c r="Q53" s="302">
        <f t="shared" si="7"/>
        <v>0</v>
      </c>
    </row>
    <row r="54" spans="1:17" ht="20.100000000000001" customHeight="1">
      <c r="A54" s="299"/>
      <c r="B54" s="299"/>
      <c r="C54" s="14" t="s">
        <v>1657</v>
      </c>
      <c r="D54" s="14" t="s">
        <v>1658</v>
      </c>
      <c r="E54" s="14">
        <v>2565</v>
      </c>
      <c r="F54" s="14">
        <v>2850</v>
      </c>
      <c r="G54" s="809">
        <v>3000</v>
      </c>
      <c r="H54" s="809">
        <v>5000</v>
      </c>
      <c r="I54" s="16" t="s">
        <v>511</v>
      </c>
      <c r="J54" s="12" t="s">
        <v>1587</v>
      </c>
      <c r="K54" s="306" t="s">
        <v>5673</v>
      </c>
      <c r="L54" s="299"/>
      <c r="M54" s="301">
        <f t="shared" si="0"/>
        <v>0</v>
      </c>
      <c r="N54" s="302">
        <f t="shared" si="4"/>
        <v>0</v>
      </c>
      <c r="O54" s="302">
        <f t="shared" si="5"/>
        <v>0</v>
      </c>
      <c r="P54" s="302">
        <f t="shared" si="6"/>
        <v>0</v>
      </c>
      <c r="Q54" s="302">
        <f t="shared" si="7"/>
        <v>0</v>
      </c>
    </row>
    <row r="55" spans="1:17" ht="20.100000000000001" customHeight="1">
      <c r="A55" s="299"/>
      <c r="B55" s="299"/>
      <c r="C55" s="14" t="s">
        <v>1659</v>
      </c>
      <c r="D55" s="14" t="s">
        <v>1660</v>
      </c>
      <c r="E55" s="14">
        <v>3026.7000000000003</v>
      </c>
      <c r="F55" s="14">
        <v>3363</v>
      </c>
      <c r="G55" s="810">
        <f>CEILING(O55,100)</f>
        <v>4000</v>
      </c>
      <c r="H55" s="810">
        <f>CEILING(N55,100)</f>
        <v>6600</v>
      </c>
      <c r="I55" s="16" t="s">
        <v>511</v>
      </c>
      <c r="J55" s="12" t="s">
        <v>1587</v>
      </c>
      <c r="K55" s="306"/>
      <c r="L55" s="299">
        <v>62</v>
      </c>
      <c r="M55" s="301">
        <f t="shared" si="0"/>
        <v>2170</v>
      </c>
      <c r="N55" s="302">
        <f t="shared" si="4"/>
        <v>6510</v>
      </c>
      <c r="O55" s="302">
        <f t="shared" si="5"/>
        <v>3906</v>
      </c>
      <c r="P55" s="302">
        <f t="shared" si="6"/>
        <v>3710.7</v>
      </c>
      <c r="Q55" s="302">
        <f t="shared" si="7"/>
        <v>3154.0949999999998</v>
      </c>
    </row>
    <row r="56" spans="1:17" ht="20.100000000000001" customHeight="1">
      <c r="A56" s="299"/>
      <c r="B56" s="299"/>
      <c r="C56" s="14" t="s">
        <v>1661</v>
      </c>
      <c r="D56" s="14" t="s">
        <v>1662</v>
      </c>
      <c r="E56" s="14">
        <v>5694.3</v>
      </c>
      <c r="F56" s="14">
        <v>6327</v>
      </c>
      <c r="G56" s="809">
        <v>6660</v>
      </c>
      <c r="H56" s="809">
        <v>11100</v>
      </c>
      <c r="I56" s="16" t="s">
        <v>511</v>
      </c>
      <c r="J56" s="12" t="s">
        <v>1587</v>
      </c>
      <c r="K56" s="306" t="s">
        <v>5673</v>
      </c>
      <c r="L56" s="299"/>
      <c r="M56" s="301">
        <f t="shared" si="0"/>
        <v>0</v>
      </c>
      <c r="N56" s="302">
        <f t="shared" si="4"/>
        <v>0</v>
      </c>
      <c r="O56" s="302">
        <f t="shared" si="5"/>
        <v>0</v>
      </c>
      <c r="P56" s="302">
        <f t="shared" si="6"/>
        <v>0</v>
      </c>
      <c r="Q56" s="302">
        <f t="shared" si="7"/>
        <v>0</v>
      </c>
    </row>
    <row r="57" spans="1:17" ht="20.100000000000001" customHeight="1">
      <c r="A57" s="299"/>
      <c r="B57" s="299"/>
      <c r="C57" s="14" t="s">
        <v>1663</v>
      </c>
      <c r="D57" s="14" t="s">
        <v>1664</v>
      </c>
      <c r="E57" s="14">
        <v>14312.7</v>
      </c>
      <c r="F57" s="14">
        <v>15903</v>
      </c>
      <c r="G57" s="810">
        <f>CEILING(O57,100)</f>
        <v>17600</v>
      </c>
      <c r="H57" s="810">
        <f>CEILING(N57,100)</f>
        <v>29300</v>
      </c>
      <c r="I57" s="16" t="s">
        <v>511</v>
      </c>
      <c r="J57" s="12" t="s">
        <v>1587</v>
      </c>
      <c r="K57" s="299"/>
      <c r="L57" s="299">
        <v>279</v>
      </c>
      <c r="M57" s="301">
        <f t="shared" si="0"/>
        <v>9765</v>
      </c>
      <c r="N57" s="302">
        <f t="shared" si="4"/>
        <v>29295</v>
      </c>
      <c r="O57" s="302">
        <f t="shared" si="5"/>
        <v>17577</v>
      </c>
      <c r="P57" s="302">
        <f t="shared" si="6"/>
        <v>16698.149999999998</v>
      </c>
      <c r="Q57" s="302">
        <f t="shared" si="7"/>
        <v>14193.427499999998</v>
      </c>
    </row>
    <row r="58" spans="1:17" ht="20.100000000000001" customHeight="1">
      <c r="A58" s="299"/>
      <c r="B58" s="299"/>
      <c r="C58" s="14"/>
      <c r="D58" s="14"/>
      <c r="E58" s="14"/>
      <c r="F58" s="14"/>
      <c r="G58" s="811"/>
      <c r="H58" s="811"/>
      <c r="I58" s="16"/>
      <c r="J58" s="16"/>
      <c r="K58" s="299"/>
      <c r="L58" s="299"/>
      <c r="M58" s="301">
        <f t="shared" si="0"/>
        <v>0</v>
      </c>
      <c r="N58" s="302">
        <f t="shared" si="4"/>
        <v>0</v>
      </c>
      <c r="O58" s="302">
        <f t="shared" si="5"/>
        <v>0</v>
      </c>
      <c r="P58" s="302">
        <f t="shared" si="6"/>
        <v>0</v>
      </c>
      <c r="Q58" s="302">
        <f t="shared" si="7"/>
        <v>0</v>
      </c>
    </row>
    <row r="59" spans="1:17" ht="20.100000000000001" customHeight="1">
      <c r="A59" s="299"/>
      <c r="B59" s="299"/>
      <c r="C59" s="14" t="s">
        <v>1665</v>
      </c>
      <c r="D59" s="14" t="s">
        <v>1666</v>
      </c>
      <c r="E59" s="14">
        <v>3642.3</v>
      </c>
      <c r="F59" s="14">
        <v>4047</v>
      </c>
      <c r="G59" s="810">
        <f t="shared" ref="G59:G60" si="16">CEILING(O59,100)</f>
        <v>5300</v>
      </c>
      <c r="H59" s="810">
        <f t="shared" ref="H59" si="17">CEILING(N59,100)</f>
        <v>8700</v>
      </c>
      <c r="I59" s="16" t="s">
        <v>1195</v>
      </c>
      <c r="J59" s="12" t="s">
        <v>1587</v>
      </c>
      <c r="K59" s="299"/>
      <c r="L59" s="299">
        <v>82.8</v>
      </c>
      <c r="M59" s="301">
        <f t="shared" si="0"/>
        <v>2898</v>
      </c>
      <c r="N59" s="302">
        <f t="shared" si="4"/>
        <v>8694</v>
      </c>
      <c r="O59" s="302">
        <f t="shared" si="5"/>
        <v>5216.3999999999996</v>
      </c>
      <c r="P59" s="302">
        <f t="shared" si="6"/>
        <v>4955.579999999999</v>
      </c>
      <c r="Q59" s="302">
        <f t="shared" si="7"/>
        <v>4212.2429999999995</v>
      </c>
    </row>
    <row r="60" spans="1:17" ht="20.100000000000001" customHeight="1">
      <c r="A60" s="299"/>
      <c r="B60" s="299"/>
      <c r="C60" s="14" t="s">
        <v>1667</v>
      </c>
      <c r="D60" s="14" t="s">
        <v>1668</v>
      </c>
      <c r="E60" s="14">
        <v>7182</v>
      </c>
      <c r="F60" s="14">
        <v>7980</v>
      </c>
      <c r="G60" s="810">
        <f t="shared" si="16"/>
        <v>10400</v>
      </c>
      <c r="H60" s="810">
        <f>CEILING(N60,100)</f>
        <v>17200</v>
      </c>
      <c r="I60" s="16" t="s">
        <v>1195</v>
      </c>
      <c r="J60" s="12" t="s">
        <v>1587</v>
      </c>
      <c r="K60" s="299"/>
      <c r="L60" s="299">
        <v>163.80000000000001</v>
      </c>
      <c r="M60" s="301">
        <f t="shared" si="0"/>
        <v>5733</v>
      </c>
      <c r="N60" s="302">
        <f t="shared" si="4"/>
        <v>17199</v>
      </c>
      <c r="O60" s="302">
        <f t="shared" si="5"/>
        <v>10319.4</v>
      </c>
      <c r="P60" s="302">
        <f t="shared" si="6"/>
        <v>9803.4299999999985</v>
      </c>
      <c r="Q60" s="302">
        <f t="shared" si="7"/>
        <v>8332.9154999999992</v>
      </c>
    </row>
    <row r="61" spans="1:17" ht="20.100000000000001" customHeight="1">
      <c r="A61" s="303"/>
      <c r="B61" s="299"/>
      <c r="C61" s="14"/>
      <c r="D61" s="14"/>
      <c r="E61" s="14"/>
      <c r="F61" s="14"/>
      <c r="G61" s="809"/>
      <c r="H61" s="809"/>
      <c r="I61" s="16"/>
      <c r="J61" s="16"/>
      <c r="K61" s="299"/>
      <c r="L61" s="299"/>
      <c r="M61" s="301">
        <f t="shared" ref="M61:M92" si="18">L61*35</f>
        <v>0</v>
      </c>
      <c r="N61" s="302">
        <f t="shared" si="4"/>
        <v>0</v>
      </c>
      <c r="O61" s="302">
        <f t="shared" si="5"/>
        <v>0</v>
      </c>
      <c r="P61" s="302">
        <f t="shared" si="6"/>
        <v>0</v>
      </c>
      <c r="Q61" s="302">
        <f t="shared" si="7"/>
        <v>0</v>
      </c>
    </row>
    <row r="62" spans="1:17" ht="20.100000000000001" customHeight="1">
      <c r="A62" s="303" t="s">
        <v>1669</v>
      </c>
      <c r="B62" s="303" t="s">
        <v>1669</v>
      </c>
      <c r="C62" s="14"/>
      <c r="D62" s="14"/>
      <c r="E62" s="14"/>
      <c r="F62" s="14"/>
      <c r="G62" s="809"/>
      <c r="H62" s="809"/>
      <c r="I62" s="16"/>
      <c r="J62" s="16"/>
      <c r="K62" s="299"/>
      <c r="L62" s="299"/>
      <c r="M62" s="301">
        <f t="shared" si="18"/>
        <v>0</v>
      </c>
      <c r="N62" s="302">
        <f t="shared" ref="N62:N90" si="19">M62*3</f>
        <v>0</v>
      </c>
      <c r="O62" s="302">
        <f t="shared" ref="O62:O90" si="20">N62*0.6</f>
        <v>0</v>
      </c>
      <c r="P62" s="302">
        <f t="shared" ref="P62:P90" si="21">O62*0.95</f>
        <v>0</v>
      </c>
      <c r="Q62" s="302">
        <f t="shared" ref="Q62:Q90" si="22">P62*0.85</f>
        <v>0</v>
      </c>
    </row>
    <row r="63" spans="1:17" ht="20.100000000000001" customHeight="1">
      <c r="A63" s="299"/>
      <c r="B63" s="304" t="s">
        <v>1670</v>
      </c>
      <c r="C63" s="14"/>
      <c r="D63" s="14"/>
      <c r="E63" s="14"/>
      <c r="F63" s="14"/>
      <c r="G63" s="809"/>
      <c r="H63" s="809"/>
      <c r="I63" s="16"/>
      <c r="J63" s="16"/>
      <c r="K63" s="299"/>
      <c r="L63" s="299"/>
      <c r="M63" s="301">
        <f t="shared" si="18"/>
        <v>0</v>
      </c>
      <c r="N63" s="302">
        <f t="shared" si="19"/>
        <v>0</v>
      </c>
      <c r="O63" s="302">
        <f t="shared" si="20"/>
        <v>0</v>
      </c>
      <c r="P63" s="302">
        <f t="shared" si="21"/>
        <v>0</v>
      </c>
      <c r="Q63" s="302">
        <f t="shared" si="22"/>
        <v>0</v>
      </c>
    </row>
    <row r="64" spans="1:17" ht="20.100000000000001" customHeight="1">
      <c r="A64" s="299"/>
      <c r="B64" s="299"/>
      <c r="C64" s="14" t="s">
        <v>1671</v>
      </c>
      <c r="D64" s="14" t="s">
        <v>1672</v>
      </c>
      <c r="E64" s="14">
        <v>2257.2000000000003</v>
      </c>
      <c r="F64" s="14">
        <v>2508</v>
      </c>
      <c r="G64" s="810">
        <f t="shared" ref="G64" si="23">CEILING(O64,100)</f>
        <v>2800</v>
      </c>
      <c r="H64" s="810">
        <f>CEILING(N64,100)</f>
        <v>4700</v>
      </c>
      <c r="I64" s="16" t="s">
        <v>511</v>
      </c>
      <c r="J64" s="12" t="s">
        <v>1587</v>
      </c>
      <c r="K64" s="299"/>
      <c r="L64" s="299">
        <v>44</v>
      </c>
      <c r="M64" s="301">
        <f t="shared" si="18"/>
        <v>1540</v>
      </c>
      <c r="N64" s="302">
        <f t="shared" si="19"/>
        <v>4620</v>
      </c>
      <c r="O64" s="302">
        <f t="shared" si="20"/>
        <v>2772</v>
      </c>
      <c r="P64" s="302">
        <f t="shared" si="21"/>
        <v>2633.4</v>
      </c>
      <c r="Q64" s="302">
        <f t="shared" si="22"/>
        <v>2238.39</v>
      </c>
    </row>
    <row r="65" spans="1:17" ht="20.100000000000001" customHeight="1">
      <c r="A65" s="299"/>
      <c r="B65" s="299"/>
      <c r="C65" s="14" t="s">
        <v>1673</v>
      </c>
      <c r="D65" s="14" t="s">
        <v>1674</v>
      </c>
      <c r="E65" s="14">
        <v>2359.8000000000002</v>
      </c>
      <c r="F65" s="14">
        <v>2622</v>
      </c>
      <c r="G65" s="810">
        <f t="shared" ref="G65:G76" si="24">CEILING(O65,100)</f>
        <v>2900</v>
      </c>
      <c r="H65" s="810">
        <f t="shared" ref="H65:H76" si="25">CEILING(N65,100)</f>
        <v>4900</v>
      </c>
      <c r="I65" s="16" t="s">
        <v>511</v>
      </c>
      <c r="J65" s="12" t="s">
        <v>1587</v>
      </c>
      <c r="K65" s="299"/>
      <c r="L65" s="299">
        <v>46</v>
      </c>
      <c r="M65" s="301">
        <f t="shared" si="18"/>
        <v>1610</v>
      </c>
      <c r="N65" s="302">
        <f t="shared" si="19"/>
        <v>4830</v>
      </c>
      <c r="O65" s="302">
        <f t="shared" si="20"/>
        <v>2898</v>
      </c>
      <c r="P65" s="302">
        <f t="shared" si="21"/>
        <v>2753.1</v>
      </c>
      <c r="Q65" s="302">
        <f t="shared" si="22"/>
        <v>2340.1349999999998</v>
      </c>
    </row>
    <row r="66" spans="1:17" ht="20.100000000000001" customHeight="1">
      <c r="A66" s="299"/>
      <c r="B66" s="299"/>
      <c r="C66" s="14" t="s">
        <v>1675</v>
      </c>
      <c r="D66" s="14" t="s">
        <v>1676</v>
      </c>
      <c r="E66" s="14">
        <v>1487.7</v>
      </c>
      <c r="F66" s="14">
        <v>1653</v>
      </c>
      <c r="G66" s="810">
        <f t="shared" si="24"/>
        <v>2100</v>
      </c>
      <c r="H66" s="810">
        <f t="shared" si="25"/>
        <v>3400</v>
      </c>
      <c r="I66" s="16" t="s">
        <v>511</v>
      </c>
      <c r="J66" s="12" t="s">
        <v>1587</v>
      </c>
      <c r="K66" s="299"/>
      <c r="L66" s="299">
        <v>32</v>
      </c>
      <c r="M66" s="301">
        <f t="shared" si="18"/>
        <v>1120</v>
      </c>
      <c r="N66" s="302">
        <f t="shared" si="19"/>
        <v>3360</v>
      </c>
      <c r="O66" s="302">
        <f t="shared" si="20"/>
        <v>2016</v>
      </c>
      <c r="P66" s="302">
        <f t="shared" si="21"/>
        <v>1915.1999999999998</v>
      </c>
      <c r="Q66" s="302">
        <f t="shared" si="22"/>
        <v>1627.9199999999998</v>
      </c>
    </row>
    <row r="67" spans="1:17" ht="20.100000000000001" customHeight="1">
      <c r="A67" s="299"/>
      <c r="B67" s="299"/>
      <c r="C67" s="14" t="s">
        <v>1677</v>
      </c>
      <c r="D67" s="14" t="s">
        <v>1678</v>
      </c>
      <c r="E67" s="14">
        <v>1641.6000000000001</v>
      </c>
      <c r="F67" s="14">
        <v>1824</v>
      </c>
      <c r="G67" s="810">
        <f t="shared" si="24"/>
        <v>2200</v>
      </c>
      <c r="H67" s="810">
        <f t="shared" si="25"/>
        <v>3600</v>
      </c>
      <c r="I67" s="16" t="s">
        <v>511</v>
      </c>
      <c r="J67" s="12" t="s">
        <v>1587</v>
      </c>
      <c r="K67" s="299"/>
      <c r="L67" s="299">
        <v>34</v>
      </c>
      <c r="M67" s="301">
        <f t="shared" si="18"/>
        <v>1190</v>
      </c>
      <c r="N67" s="302">
        <f t="shared" si="19"/>
        <v>3570</v>
      </c>
      <c r="O67" s="302">
        <f t="shared" si="20"/>
        <v>2142</v>
      </c>
      <c r="P67" s="302">
        <f t="shared" si="21"/>
        <v>2034.8999999999999</v>
      </c>
      <c r="Q67" s="302">
        <f t="shared" si="22"/>
        <v>1729.6649999999997</v>
      </c>
    </row>
    <row r="68" spans="1:17" ht="20.100000000000001" customHeight="1">
      <c r="A68" s="299"/>
      <c r="B68" s="299"/>
      <c r="C68" s="14" t="s">
        <v>1679</v>
      </c>
      <c r="D68" s="14" t="s">
        <v>1680</v>
      </c>
      <c r="E68" s="14">
        <v>4206.6000000000004</v>
      </c>
      <c r="F68" s="14">
        <v>4674</v>
      </c>
      <c r="G68" s="810">
        <f t="shared" si="24"/>
        <v>5200</v>
      </c>
      <c r="H68" s="810">
        <f t="shared" si="25"/>
        <v>8700</v>
      </c>
      <c r="I68" s="16" t="s">
        <v>511</v>
      </c>
      <c r="J68" s="12" t="s">
        <v>1587</v>
      </c>
      <c r="K68" s="299"/>
      <c r="L68" s="299">
        <v>82</v>
      </c>
      <c r="M68" s="301">
        <f t="shared" si="18"/>
        <v>2870</v>
      </c>
      <c r="N68" s="302">
        <f t="shared" si="19"/>
        <v>8610</v>
      </c>
      <c r="O68" s="302">
        <f t="shared" si="20"/>
        <v>5166</v>
      </c>
      <c r="P68" s="302">
        <f t="shared" si="21"/>
        <v>4907.7</v>
      </c>
      <c r="Q68" s="302">
        <f t="shared" si="22"/>
        <v>4171.5450000000001</v>
      </c>
    </row>
    <row r="69" spans="1:17" ht="20.100000000000001" customHeight="1">
      <c r="A69" s="299"/>
      <c r="B69" s="299"/>
      <c r="C69" s="14" t="s">
        <v>1681</v>
      </c>
      <c r="D69" s="14" t="s">
        <v>1682</v>
      </c>
      <c r="E69" s="14">
        <v>4565.7</v>
      </c>
      <c r="F69" s="14">
        <v>5073</v>
      </c>
      <c r="G69" s="810">
        <f t="shared" si="24"/>
        <v>5700</v>
      </c>
      <c r="H69" s="810">
        <f t="shared" si="25"/>
        <v>9400</v>
      </c>
      <c r="I69" s="16" t="s">
        <v>511</v>
      </c>
      <c r="J69" s="12" t="s">
        <v>1587</v>
      </c>
      <c r="K69" s="299"/>
      <c r="L69" s="299">
        <v>89</v>
      </c>
      <c r="M69" s="301">
        <f t="shared" si="18"/>
        <v>3115</v>
      </c>
      <c r="N69" s="302">
        <f t="shared" si="19"/>
        <v>9345</v>
      </c>
      <c r="O69" s="302">
        <f t="shared" si="20"/>
        <v>5607</v>
      </c>
      <c r="P69" s="302">
        <f t="shared" si="21"/>
        <v>5326.65</v>
      </c>
      <c r="Q69" s="302">
        <f t="shared" si="22"/>
        <v>4527.6524999999992</v>
      </c>
    </row>
    <row r="70" spans="1:17" ht="20.100000000000001" customHeight="1">
      <c r="A70" s="299"/>
      <c r="B70" s="299"/>
      <c r="C70" s="14" t="s">
        <v>1683</v>
      </c>
      <c r="D70" s="14" t="s">
        <v>1684</v>
      </c>
      <c r="E70" s="14">
        <v>4565.7</v>
      </c>
      <c r="F70" s="14">
        <v>5073</v>
      </c>
      <c r="G70" s="810">
        <f t="shared" si="24"/>
        <v>5700</v>
      </c>
      <c r="H70" s="810">
        <f t="shared" si="25"/>
        <v>9400</v>
      </c>
      <c r="I70" s="16" t="s">
        <v>511</v>
      </c>
      <c r="J70" s="12" t="s">
        <v>1587</v>
      </c>
      <c r="K70" s="299"/>
      <c r="L70" s="299">
        <v>89</v>
      </c>
      <c r="M70" s="301">
        <f t="shared" si="18"/>
        <v>3115</v>
      </c>
      <c r="N70" s="302">
        <f t="shared" si="19"/>
        <v>9345</v>
      </c>
      <c r="O70" s="302">
        <f t="shared" si="20"/>
        <v>5607</v>
      </c>
      <c r="P70" s="302">
        <f t="shared" si="21"/>
        <v>5326.65</v>
      </c>
      <c r="Q70" s="302">
        <f t="shared" si="22"/>
        <v>4527.6524999999992</v>
      </c>
    </row>
    <row r="71" spans="1:17" ht="20.100000000000001" customHeight="1">
      <c r="A71" s="299"/>
      <c r="B71" s="299"/>
      <c r="C71" s="14" t="s">
        <v>1685</v>
      </c>
      <c r="D71" s="14" t="s">
        <v>1686</v>
      </c>
      <c r="E71" s="14">
        <v>718.2</v>
      </c>
      <c r="F71" s="14">
        <v>798</v>
      </c>
      <c r="G71" s="810">
        <f t="shared" si="24"/>
        <v>900</v>
      </c>
      <c r="H71" s="810">
        <f t="shared" si="25"/>
        <v>1500</v>
      </c>
      <c r="I71" s="16" t="s">
        <v>511</v>
      </c>
      <c r="J71" s="12" t="s">
        <v>1587</v>
      </c>
      <c r="K71" s="299"/>
      <c r="L71" s="299">
        <v>14</v>
      </c>
      <c r="M71" s="301">
        <f t="shared" si="18"/>
        <v>490</v>
      </c>
      <c r="N71" s="302">
        <f t="shared" si="19"/>
        <v>1470</v>
      </c>
      <c r="O71" s="302">
        <f t="shared" si="20"/>
        <v>882</v>
      </c>
      <c r="P71" s="302">
        <f t="shared" si="21"/>
        <v>837.9</v>
      </c>
      <c r="Q71" s="302">
        <f t="shared" si="22"/>
        <v>712.21499999999992</v>
      </c>
    </row>
    <row r="72" spans="1:17" ht="20.100000000000001" customHeight="1">
      <c r="A72" s="299"/>
      <c r="B72" s="299"/>
      <c r="C72" s="14" t="s">
        <v>1687</v>
      </c>
      <c r="D72" s="14" t="s">
        <v>1688</v>
      </c>
      <c r="E72" s="14">
        <v>1333.8</v>
      </c>
      <c r="F72" s="14">
        <v>1482</v>
      </c>
      <c r="G72" s="810">
        <f t="shared" si="24"/>
        <v>1700</v>
      </c>
      <c r="H72" s="810">
        <f t="shared" si="25"/>
        <v>2800</v>
      </c>
      <c r="I72" s="16" t="s">
        <v>511</v>
      </c>
      <c r="J72" s="12" t="s">
        <v>1587</v>
      </c>
      <c r="K72" s="299"/>
      <c r="L72" s="299">
        <v>26</v>
      </c>
      <c r="M72" s="301">
        <f t="shared" si="18"/>
        <v>910</v>
      </c>
      <c r="N72" s="302">
        <f t="shared" si="19"/>
        <v>2730</v>
      </c>
      <c r="O72" s="302">
        <f t="shared" si="20"/>
        <v>1638</v>
      </c>
      <c r="P72" s="302">
        <f t="shared" si="21"/>
        <v>1556.1</v>
      </c>
      <c r="Q72" s="302">
        <f t="shared" si="22"/>
        <v>1322.6849999999999</v>
      </c>
    </row>
    <row r="73" spans="1:17" ht="20.100000000000001" customHeight="1">
      <c r="A73" s="299"/>
      <c r="B73" s="299"/>
      <c r="C73" s="14" t="s">
        <v>1689</v>
      </c>
      <c r="D73" s="14" t="s">
        <v>1690</v>
      </c>
      <c r="E73" s="14">
        <v>2462.4</v>
      </c>
      <c r="F73" s="14">
        <v>2736</v>
      </c>
      <c r="G73" s="810">
        <f t="shared" si="24"/>
        <v>3100</v>
      </c>
      <c r="H73" s="810">
        <f t="shared" si="25"/>
        <v>5100</v>
      </c>
      <c r="I73" s="16" t="s">
        <v>511</v>
      </c>
      <c r="J73" s="12" t="s">
        <v>1587</v>
      </c>
      <c r="K73" s="299"/>
      <c r="L73" s="299">
        <v>48</v>
      </c>
      <c r="M73" s="301">
        <f t="shared" si="18"/>
        <v>1680</v>
      </c>
      <c r="N73" s="302">
        <f t="shared" si="19"/>
        <v>5040</v>
      </c>
      <c r="O73" s="302">
        <f t="shared" si="20"/>
        <v>3024</v>
      </c>
      <c r="P73" s="302">
        <f t="shared" si="21"/>
        <v>2872.7999999999997</v>
      </c>
      <c r="Q73" s="302">
        <f t="shared" si="22"/>
        <v>2441.8799999999997</v>
      </c>
    </row>
    <row r="74" spans="1:17" ht="20.100000000000001" customHeight="1">
      <c r="A74" s="299"/>
      <c r="B74" s="299"/>
      <c r="C74" s="14"/>
      <c r="D74" s="14"/>
      <c r="E74" s="14"/>
      <c r="F74" s="14"/>
      <c r="G74" s="811"/>
      <c r="H74" s="811"/>
      <c r="I74" s="16"/>
      <c r="J74" s="16"/>
      <c r="K74" s="299"/>
      <c r="L74" s="299"/>
      <c r="M74" s="301">
        <f t="shared" si="18"/>
        <v>0</v>
      </c>
      <c r="N74" s="302">
        <f t="shared" si="19"/>
        <v>0</v>
      </c>
      <c r="O74" s="302">
        <f t="shared" si="20"/>
        <v>0</v>
      </c>
      <c r="P74" s="302">
        <f t="shared" si="21"/>
        <v>0</v>
      </c>
      <c r="Q74" s="302">
        <f t="shared" si="22"/>
        <v>0</v>
      </c>
    </row>
    <row r="75" spans="1:17" ht="20.100000000000001" customHeight="1">
      <c r="A75" s="299"/>
      <c r="B75" s="299"/>
      <c r="C75" s="14" t="s">
        <v>1691</v>
      </c>
      <c r="D75" s="14" t="s">
        <v>1692</v>
      </c>
      <c r="E75" s="14">
        <v>1795.5</v>
      </c>
      <c r="F75" s="14">
        <v>1995</v>
      </c>
      <c r="G75" s="810">
        <f t="shared" si="24"/>
        <v>2600</v>
      </c>
      <c r="H75" s="810">
        <f t="shared" si="25"/>
        <v>4300</v>
      </c>
      <c r="I75" s="16" t="s">
        <v>1195</v>
      </c>
      <c r="J75" s="12" t="s">
        <v>1587</v>
      </c>
      <c r="K75" s="299"/>
      <c r="L75" s="299">
        <v>40.5</v>
      </c>
      <c r="M75" s="301">
        <f t="shared" si="18"/>
        <v>1417.5</v>
      </c>
      <c r="N75" s="302">
        <f t="shared" si="19"/>
        <v>4252.5</v>
      </c>
      <c r="O75" s="302">
        <f t="shared" si="20"/>
        <v>2551.5</v>
      </c>
      <c r="P75" s="302">
        <f t="shared" si="21"/>
        <v>2423.9249999999997</v>
      </c>
      <c r="Q75" s="302">
        <f t="shared" si="22"/>
        <v>2060.3362499999998</v>
      </c>
    </row>
    <row r="76" spans="1:17" ht="20.100000000000001" customHeight="1">
      <c r="A76" s="299"/>
      <c r="B76" s="299"/>
      <c r="C76" s="14" t="s">
        <v>1693</v>
      </c>
      <c r="D76" s="14" t="s">
        <v>1694</v>
      </c>
      <c r="E76" s="14">
        <v>923.4</v>
      </c>
      <c r="F76" s="14">
        <v>1026</v>
      </c>
      <c r="G76" s="810">
        <f t="shared" si="24"/>
        <v>1400</v>
      </c>
      <c r="H76" s="810">
        <f t="shared" si="25"/>
        <v>2300</v>
      </c>
      <c r="I76" s="16" t="s">
        <v>1195</v>
      </c>
      <c r="J76" s="12" t="s">
        <v>1587</v>
      </c>
      <c r="K76" s="299"/>
      <c r="L76" s="299">
        <v>21.15</v>
      </c>
      <c r="M76" s="301">
        <f t="shared" si="18"/>
        <v>740.25</v>
      </c>
      <c r="N76" s="302">
        <f t="shared" si="19"/>
        <v>2220.75</v>
      </c>
      <c r="O76" s="302">
        <f t="shared" si="20"/>
        <v>1332.45</v>
      </c>
      <c r="P76" s="302">
        <f t="shared" si="21"/>
        <v>1265.8274999999999</v>
      </c>
      <c r="Q76" s="302">
        <f t="shared" si="22"/>
        <v>1075.9533749999998</v>
      </c>
    </row>
    <row r="77" spans="1:17" ht="20.100000000000001" customHeight="1">
      <c r="A77" s="299"/>
      <c r="B77" s="299"/>
      <c r="C77" s="14"/>
      <c r="D77" s="14"/>
      <c r="E77" s="14"/>
      <c r="F77" s="14"/>
      <c r="G77" s="809"/>
      <c r="H77" s="809"/>
      <c r="I77" s="16"/>
      <c r="J77" s="16"/>
      <c r="K77" s="299"/>
      <c r="L77" s="299"/>
      <c r="M77" s="301">
        <f t="shared" si="18"/>
        <v>0</v>
      </c>
      <c r="N77" s="302">
        <f t="shared" si="19"/>
        <v>0</v>
      </c>
      <c r="O77" s="302">
        <f t="shared" si="20"/>
        <v>0</v>
      </c>
      <c r="P77" s="302">
        <f t="shared" si="21"/>
        <v>0</v>
      </c>
      <c r="Q77" s="302">
        <f t="shared" si="22"/>
        <v>0</v>
      </c>
    </row>
    <row r="78" spans="1:17" ht="20.100000000000001" customHeight="1">
      <c r="A78" s="299"/>
      <c r="B78" s="304" t="s">
        <v>1695</v>
      </c>
      <c r="C78" s="14"/>
      <c r="D78" s="14"/>
      <c r="E78" s="14"/>
      <c r="F78" s="14"/>
      <c r="G78" s="809"/>
      <c r="H78" s="809"/>
      <c r="I78" s="16"/>
      <c r="J78" s="16"/>
      <c r="K78" s="299"/>
      <c r="L78" s="299"/>
      <c r="M78" s="301">
        <f t="shared" si="18"/>
        <v>0</v>
      </c>
      <c r="N78" s="302">
        <f t="shared" si="19"/>
        <v>0</v>
      </c>
      <c r="O78" s="302">
        <f t="shared" si="20"/>
        <v>0</v>
      </c>
      <c r="P78" s="302">
        <f t="shared" si="21"/>
        <v>0</v>
      </c>
      <c r="Q78" s="302">
        <f t="shared" si="22"/>
        <v>0</v>
      </c>
    </row>
    <row r="79" spans="1:17" ht="20.100000000000001" customHeight="1">
      <c r="A79" s="299"/>
      <c r="B79" s="299"/>
      <c r="C79" s="14" t="s">
        <v>1696</v>
      </c>
      <c r="D79" s="14" t="s">
        <v>1697</v>
      </c>
      <c r="E79" s="14">
        <v>410.40000000000003</v>
      </c>
      <c r="F79" s="14">
        <v>456</v>
      </c>
      <c r="G79" s="810">
        <f t="shared" ref="G79" si="26">CEILING(O79,100)</f>
        <v>600</v>
      </c>
      <c r="H79" s="810">
        <f>CEILING(N79,100)</f>
        <v>900</v>
      </c>
      <c r="I79" s="16" t="s">
        <v>511</v>
      </c>
      <c r="J79" s="12" t="s">
        <v>1587</v>
      </c>
      <c r="K79" s="299"/>
      <c r="L79" s="299">
        <v>8</v>
      </c>
      <c r="M79" s="301">
        <f t="shared" si="18"/>
        <v>280</v>
      </c>
      <c r="N79" s="302">
        <f t="shared" si="19"/>
        <v>840</v>
      </c>
      <c r="O79" s="302">
        <f t="shared" si="20"/>
        <v>504</v>
      </c>
      <c r="P79" s="302">
        <f t="shared" si="21"/>
        <v>478.79999999999995</v>
      </c>
      <c r="Q79" s="302">
        <f t="shared" si="22"/>
        <v>406.97999999999996</v>
      </c>
    </row>
    <row r="80" spans="1:17" ht="20.100000000000001" customHeight="1">
      <c r="A80" s="299"/>
      <c r="B80" s="299"/>
      <c r="C80" s="14" t="s">
        <v>1698</v>
      </c>
      <c r="D80" s="14" t="s">
        <v>1699</v>
      </c>
      <c r="E80" s="14">
        <v>666.9</v>
      </c>
      <c r="F80" s="14">
        <v>741</v>
      </c>
      <c r="G80" s="810">
        <f t="shared" ref="G80:G81" si="27">CEILING(O80,100)</f>
        <v>900</v>
      </c>
      <c r="H80" s="810">
        <f t="shared" ref="H80" si="28">CEILING(N80,100)</f>
        <v>1400</v>
      </c>
      <c r="I80" s="16" t="s">
        <v>511</v>
      </c>
      <c r="J80" s="12" t="s">
        <v>1587</v>
      </c>
      <c r="K80" s="299"/>
      <c r="L80" s="299">
        <v>13</v>
      </c>
      <c r="M80" s="301">
        <f t="shared" si="18"/>
        <v>455</v>
      </c>
      <c r="N80" s="302">
        <f t="shared" si="19"/>
        <v>1365</v>
      </c>
      <c r="O80" s="302">
        <f t="shared" si="20"/>
        <v>819</v>
      </c>
      <c r="P80" s="302">
        <f t="shared" si="21"/>
        <v>778.05</v>
      </c>
      <c r="Q80" s="302">
        <f t="shared" si="22"/>
        <v>661.34249999999997</v>
      </c>
    </row>
    <row r="81" spans="1:17" ht="20.100000000000001" customHeight="1">
      <c r="A81" s="299"/>
      <c r="B81" s="299"/>
      <c r="C81" s="14" t="s">
        <v>1700</v>
      </c>
      <c r="D81" s="14" t="s">
        <v>1701</v>
      </c>
      <c r="E81" s="14">
        <v>359.1</v>
      </c>
      <c r="F81" s="14">
        <v>399</v>
      </c>
      <c r="G81" s="810">
        <f t="shared" si="27"/>
        <v>500</v>
      </c>
      <c r="H81" s="810">
        <f>CEILING(N81,100)</f>
        <v>800</v>
      </c>
      <c r="I81" s="16" t="s">
        <v>511</v>
      </c>
      <c r="J81" s="12" t="s">
        <v>1587</v>
      </c>
      <c r="K81" s="299"/>
      <c r="L81" s="299">
        <v>7</v>
      </c>
      <c r="M81" s="301">
        <f t="shared" si="18"/>
        <v>245</v>
      </c>
      <c r="N81" s="302">
        <f t="shared" si="19"/>
        <v>735</v>
      </c>
      <c r="O81" s="302">
        <f t="shared" si="20"/>
        <v>441</v>
      </c>
      <c r="P81" s="302">
        <f t="shared" si="21"/>
        <v>418.95</v>
      </c>
      <c r="Q81" s="302">
        <f t="shared" si="22"/>
        <v>356.10749999999996</v>
      </c>
    </row>
    <row r="82" spans="1:17" ht="20.100000000000001" customHeight="1">
      <c r="A82" s="299"/>
      <c r="B82" s="299"/>
      <c r="C82" s="14"/>
      <c r="D82" s="14"/>
      <c r="E82" s="14"/>
      <c r="F82" s="14"/>
      <c r="G82" s="809"/>
      <c r="H82" s="809"/>
      <c r="I82" s="16"/>
      <c r="J82" s="16"/>
      <c r="K82" s="299"/>
      <c r="L82" s="299"/>
      <c r="M82" s="301">
        <f t="shared" si="18"/>
        <v>0</v>
      </c>
      <c r="N82" s="302">
        <f t="shared" si="19"/>
        <v>0</v>
      </c>
      <c r="O82" s="302">
        <f t="shared" si="20"/>
        <v>0</v>
      </c>
      <c r="P82" s="302">
        <f t="shared" si="21"/>
        <v>0</v>
      </c>
      <c r="Q82" s="302">
        <f t="shared" si="22"/>
        <v>0</v>
      </c>
    </row>
    <row r="83" spans="1:17" ht="20.100000000000001" customHeight="1">
      <c r="A83" s="299"/>
      <c r="B83" s="304" t="s">
        <v>1702</v>
      </c>
      <c r="C83" s="14"/>
      <c r="D83" s="14"/>
      <c r="E83" s="14"/>
      <c r="F83" s="14"/>
      <c r="G83" s="809"/>
      <c r="H83" s="809"/>
      <c r="I83" s="16"/>
      <c r="J83" s="16"/>
      <c r="K83" s="299"/>
      <c r="L83" s="299"/>
      <c r="M83" s="301">
        <f t="shared" si="18"/>
        <v>0</v>
      </c>
      <c r="N83" s="302">
        <f t="shared" si="19"/>
        <v>0</v>
      </c>
      <c r="O83" s="302">
        <f t="shared" si="20"/>
        <v>0</v>
      </c>
      <c r="P83" s="302">
        <f t="shared" si="21"/>
        <v>0</v>
      </c>
      <c r="Q83" s="302">
        <f t="shared" si="22"/>
        <v>0</v>
      </c>
    </row>
    <row r="84" spans="1:17" ht="20.100000000000001" customHeight="1">
      <c r="A84" s="299"/>
      <c r="B84" s="299"/>
      <c r="C84" s="14" t="s">
        <v>1703</v>
      </c>
      <c r="D84" s="14" t="s">
        <v>1704</v>
      </c>
      <c r="E84" s="14">
        <v>410.40000000000003</v>
      </c>
      <c r="F84" s="14">
        <v>456</v>
      </c>
      <c r="G84" s="810">
        <f t="shared" ref="G84" si="29">CEILING(O84,100)</f>
        <v>600</v>
      </c>
      <c r="H84" s="810">
        <f>CEILING(N84,100)</f>
        <v>1000</v>
      </c>
      <c r="I84" s="16" t="s">
        <v>1195</v>
      </c>
      <c r="J84" s="12" t="s">
        <v>1587</v>
      </c>
      <c r="K84" s="299"/>
      <c r="L84" s="25">
        <v>9</v>
      </c>
      <c r="M84" s="301">
        <f t="shared" si="18"/>
        <v>315</v>
      </c>
      <c r="N84" s="302">
        <f t="shared" si="19"/>
        <v>945</v>
      </c>
      <c r="O84" s="302">
        <f t="shared" si="20"/>
        <v>567</v>
      </c>
      <c r="P84" s="302">
        <f t="shared" si="21"/>
        <v>538.65</v>
      </c>
      <c r="Q84" s="302">
        <f t="shared" si="22"/>
        <v>457.85249999999996</v>
      </c>
    </row>
    <row r="85" spans="1:17" ht="20.100000000000001" customHeight="1">
      <c r="A85" s="299"/>
      <c r="B85" s="299"/>
      <c r="C85" s="14" t="s">
        <v>1705</v>
      </c>
      <c r="D85" s="14" t="s">
        <v>1706</v>
      </c>
      <c r="E85" s="14">
        <v>564.30000000000007</v>
      </c>
      <c r="F85" s="14">
        <v>627</v>
      </c>
      <c r="G85" s="810">
        <f t="shared" ref="G85:G92" si="30">CEILING(O85,100)</f>
        <v>800</v>
      </c>
      <c r="H85" s="810">
        <f t="shared" ref="H85:H92" si="31">CEILING(N85,100)</f>
        <v>1300</v>
      </c>
      <c r="I85" s="16" t="s">
        <v>1195</v>
      </c>
      <c r="J85" s="12" t="s">
        <v>1587</v>
      </c>
      <c r="K85" s="299"/>
      <c r="L85" s="25">
        <v>12.15</v>
      </c>
      <c r="M85" s="301">
        <f t="shared" si="18"/>
        <v>425.25</v>
      </c>
      <c r="N85" s="302">
        <f t="shared" si="19"/>
        <v>1275.75</v>
      </c>
      <c r="O85" s="302">
        <f t="shared" si="20"/>
        <v>765.44999999999993</v>
      </c>
      <c r="P85" s="302">
        <f t="shared" si="21"/>
        <v>727.1774999999999</v>
      </c>
      <c r="Q85" s="302">
        <f t="shared" si="22"/>
        <v>618.10087499999986</v>
      </c>
    </row>
    <row r="86" spans="1:17" ht="20.100000000000001" customHeight="1">
      <c r="A86" s="299"/>
      <c r="B86" s="299"/>
      <c r="C86" s="14" t="s">
        <v>1707</v>
      </c>
      <c r="D86" s="14" t="s">
        <v>1708</v>
      </c>
      <c r="E86" s="14">
        <v>615.6</v>
      </c>
      <c r="F86" s="14">
        <v>684</v>
      </c>
      <c r="G86" s="810">
        <f t="shared" si="30"/>
        <v>900</v>
      </c>
      <c r="H86" s="810">
        <f t="shared" si="31"/>
        <v>1500</v>
      </c>
      <c r="I86" s="16" t="s">
        <v>1195</v>
      </c>
      <c r="J86" s="12" t="s">
        <v>1587</v>
      </c>
      <c r="K86" s="299"/>
      <c r="L86" s="25">
        <v>13.5</v>
      </c>
      <c r="M86" s="301">
        <f t="shared" si="18"/>
        <v>472.5</v>
      </c>
      <c r="N86" s="302">
        <f t="shared" si="19"/>
        <v>1417.5</v>
      </c>
      <c r="O86" s="302">
        <f t="shared" si="20"/>
        <v>850.5</v>
      </c>
      <c r="P86" s="302">
        <f t="shared" si="21"/>
        <v>807.97499999999991</v>
      </c>
      <c r="Q86" s="302">
        <f t="shared" si="22"/>
        <v>686.77874999999995</v>
      </c>
    </row>
    <row r="87" spans="1:17" ht="20.100000000000001" customHeight="1">
      <c r="A87" s="299"/>
      <c r="B87" s="299"/>
      <c r="C87" s="14" t="s">
        <v>1709</v>
      </c>
      <c r="D87" s="14" t="s">
        <v>1710</v>
      </c>
      <c r="E87" s="14">
        <v>897.75</v>
      </c>
      <c r="F87" s="14">
        <v>997.5</v>
      </c>
      <c r="G87" s="810">
        <f t="shared" si="30"/>
        <v>1300</v>
      </c>
      <c r="H87" s="810">
        <f t="shared" si="31"/>
        <v>2100</v>
      </c>
      <c r="I87" s="16" t="s">
        <v>1195</v>
      </c>
      <c r="J87" s="12" t="s">
        <v>1587</v>
      </c>
      <c r="K87" s="299"/>
      <c r="L87" s="25">
        <v>19.8</v>
      </c>
      <c r="M87" s="301">
        <f t="shared" si="18"/>
        <v>693</v>
      </c>
      <c r="N87" s="302">
        <f t="shared" si="19"/>
        <v>2079</v>
      </c>
      <c r="O87" s="302">
        <f t="shared" si="20"/>
        <v>1247.3999999999999</v>
      </c>
      <c r="P87" s="302">
        <f t="shared" si="21"/>
        <v>1185.0299999999997</v>
      </c>
      <c r="Q87" s="302">
        <f t="shared" si="22"/>
        <v>1007.2754999999997</v>
      </c>
    </row>
    <row r="88" spans="1:17" ht="20.100000000000001" customHeight="1">
      <c r="A88" s="299"/>
      <c r="B88" s="299"/>
      <c r="C88" s="14" t="s">
        <v>1711</v>
      </c>
      <c r="D88" s="14" t="s">
        <v>1712</v>
      </c>
      <c r="E88" s="14">
        <v>718.2</v>
      </c>
      <c r="F88" s="14">
        <v>798</v>
      </c>
      <c r="G88" s="810">
        <f t="shared" si="30"/>
        <v>1100</v>
      </c>
      <c r="H88" s="810">
        <f t="shared" si="31"/>
        <v>1800</v>
      </c>
      <c r="I88" s="16" t="s">
        <v>1195</v>
      </c>
      <c r="J88" s="12" t="s">
        <v>1587</v>
      </c>
      <c r="K88" s="299"/>
      <c r="L88" s="25">
        <v>16.2</v>
      </c>
      <c r="M88" s="301">
        <f t="shared" si="18"/>
        <v>567</v>
      </c>
      <c r="N88" s="302">
        <f t="shared" si="19"/>
        <v>1701</v>
      </c>
      <c r="O88" s="302">
        <f t="shared" si="20"/>
        <v>1020.5999999999999</v>
      </c>
      <c r="P88" s="302">
        <f t="shared" si="21"/>
        <v>969.56999999999982</v>
      </c>
      <c r="Q88" s="302">
        <f t="shared" si="22"/>
        <v>824.13449999999978</v>
      </c>
    </row>
    <row r="89" spans="1:17" ht="20.100000000000001" customHeight="1">
      <c r="A89" s="299"/>
      <c r="B89" s="299"/>
      <c r="C89" s="14" t="s">
        <v>1713</v>
      </c>
      <c r="D89" s="14" t="s">
        <v>1714</v>
      </c>
      <c r="E89" s="14">
        <v>1205.55</v>
      </c>
      <c r="F89" s="14">
        <v>1339.5</v>
      </c>
      <c r="G89" s="810">
        <f t="shared" si="30"/>
        <v>1800</v>
      </c>
      <c r="H89" s="810">
        <f t="shared" si="31"/>
        <v>2900</v>
      </c>
      <c r="I89" s="16" t="s">
        <v>1195</v>
      </c>
      <c r="J89" s="12" t="s">
        <v>1587</v>
      </c>
      <c r="K89" s="299"/>
      <c r="L89" s="25">
        <v>27</v>
      </c>
      <c r="M89" s="301">
        <f t="shared" si="18"/>
        <v>945</v>
      </c>
      <c r="N89" s="302">
        <f t="shared" si="19"/>
        <v>2835</v>
      </c>
      <c r="O89" s="302">
        <f t="shared" si="20"/>
        <v>1701</v>
      </c>
      <c r="P89" s="302">
        <f t="shared" si="21"/>
        <v>1615.9499999999998</v>
      </c>
      <c r="Q89" s="302">
        <f t="shared" si="22"/>
        <v>1373.5574999999999</v>
      </c>
    </row>
    <row r="90" spans="1:17" ht="20.100000000000001" customHeight="1">
      <c r="A90" s="299"/>
      <c r="B90" s="299"/>
      <c r="C90" s="14" t="s">
        <v>1715</v>
      </c>
      <c r="D90" s="14" t="s">
        <v>1716</v>
      </c>
      <c r="E90" s="14">
        <v>1436.4</v>
      </c>
      <c r="F90" s="14">
        <v>1596</v>
      </c>
      <c r="G90" s="810">
        <f t="shared" si="30"/>
        <v>2000</v>
      </c>
      <c r="H90" s="810">
        <f t="shared" si="31"/>
        <v>3400</v>
      </c>
      <c r="I90" s="16" t="s">
        <v>1195</v>
      </c>
      <c r="J90" s="12" t="s">
        <v>1587</v>
      </c>
      <c r="K90" s="299"/>
      <c r="L90" s="25">
        <v>31.5</v>
      </c>
      <c r="M90" s="301">
        <f t="shared" si="18"/>
        <v>1102.5</v>
      </c>
      <c r="N90" s="302">
        <f t="shared" si="19"/>
        <v>3307.5</v>
      </c>
      <c r="O90" s="302">
        <f t="shared" si="20"/>
        <v>1984.5</v>
      </c>
      <c r="P90" s="302">
        <f t="shared" si="21"/>
        <v>1885.2749999999999</v>
      </c>
      <c r="Q90" s="302">
        <f t="shared" si="22"/>
        <v>1602.4837499999999</v>
      </c>
    </row>
    <row r="91" spans="1:17" ht="20.100000000000001" customHeight="1">
      <c r="A91" s="299"/>
      <c r="B91" s="299"/>
      <c r="C91" s="14" t="s">
        <v>1717</v>
      </c>
      <c r="D91" s="14" t="s">
        <v>1718</v>
      </c>
      <c r="E91" s="14">
        <v>436.05</v>
      </c>
      <c r="F91" s="14">
        <v>484.5</v>
      </c>
      <c r="G91" s="810">
        <f t="shared" si="30"/>
        <v>700</v>
      </c>
      <c r="H91" s="810">
        <f t="shared" si="31"/>
        <v>1100</v>
      </c>
      <c r="I91" s="16" t="s">
        <v>1195</v>
      </c>
      <c r="J91" s="12" t="s">
        <v>1587</v>
      </c>
      <c r="K91" s="299"/>
      <c r="L91" s="25">
        <v>9.9</v>
      </c>
      <c r="M91" s="301">
        <f t="shared" si="18"/>
        <v>346.5</v>
      </c>
      <c r="N91" s="302">
        <f t="shared" ref="N91:N92" si="32">M91*3</f>
        <v>1039.5</v>
      </c>
      <c r="O91" s="302">
        <f t="shared" ref="O91:O92" si="33">N91*0.6</f>
        <v>623.69999999999993</v>
      </c>
      <c r="P91" s="302">
        <f t="shared" ref="P91:P92" si="34">O91*0.95</f>
        <v>592.51499999999987</v>
      </c>
      <c r="Q91" s="302">
        <f t="shared" ref="Q91:Q92" si="35">P91*0.85</f>
        <v>503.63774999999987</v>
      </c>
    </row>
    <row r="92" spans="1:17" ht="20.100000000000001" customHeight="1">
      <c r="A92" s="299"/>
      <c r="B92" s="299"/>
      <c r="C92" s="14" t="s">
        <v>1719</v>
      </c>
      <c r="D92" s="14" t="s">
        <v>1720</v>
      </c>
      <c r="E92" s="14">
        <v>923.4</v>
      </c>
      <c r="F92" s="14">
        <v>1026</v>
      </c>
      <c r="G92" s="810">
        <f t="shared" si="30"/>
        <v>1300</v>
      </c>
      <c r="H92" s="810">
        <f t="shared" si="31"/>
        <v>2200</v>
      </c>
      <c r="I92" s="16" t="s">
        <v>1195</v>
      </c>
      <c r="J92" s="12" t="s">
        <v>1587</v>
      </c>
      <c r="K92" s="299"/>
      <c r="L92" s="25">
        <v>20.25</v>
      </c>
      <c r="M92" s="301">
        <f t="shared" si="18"/>
        <v>708.75</v>
      </c>
      <c r="N92" s="302">
        <f t="shared" si="32"/>
        <v>2126.25</v>
      </c>
      <c r="O92" s="302">
        <f t="shared" si="33"/>
        <v>1275.75</v>
      </c>
      <c r="P92" s="302">
        <f t="shared" si="34"/>
        <v>1211.9624999999999</v>
      </c>
      <c r="Q92" s="302">
        <f t="shared" si="35"/>
        <v>1030.1681249999999</v>
      </c>
    </row>
    <row r="93" spans="1:17" ht="20.100000000000001" customHeight="1">
      <c r="G93" s="809"/>
      <c r="H93" s="809"/>
      <c r="I93" s="9"/>
      <c r="J93" s="9"/>
      <c r="L93" s="26"/>
    </row>
    <row r="94" spans="1:17" ht="20.100000000000001" customHeight="1">
      <c r="G94" s="809"/>
      <c r="H94" s="809"/>
      <c r="I94" s="9"/>
      <c r="J94" s="9"/>
    </row>
    <row r="95" spans="1:17" ht="20.100000000000001" customHeight="1">
      <c r="G95" s="809"/>
      <c r="H95" s="809"/>
      <c r="I95" s="9"/>
      <c r="J95" s="9"/>
    </row>
    <row r="96" spans="1:17" ht="20.100000000000001" customHeight="1">
      <c r="G96" s="809"/>
      <c r="H96" s="809"/>
      <c r="I96" s="9"/>
      <c r="J96" s="9"/>
    </row>
    <row r="97" spans="7:10" ht="20.100000000000001" customHeight="1">
      <c r="G97" s="809"/>
      <c r="H97" s="809"/>
      <c r="I97" s="9"/>
      <c r="J97" s="9"/>
    </row>
    <row r="98" spans="7:10" ht="20.100000000000001" customHeight="1">
      <c r="G98" s="809"/>
      <c r="H98" s="809"/>
      <c r="I98" s="9"/>
      <c r="J98" s="9"/>
    </row>
    <row r="99" spans="7:10" ht="20.100000000000001" customHeight="1">
      <c r="G99" s="809"/>
      <c r="H99" s="809"/>
      <c r="I99" s="9"/>
      <c r="J99" s="9"/>
    </row>
    <row r="100" spans="7:10" ht="15.75" customHeight="1">
      <c r="G100" s="809"/>
      <c r="H100" s="809"/>
      <c r="I100" s="9"/>
      <c r="J100" s="9"/>
    </row>
    <row r="101" spans="7:10" ht="15.75" customHeight="1">
      <c r="G101" s="809"/>
      <c r="H101" s="809"/>
      <c r="I101" s="9"/>
      <c r="J101" s="9"/>
    </row>
    <row r="102" spans="7:10" ht="15.75" customHeight="1">
      <c r="G102" s="809"/>
      <c r="H102" s="809"/>
      <c r="I102" s="9"/>
      <c r="J102" s="9"/>
    </row>
    <row r="103" spans="7:10" ht="15.75" customHeight="1">
      <c r="G103" s="809"/>
      <c r="H103" s="809"/>
      <c r="I103" s="9"/>
      <c r="J103" s="9"/>
    </row>
    <row r="104" spans="7:10" ht="15.75" customHeight="1">
      <c r="G104" s="809"/>
      <c r="H104" s="809"/>
      <c r="I104" s="9"/>
      <c r="J104" s="9"/>
    </row>
    <row r="105" spans="7:10" ht="15.75" customHeight="1">
      <c r="G105" s="809"/>
      <c r="H105" s="809"/>
      <c r="I105" s="9"/>
      <c r="J105" s="9"/>
    </row>
    <row r="106" spans="7:10" ht="15.75" customHeight="1">
      <c r="G106" s="809"/>
      <c r="H106" s="809"/>
      <c r="I106" s="9"/>
      <c r="J106" s="9"/>
    </row>
    <row r="107" spans="7:10" ht="15.75" customHeight="1">
      <c r="G107" s="809"/>
      <c r="H107" s="809"/>
      <c r="I107" s="9"/>
      <c r="J107" s="9"/>
    </row>
    <row r="108" spans="7:10" ht="15.75" customHeight="1">
      <c r="G108" s="809"/>
      <c r="H108" s="809"/>
      <c r="I108" s="9"/>
      <c r="J108" s="9"/>
    </row>
    <row r="109" spans="7:10" ht="15.75" customHeight="1">
      <c r="G109" s="809"/>
      <c r="H109" s="809"/>
      <c r="I109" s="9"/>
      <c r="J109" s="9"/>
    </row>
    <row r="110" spans="7:10" ht="15.75" customHeight="1">
      <c r="G110" s="809"/>
      <c r="H110" s="809"/>
      <c r="I110" s="9"/>
      <c r="J110" s="9"/>
    </row>
    <row r="111" spans="7:10" ht="15.75" customHeight="1">
      <c r="G111" s="809"/>
      <c r="H111" s="809"/>
      <c r="I111" s="9"/>
      <c r="J111" s="9"/>
    </row>
    <row r="112" spans="7:10" ht="15.75" customHeight="1">
      <c r="G112" s="809"/>
      <c r="H112" s="809"/>
      <c r="I112" s="9"/>
      <c r="J112" s="9"/>
    </row>
    <row r="113" spans="7:10" ht="15.75" customHeight="1">
      <c r="G113" s="809"/>
      <c r="H113" s="809"/>
      <c r="I113" s="9"/>
      <c r="J113" s="9"/>
    </row>
    <row r="114" spans="7:10" ht="15.75" customHeight="1">
      <c r="G114" s="809"/>
      <c r="H114" s="809"/>
      <c r="I114" s="9"/>
      <c r="J114" s="9"/>
    </row>
    <row r="115" spans="7:10" ht="15.75" customHeight="1">
      <c r="G115" s="809"/>
      <c r="H115" s="809"/>
      <c r="I115" s="9"/>
      <c r="J115" s="9"/>
    </row>
    <row r="116" spans="7:10" ht="15.75" customHeight="1">
      <c r="G116" s="809"/>
      <c r="H116" s="809"/>
      <c r="I116" s="9"/>
      <c r="J116" s="9"/>
    </row>
    <row r="117" spans="7:10" ht="15.75" customHeight="1">
      <c r="G117" s="809"/>
      <c r="H117" s="809"/>
      <c r="I117" s="9"/>
      <c r="J117" s="9"/>
    </row>
    <row r="118" spans="7:10" ht="15.75" customHeight="1">
      <c r="G118" s="809"/>
      <c r="H118" s="809"/>
      <c r="I118" s="9"/>
      <c r="J118" s="9"/>
    </row>
    <row r="119" spans="7:10" ht="15.75" customHeight="1">
      <c r="G119" s="809"/>
      <c r="H119" s="809"/>
      <c r="I119" s="9"/>
      <c r="J119" s="9"/>
    </row>
    <row r="120" spans="7:10" ht="15.75" customHeight="1">
      <c r="G120" s="809"/>
      <c r="H120" s="809"/>
      <c r="I120" s="9"/>
      <c r="J120" s="9"/>
    </row>
    <row r="121" spans="7:10" ht="15.75" customHeight="1">
      <c r="G121" s="809"/>
      <c r="H121" s="809"/>
      <c r="I121" s="9"/>
      <c r="J121" s="9"/>
    </row>
    <row r="122" spans="7:10" ht="15.75" customHeight="1">
      <c r="G122" s="809"/>
      <c r="H122" s="809"/>
      <c r="I122" s="9"/>
      <c r="J122" s="9"/>
    </row>
    <row r="123" spans="7:10" ht="15.75" customHeight="1">
      <c r="G123" s="809"/>
      <c r="H123" s="809"/>
      <c r="I123" s="9"/>
      <c r="J123" s="9"/>
    </row>
    <row r="124" spans="7:10" ht="15.75" customHeight="1">
      <c r="G124" s="809"/>
      <c r="H124" s="809"/>
      <c r="I124" s="9"/>
      <c r="J124" s="9"/>
    </row>
    <row r="125" spans="7:10" ht="15.75" customHeight="1">
      <c r="G125" s="809"/>
      <c r="H125" s="809"/>
      <c r="I125" s="9"/>
      <c r="J125" s="9"/>
    </row>
    <row r="126" spans="7:10" ht="15.75" customHeight="1">
      <c r="G126" s="809"/>
      <c r="H126" s="809"/>
      <c r="I126" s="9"/>
      <c r="J126" s="9"/>
    </row>
    <row r="127" spans="7:10" ht="15.75" customHeight="1">
      <c r="G127" s="809"/>
      <c r="H127" s="809"/>
      <c r="I127" s="9"/>
      <c r="J127" s="9"/>
    </row>
    <row r="128" spans="7:10" ht="15.75" customHeight="1">
      <c r="G128" s="809"/>
      <c r="H128" s="809"/>
      <c r="I128" s="9"/>
      <c r="J128" s="9"/>
    </row>
    <row r="129" spans="7:10" ht="15.75" customHeight="1">
      <c r="G129" s="809"/>
      <c r="H129" s="809"/>
      <c r="I129" s="9"/>
      <c r="J129" s="9"/>
    </row>
    <row r="130" spans="7:10" ht="15.75" customHeight="1">
      <c r="G130" s="809"/>
      <c r="H130" s="809"/>
      <c r="I130" s="9"/>
      <c r="J130" s="9"/>
    </row>
    <row r="131" spans="7:10" ht="15.75" customHeight="1">
      <c r="G131" s="809"/>
      <c r="H131" s="809"/>
      <c r="I131" s="9"/>
      <c r="J131" s="9"/>
    </row>
    <row r="132" spans="7:10" ht="15.75" customHeight="1">
      <c r="G132" s="809"/>
      <c r="H132" s="809"/>
      <c r="I132" s="9"/>
      <c r="J132" s="9"/>
    </row>
    <row r="133" spans="7:10" ht="15.75" customHeight="1">
      <c r="G133" s="809"/>
      <c r="H133" s="809"/>
      <c r="I133" s="9"/>
      <c r="J133" s="9"/>
    </row>
    <row r="134" spans="7:10" ht="15.75" customHeight="1">
      <c r="G134" s="809"/>
      <c r="H134" s="809"/>
      <c r="I134" s="9"/>
      <c r="J134" s="9"/>
    </row>
    <row r="135" spans="7:10" ht="15.75" customHeight="1">
      <c r="G135" s="809"/>
      <c r="H135" s="809"/>
      <c r="I135" s="9"/>
      <c r="J135" s="9"/>
    </row>
    <row r="136" spans="7:10" ht="15.75" customHeight="1">
      <c r="G136" s="809"/>
      <c r="H136" s="809"/>
      <c r="I136" s="9"/>
      <c r="J136" s="9"/>
    </row>
    <row r="137" spans="7:10" ht="15.75" customHeight="1">
      <c r="G137" s="809"/>
      <c r="H137" s="809"/>
      <c r="I137" s="9"/>
      <c r="J137" s="9"/>
    </row>
    <row r="138" spans="7:10" ht="15.75" customHeight="1">
      <c r="G138" s="809"/>
      <c r="H138" s="809"/>
      <c r="I138" s="9"/>
      <c r="J138" s="9"/>
    </row>
    <row r="139" spans="7:10" ht="15.75" customHeight="1">
      <c r="G139" s="809"/>
      <c r="H139" s="809"/>
      <c r="I139" s="9"/>
      <c r="J139" s="9"/>
    </row>
    <row r="140" spans="7:10" ht="15.75" customHeight="1">
      <c r="G140" s="809"/>
      <c r="H140" s="809"/>
      <c r="I140" s="9"/>
      <c r="J140" s="9"/>
    </row>
    <row r="141" spans="7:10" ht="15.75" customHeight="1">
      <c r="G141" s="809"/>
      <c r="H141" s="809"/>
      <c r="I141" s="9"/>
      <c r="J141" s="9"/>
    </row>
    <row r="142" spans="7:10" ht="15.75" customHeight="1">
      <c r="G142" s="809"/>
      <c r="H142" s="809"/>
      <c r="I142" s="9"/>
      <c r="J142" s="9"/>
    </row>
    <row r="143" spans="7:10" ht="15.75" customHeight="1">
      <c r="G143" s="809"/>
      <c r="H143" s="809"/>
      <c r="I143" s="9"/>
      <c r="J143" s="9"/>
    </row>
    <row r="144" spans="7:10" ht="15.75" customHeight="1">
      <c r="G144" s="809"/>
      <c r="H144" s="809"/>
      <c r="I144" s="9"/>
      <c r="J144" s="9"/>
    </row>
    <row r="145" spans="7:10" ht="15.75" customHeight="1">
      <c r="G145" s="809"/>
      <c r="H145" s="809"/>
      <c r="I145" s="9"/>
      <c r="J145" s="9"/>
    </row>
    <row r="146" spans="7:10" ht="15.75" customHeight="1">
      <c r="G146" s="809"/>
      <c r="H146" s="809"/>
      <c r="I146" s="9"/>
      <c r="J146" s="9"/>
    </row>
    <row r="147" spans="7:10" ht="15.75" customHeight="1">
      <c r="G147" s="809"/>
      <c r="H147" s="809"/>
      <c r="I147" s="9"/>
      <c r="J147" s="9"/>
    </row>
    <row r="148" spans="7:10" ht="15.75" customHeight="1">
      <c r="G148" s="809"/>
      <c r="H148" s="809"/>
      <c r="I148" s="9"/>
      <c r="J148" s="9"/>
    </row>
    <row r="149" spans="7:10" ht="15.75" customHeight="1">
      <c r="G149" s="809"/>
      <c r="H149" s="809"/>
      <c r="I149" s="9"/>
      <c r="J149" s="9"/>
    </row>
    <row r="150" spans="7:10" ht="15.75" customHeight="1">
      <c r="G150" s="809"/>
      <c r="H150" s="809"/>
      <c r="I150" s="9"/>
      <c r="J150" s="9"/>
    </row>
    <row r="151" spans="7:10" ht="15.75" customHeight="1">
      <c r="G151" s="809"/>
      <c r="H151" s="809"/>
      <c r="I151" s="9"/>
      <c r="J151" s="9"/>
    </row>
    <row r="152" spans="7:10" ht="15.75" customHeight="1">
      <c r="G152" s="809"/>
      <c r="H152" s="809"/>
      <c r="I152" s="9"/>
      <c r="J152" s="9"/>
    </row>
    <row r="153" spans="7:10" ht="15.75" customHeight="1">
      <c r="G153" s="809"/>
      <c r="H153" s="809"/>
      <c r="I153" s="9"/>
      <c r="J153" s="9"/>
    </row>
    <row r="154" spans="7:10" ht="15.75" customHeight="1">
      <c r="G154" s="809"/>
      <c r="H154" s="809"/>
      <c r="I154" s="9"/>
      <c r="J154" s="9"/>
    </row>
    <row r="155" spans="7:10" ht="15.75" customHeight="1">
      <c r="G155" s="809"/>
      <c r="H155" s="809"/>
      <c r="I155" s="9"/>
      <c r="J155" s="9"/>
    </row>
    <row r="156" spans="7:10" ht="15.75" customHeight="1">
      <c r="G156" s="809"/>
      <c r="H156" s="809"/>
      <c r="I156" s="9"/>
      <c r="J156" s="9"/>
    </row>
    <row r="157" spans="7:10" ht="15.75" customHeight="1">
      <c r="G157" s="809"/>
      <c r="H157" s="809"/>
      <c r="I157" s="9"/>
      <c r="J157" s="9"/>
    </row>
    <row r="158" spans="7:10" ht="15.75" customHeight="1">
      <c r="G158" s="809"/>
      <c r="H158" s="809"/>
      <c r="I158" s="9"/>
      <c r="J158" s="9"/>
    </row>
    <row r="159" spans="7:10" ht="15.75" customHeight="1">
      <c r="G159" s="809"/>
      <c r="H159" s="809"/>
      <c r="I159" s="9"/>
      <c r="J159" s="9"/>
    </row>
    <row r="160" spans="7:10" ht="15.75" customHeight="1">
      <c r="G160" s="809"/>
      <c r="H160" s="809"/>
      <c r="I160" s="9"/>
      <c r="J160" s="9"/>
    </row>
    <row r="161" spans="7:10" ht="15.75" customHeight="1">
      <c r="G161" s="809"/>
      <c r="H161" s="809"/>
      <c r="I161" s="9"/>
      <c r="J161" s="9"/>
    </row>
    <row r="162" spans="7:10" ht="15.75" customHeight="1">
      <c r="G162" s="809"/>
      <c r="H162" s="809"/>
      <c r="I162" s="9"/>
      <c r="J162" s="9"/>
    </row>
    <row r="163" spans="7:10" ht="15.75" customHeight="1">
      <c r="G163" s="809"/>
      <c r="H163" s="809"/>
      <c r="I163" s="9"/>
      <c r="J163" s="9"/>
    </row>
    <row r="164" spans="7:10" ht="15.75" customHeight="1">
      <c r="G164" s="809"/>
      <c r="H164" s="809"/>
      <c r="I164" s="9"/>
      <c r="J164" s="9"/>
    </row>
    <row r="165" spans="7:10" ht="15.75" customHeight="1">
      <c r="G165" s="809"/>
      <c r="H165" s="809"/>
      <c r="I165" s="9"/>
      <c r="J165" s="9"/>
    </row>
    <row r="166" spans="7:10" ht="15.75" customHeight="1">
      <c r="G166" s="809"/>
      <c r="H166" s="809"/>
      <c r="I166" s="9"/>
      <c r="J166" s="9"/>
    </row>
    <row r="167" spans="7:10" ht="15.75" customHeight="1">
      <c r="G167" s="809"/>
      <c r="H167" s="809"/>
      <c r="I167" s="9"/>
      <c r="J167" s="9"/>
    </row>
    <row r="168" spans="7:10" ht="15.75" customHeight="1">
      <c r="G168" s="809"/>
      <c r="H168" s="809"/>
      <c r="I168" s="9"/>
      <c r="J168" s="9"/>
    </row>
    <row r="169" spans="7:10" ht="15.75" customHeight="1">
      <c r="G169" s="809"/>
      <c r="H169" s="809"/>
      <c r="I169" s="9"/>
      <c r="J169" s="9"/>
    </row>
    <row r="170" spans="7:10" ht="15.75" customHeight="1">
      <c r="G170" s="809"/>
      <c r="H170" s="809"/>
      <c r="I170" s="9"/>
      <c r="J170" s="9"/>
    </row>
    <row r="171" spans="7:10" ht="15.75" customHeight="1">
      <c r="G171" s="809"/>
      <c r="H171" s="809"/>
      <c r="I171" s="9"/>
      <c r="J171" s="9"/>
    </row>
    <row r="172" spans="7:10" ht="15.75" customHeight="1">
      <c r="G172" s="809"/>
      <c r="H172" s="809"/>
      <c r="I172" s="9"/>
      <c r="J172" s="9"/>
    </row>
    <row r="173" spans="7:10" ht="15.75" customHeight="1">
      <c r="G173" s="809"/>
      <c r="H173" s="809"/>
      <c r="I173" s="9"/>
      <c r="J173" s="9"/>
    </row>
    <row r="174" spans="7:10" ht="15.75" customHeight="1">
      <c r="G174" s="809"/>
      <c r="H174" s="809"/>
      <c r="I174" s="9"/>
      <c r="J174" s="9"/>
    </row>
    <row r="175" spans="7:10" ht="15.75" customHeight="1">
      <c r="G175" s="809"/>
      <c r="H175" s="809"/>
      <c r="I175" s="9"/>
      <c r="J175" s="9"/>
    </row>
    <row r="176" spans="7:10" ht="15.75" customHeight="1">
      <c r="G176" s="809"/>
      <c r="H176" s="809"/>
      <c r="I176" s="9"/>
      <c r="J176" s="9"/>
    </row>
    <row r="177" spans="7:10" ht="15.75" customHeight="1">
      <c r="G177" s="809"/>
      <c r="H177" s="809"/>
      <c r="I177" s="9"/>
      <c r="J177" s="9"/>
    </row>
    <row r="178" spans="7:10" ht="15.75" customHeight="1">
      <c r="G178" s="809"/>
      <c r="H178" s="809"/>
      <c r="I178" s="9"/>
      <c r="J178" s="9"/>
    </row>
    <row r="179" spans="7:10" ht="15.75" customHeight="1">
      <c r="G179" s="809"/>
      <c r="H179" s="809"/>
      <c r="I179" s="9"/>
      <c r="J179" s="9"/>
    </row>
    <row r="180" spans="7:10" ht="15.75" customHeight="1">
      <c r="G180" s="809"/>
      <c r="H180" s="809"/>
      <c r="I180" s="9"/>
      <c r="J180" s="9"/>
    </row>
    <row r="181" spans="7:10" ht="15.75" customHeight="1">
      <c r="G181" s="809"/>
      <c r="H181" s="809"/>
      <c r="I181" s="9"/>
      <c r="J181" s="9"/>
    </row>
    <row r="182" spans="7:10" ht="15.75" customHeight="1">
      <c r="G182" s="809"/>
      <c r="H182" s="809"/>
      <c r="I182" s="9"/>
      <c r="J182" s="9"/>
    </row>
    <row r="183" spans="7:10" ht="15.75" customHeight="1">
      <c r="G183" s="809"/>
      <c r="H183" s="809"/>
      <c r="I183" s="9"/>
      <c r="J183" s="9"/>
    </row>
    <row r="184" spans="7:10" ht="15.75" customHeight="1">
      <c r="G184" s="809"/>
      <c r="H184" s="809"/>
      <c r="I184" s="9"/>
      <c r="J184" s="9"/>
    </row>
    <row r="185" spans="7:10" ht="15.75" customHeight="1">
      <c r="G185" s="809"/>
      <c r="H185" s="809"/>
      <c r="I185" s="9"/>
      <c r="J185" s="9"/>
    </row>
    <row r="186" spans="7:10" ht="15.75" customHeight="1">
      <c r="G186" s="809"/>
      <c r="H186" s="809"/>
      <c r="I186" s="9"/>
      <c r="J186" s="9"/>
    </row>
    <row r="187" spans="7:10" ht="15.75" customHeight="1">
      <c r="G187" s="809"/>
      <c r="H187" s="809"/>
      <c r="I187" s="9"/>
      <c r="J187" s="9"/>
    </row>
    <row r="188" spans="7:10" ht="15.75" customHeight="1">
      <c r="G188" s="809"/>
      <c r="H188" s="809"/>
      <c r="I188" s="9"/>
      <c r="J188" s="9"/>
    </row>
    <row r="189" spans="7:10" ht="15.75" customHeight="1">
      <c r="G189" s="809"/>
      <c r="H189" s="809"/>
      <c r="I189" s="9"/>
      <c r="J189" s="9"/>
    </row>
    <row r="190" spans="7:10" ht="15.75" customHeight="1">
      <c r="G190" s="809"/>
      <c r="H190" s="809"/>
      <c r="I190" s="9"/>
      <c r="J190" s="9"/>
    </row>
    <row r="191" spans="7:10" ht="15.75" customHeight="1">
      <c r="G191" s="809"/>
      <c r="H191" s="809"/>
      <c r="I191" s="9"/>
      <c r="J191" s="9"/>
    </row>
    <row r="192" spans="7:10" ht="15.75" customHeight="1">
      <c r="G192" s="809"/>
      <c r="H192" s="809"/>
      <c r="I192" s="9"/>
      <c r="J192" s="9"/>
    </row>
    <row r="193" spans="7:10" ht="15.75" customHeight="1">
      <c r="G193" s="809"/>
      <c r="H193" s="809"/>
      <c r="I193" s="9"/>
      <c r="J193" s="9"/>
    </row>
    <row r="194" spans="7:10" ht="15.75" customHeight="1">
      <c r="G194" s="809"/>
      <c r="H194" s="809"/>
      <c r="I194" s="9"/>
      <c r="J194" s="9"/>
    </row>
    <row r="195" spans="7:10" ht="15.75" customHeight="1">
      <c r="G195" s="809"/>
      <c r="H195" s="809"/>
      <c r="I195" s="9"/>
      <c r="J195" s="9"/>
    </row>
    <row r="196" spans="7:10" ht="15.75" customHeight="1">
      <c r="G196" s="809"/>
      <c r="H196" s="809"/>
      <c r="I196" s="9"/>
      <c r="J196" s="9"/>
    </row>
    <row r="197" spans="7:10" ht="15.75" customHeight="1">
      <c r="G197" s="809"/>
      <c r="H197" s="809"/>
      <c r="I197" s="9"/>
      <c r="J197" s="9"/>
    </row>
    <row r="198" spans="7:10" ht="15.75" customHeight="1">
      <c r="G198" s="809"/>
      <c r="H198" s="809"/>
      <c r="I198" s="9"/>
      <c r="J198" s="9"/>
    </row>
    <row r="199" spans="7:10" ht="15.75" customHeight="1">
      <c r="G199" s="809"/>
      <c r="H199" s="809"/>
      <c r="I199" s="9"/>
      <c r="J199" s="9"/>
    </row>
    <row r="200" spans="7:10" ht="15.75" customHeight="1">
      <c r="G200" s="809"/>
      <c r="H200" s="809"/>
      <c r="I200" s="9"/>
      <c r="J200" s="9"/>
    </row>
    <row r="201" spans="7:10" ht="15.75" customHeight="1">
      <c r="G201" s="809"/>
      <c r="H201" s="809"/>
      <c r="I201" s="9"/>
      <c r="J201" s="9"/>
    </row>
    <row r="202" spans="7:10" ht="15.75" customHeight="1">
      <c r="G202" s="809"/>
      <c r="H202" s="809"/>
      <c r="I202" s="9"/>
      <c r="J202" s="9"/>
    </row>
    <row r="203" spans="7:10" ht="15.75" customHeight="1">
      <c r="G203" s="809"/>
      <c r="H203" s="809"/>
      <c r="I203" s="9"/>
      <c r="J203" s="9"/>
    </row>
    <row r="204" spans="7:10" ht="15.75" customHeight="1">
      <c r="G204" s="809"/>
      <c r="H204" s="809"/>
      <c r="I204" s="9"/>
      <c r="J204" s="9"/>
    </row>
    <row r="205" spans="7:10" ht="15.75" customHeight="1">
      <c r="G205" s="809"/>
      <c r="H205" s="809"/>
      <c r="I205" s="9"/>
      <c r="J205" s="9"/>
    </row>
    <row r="206" spans="7:10" ht="15.75" customHeight="1">
      <c r="G206" s="809"/>
      <c r="H206" s="809"/>
      <c r="I206" s="9"/>
      <c r="J206" s="9"/>
    </row>
    <row r="207" spans="7:10" ht="15.75" customHeight="1">
      <c r="G207" s="809"/>
      <c r="H207" s="809"/>
      <c r="I207" s="9"/>
      <c r="J207" s="9"/>
    </row>
    <row r="208" spans="7:10" ht="15.75" customHeight="1">
      <c r="G208" s="809"/>
      <c r="H208" s="809"/>
      <c r="I208" s="9"/>
      <c r="J208" s="9"/>
    </row>
    <row r="209" spans="7:10" ht="15.75" customHeight="1">
      <c r="G209" s="809"/>
      <c r="H209" s="809"/>
      <c r="I209" s="9"/>
      <c r="J209" s="9"/>
    </row>
    <row r="210" spans="7:10" ht="15.75" customHeight="1">
      <c r="G210" s="809"/>
      <c r="H210" s="809"/>
      <c r="I210" s="9"/>
      <c r="J210" s="9"/>
    </row>
    <row r="211" spans="7:10" ht="15.75" customHeight="1">
      <c r="G211" s="809"/>
      <c r="H211" s="809"/>
      <c r="I211" s="9"/>
      <c r="J211" s="9"/>
    </row>
    <row r="212" spans="7:10" ht="15.75" customHeight="1">
      <c r="G212" s="809"/>
      <c r="H212" s="809"/>
      <c r="I212" s="9"/>
      <c r="J212" s="9"/>
    </row>
    <row r="213" spans="7:10" ht="15.75" customHeight="1">
      <c r="G213" s="809"/>
      <c r="H213" s="809"/>
      <c r="I213" s="9"/>
      <c r="J213" s="9"/>
    </row>
    <row r="214" spans="7:10" ht="15.75" customHeight="1">
      <c r="G214" s="809"/>
      <c r="H214" s="809"/>
      <c r="I214" s="9"/>
      <c r="J214" s="9"/>
    </row>
    <row r="215" spans="7:10" ht="15.75" customHeight="1">
      <c r="G215" s="809"/>
      <c r="H215" s="809"/>
      <c r="I215" s="9"/>
      <c r="J215" s="9"/>
    </row>
    <row r="216" spans="7:10" ht="15.75" customHeight="1">
      <c r="G216" s="809"/>
      <c r="H216" s="809"/>
      <c r="I216" s="9"/>
      <c r="J216" s="9"/>
    </row>
    <row r="217" spans="7:10" ht="15.75" customHeight="1">
      <c r="G217" s="809"/>
      <c r="H217" s="809"/>
      <c r="I217" s="9"/>
      <c r="J217" s="9"/>
    </row>
    <row r="218" spans="7:10" ht="15.75" customHeight="1">
      <c r="G218" s="809"/>
      <c r="H218" s="809"/>
      <c r="I218" s="9"/>
      <c r="J218" s="9"/>
    </row>
    <row r="219" spans="7:10" ht="15.75" customHeight="1">
      <c r="G219" s="809"/>
      <c r="H219" s="809"/>
      <c r="I219" s="9"/>
      <c r="J219" s="9"/>
    </row>
    <row r="220" spans="7:10" ht="15.75" customHeight="1">
      <c r="G220" s="809"/>
      <c r="H220" s="809"/>
      <c r="I220" s="9"/>
      <c r="J220" s="9"/>
    </row>
    <row r="221" spans="7:10" ht="15.75" customHeight="1">
      <c r="G221" s="809"/>
      <c r="H221" s="809"/>
      <c r="I221" s="9"/>
      <c r="J221" s="9"/>
    </row>
    <row r="222" spans="7:10" ht="15.75" customHeight="1">
      <c r="G222" s="809"/>
      <c r="H222" s="809"/>
      <c r="I222" s="9"/>
      <c r="J222" s="9"/>
    </row>
    <row r="223" spans="7:10" ht="15.75" customHeight="1">
      <c r="G223" s="809"/>
      <c r="H223" s="809"/>
      <c r="I223" s="9"/>
      <c r="J223" s="9"/>
    </row>
    <row r="224" spans="7:10" ht="15.75" customHeight="1">
      <c r="G224" s="809"/>
      <c r="H224" s="809"/>
      <c r="I224" s="9"/>
      <c r="J224" s="9"/>
    </row>
    <row r="225" spans="7:10" ht="15.75" customHeight="1">
      <c r="G225" s="809"/>
      <c r="H225" s="809"/>
      <c r="I225" s="9"/>
      <c r="J225" s="9"/>
    </row>
    <row r="226" spans="7:10" ht="15.75" customHeight="1">
      <c r="G226" s="809"/>
      <c r="H226" s="809"/>
      <c r="I226" s="9"/>
      <c r="J226" s="9"/>
    </row>
    <row r="227" spans="7:10" ht="15.75" customHeight="1">
      <c r="G227" s="809"/>
      <c r="H227" s="809"/>
      <c r="I227" s="9"/>
      <c r="J227" s="9"/>
    </row>
    <row r="228" spans="7:10" ht="15.75" customHeight="1">
      <c r="G228" s="809"/>
      <c r="H228" s="809"/>
      <c r="I228" s="9"/>
      <c r="J228" s="9"/>
    </row>
    <row r="229" spans="7:10" ht="15.75" customHeight="1">
      <c r="G229" s="809"/>
      <c r="H229" s="809"/>
      <c r="I229" s="9"/>
      <c r="J229" s="9"/>
    </row>
    <row r="230" spans="7:10" ht="15.75" customHeight="1">
      <c r="G230" s="809"/>
      <c r="H230" s="809"/>
      <c r="I230" s="9"/>
      <c r="J230" s="9"/>
    </row>
    <row r="231" spans="7:10" ht="15.75" customHeight="1">
      <c r="G231" s="809"/>
      <c r="H231" s="809"/>
      <c r="I231" s="9"/>
      <c r="J231" s="9"/>
    </row>
    <row r="232" spans="7:10" ht="15.75" customHeight="1">
      <c r="G232" s="809"/>
      <c r="H232" s="809"/>
      <c r="I232" s="9"/>
      <c r="J232" s="9"/>
    </row>
    <row r="233" spans="7:10" ht="15.75" customHeight="1">
      <c r="G233" s="809"/>
      <c r="H233" s="809"/>
      <c r="I233" s="9"/>
      <c r="J233" s="9"/>
    </row>
    <row r="234" spans="7:10" ht="15.75" customHeight="1">
      <c r="G234" s="809"/>
      <c r="H234" s="809"/>
      <c r="I234" s="9"/>
      <c r="J234" s="9"/>
    </row>
    <row r="235" spans="7:10" ht="15.75" customHeight="1">
      <c r="G235" s="809"/>
      <c r="H235" s="809"/>
      <c r="I235" s="9"/>
      <c r="J235" s="9"/>
    </row>
    <row r="236" spans="7:10" ht="15.75" customHeight="1">
      <c r="G236" s="809"/>
      <c r="H236" s="809"/>
      <c r="I236" s="9"/>
      <c r="J236" s="9"/>
    </row>
    <row r="237" spans="7:10" ht="15.75" customHeight="1">
      <c r="G237" s="809"/>
      <c r="H237" s="809"/>
      <c r="I237" s="9"/>
      <c r="J237" s="9"/>
    </row>
    <row r="238" spans="7:10" ht="15.75" customHeight="1">
      <c r="G238" s="809"/>
      <c r="H238" s="809"/>
      <c r="I238" s="9"/>
      <c r="J238" s="9"/>
    </row>
    <row r="239" spans="7:10" ht="15.75" customHeight="1">
      <c r="G239" s="809"/>
      <c r="H239" s="809"/>
      <c r="I239" s="9"/>
      <c r="J239" s="9"/>
    </row>
    <row r="240" spans="7:10" ht="15.75" customHeight="1">
      <c r="G240" s="809"/>
      <c r="H240" s="809"/>
      <c r="I240" s="9"/>
      <c r="J240" s="9"/>
    </row>
    <row r="241" spans="7:10" ht="15.75" customHeight="1">
      <c r="G241" s="809"/>
      <c r="H241" s="809"/>
      <c r="I241" s="9"/>
      <c r="J241" s="9"/>
    </row>
    <row r="242" spans="7:10" ht="15.75" customHeight="1">
      <c r="G242" s="809"/>
      <c r="H242" s="809"/>
      <c r="I242" s="9"/>
      <c r="J242" s="9"/>
    </row>
    <row r="243" spans="7:10" ht="15.75" customHeight="1">
      <c r="G243" s="809"/>
      <c r="H243" s="809"/>
      <c r="I243" s="9"/>
      <c r="J243" s="9"/>
    </row>
    <row r="244" spans="7:10" ht="15.75" customHeight="1">
      <c r="G244" s="809"/>
      <c r="H244" s="809"/>
      <c r="I244" s="9"/>
      <c r="J244" s="9"/>
    </row>
    <row r="245" spans="7:10" ht="15.75" customHeight="1">
      <c r="G245" s="809"/>
      <c r="H245" s="809"/>
      <c r="I245" s="9"/>
      <c r="J245" s="9"/>
    </row>
    <row r="246" spans="7:10" ht="15.75" customHeight="1">
      <c r="G246" s="809"/>
      <c r="H246" s="809"/>
      <c r="I246" s="9"/>
      <c r="J246" s="9"/>
    </row>
    <row r="247" spans="7:10" ht="15.75" customHeight="1">
      <c r="G247" s="809"/>
      <c r="H247" s="809"/>
      <c r="I247" s="9"/>
      <c r="J247" s="9"/>
    </row>
    <row r="248" spans="7:10" ht="15.75" customHeight="1">
      <c r="G248" s="809"/>
      <c r="H248" s="809"/>
      <c r="I248" s="9"/>
      <c r="J248" s="9"/>
    </row>
    <row r="249" spans="7:10" ht="15.75" customHeight="1">
      <c r="G249" s="809"/>
      <c r="H249" s="809"/>
      <c r="I249" s="9"/>
      <c r="J249" s="9"/>
    </row>
    <row r="250" spans="7:10" ht="15.75" customHeight="1">
      <c r="G250" s="809"/>
      <c r="H250" s="809"/>
      <c r="I250" s="9"/>
      <c r="J250" s="9"/>
    </row>
    <row r="251" spans="7:10" ht="15.75" customHeight="1">
      <c r="G251" s="809"/>
      <c r="H251" s="809"/>
      <c r="I251" s="9"/>
      <c r="J251" s="9"/>
    </row>
    <row r="252" spans="7:10" ht="15.75" customHeight="1">
      <c r="G252" s="809"/>
      <c r="H252" s="809"/>
      <c r="I252" s="9"/>
      <c r="J252" s="9"/>
    </row>
    <row r="253" spans="7:10" ht="15.75" customHeight="1">
      <c r="G253" s="809"/>
      <c r="H253" s="809"/>
      <c r="I253" s="9"/>
      <c r="J253" s="9"/>
    </row>
    <row r="254" spans="7:10" ht="15.75" customHeight="1">
      <c r="G254" s="809"/>
      <c r="H254" s="809"/>
      <c r="I254" s="9"/>
      <c r="J254" s="9"/>
    </row>
    <row r="255" spans="7:10" ht="15.75" customHeight="1">
      <c r="G255" s="809"/>
      <c r="H255" s="809"/>
      <c r="I255" s="9"/>
      <c r="J255" s="9"/>
    </row>
    <row r="256" spans="7:10" ht="15.75" customHeight="1">
      <c r="G256" s="809"/>
      <c r="H256" s="809"/>
      <c r="I256" s="9"/>
      <c r="J256" s="9"/>
    </row>
    <row r="257" spans="7:10" ht="15.75" customHeight="1">
      <c r="G257" s="809"/>
      <c r="H257" s="809"/>
      <c r="I257" s="9"/>
      <c r="J257" s="9"/>
    </row>
    <row r="258" spans="7:10" ht="15.75" customHeight="1">
      <c r="G258" s="809"/>
      <c r="H258" s="809"/>
      <c r="I258" s="9"/>
      <c r="J258" s="9"/>
    </row>
    <row r="259" spans="7:10" ht="15.75" customHeight="1">
      <c r="G259" s="809"/>
      <c r="H259" s="809"/>
      <c r="I259" s="9"/>
      <c r="J259" s="9"/>
    </row>
    <row r="260" spans="7:10" ht="15.75" customHeight="1">
      <c r="G260" s="809"/>
      <c r="H260" s="809"/>
      <c r="I260" s="9"/>
      <c r="J260" s="9"/>
    </row>
    <row r="261" spans="7:10" ht="15.75" customHeight="1">
      <c r="G261" s="809"/>
      <c r="H261" s="809"/>
      <c r="I261" s="9"/>
      <c r="J261" s="9"/>
    </row>
    <row r="262" spans="7:10" ht="15.75" customHeight="1">
      <c r="G262" s="809"/>
      <c r="H262" s="809"/>
      <c r="I262" s="9"/>
      <c r="J262" s="9"/>
    </row>
    <row r="263" spans="7:10" ht="15.75" customHeight="1">
      <c r="G263" s="809"/>
      <c r="H263" s="809"/>
      <c r="I263" s="9"/>
      <c r="J263" s="9"/>
    </row>
    <row r="264" spans="7:10" ht="15.75" customHeight="1">
      <c r="G264" s="809"/>
      <c r="H264" s="809"/>
      <c r="I264" s="9"/>
      <c r="J264" s="9"/>
    </row>
    <row r="265" spans="7:10" ht="15.75" customHeight="1">
      <c r="G265" s="809"/>
      <c r="H265" s="809"/>
      <c r="I265" s="9"/>
      <c r="J265" s="9"/>
    </row>
    <row r="266" spans="7:10" ht="15.75" customHeight="1">
      <c r="G266" s="809"/>
      <c r="H266" s="809"/>
      <c r="I266" s="9"/>
      <c r="J266" s="9"/>
    </row>
    <row r="267" spans="7:10" ht="15.75" customHeight="1">
      <c r="G267" s="809"/>
      <c r="H267" s="809"/>
      <c r="I267" s="9"/>
      <c r="J267" s="9"/>
    </row>
    <row r="268" spans="7:10" ht="15.75" customHeight="1">
      <c r="G268" s="809"/>
      <c r="H268" s="809"/>
      <c r="I268" s="9"/>
      <c r="J268" s="9"/>
    </row>
    <row r="269" spans="7:10" ht="15.75" customHeight="1">
      <c r="G269" s="809"/>
      <c r="H269" s="809"/>
      <c r="I269" s="9"/>
      <c r="J269" s="9"/>
    </row>
    <row r="270" spans="7:10" ht="15.75" customHeight="1">
      <c r="G270" s="809"/>
      <c r="H270" s="809"/>
      <c r="I270" s="9"/>
      <c r="J270" s="9"/>
    </row>
    <row r="271" spans="7:10" ht="15.75" customHeight="1">
      <c r="G271" s="809"/>
      <c r="H271" s="809"/>
      <c r="I271" s="9"/>
      <c r="J271" s="9"/>
    </row>
    <row r="272" spans="7:10" ht="15.75" customHeight="1">
      <c r="G272" s="809"/>
      <c r="H272" s="809"/>
      <c r="I272" s="9"/>
      <c r="J272" s="9"/>
    </row>
    <row r="273" spans="7:10" ht="15.75" customHeight="1">
      <c r="G273" s="809"/>
      <c r="H273" s="809"/>
      <c r="I273" s="9"/>
      <c r="J273" s="9"/>
    </row>
    <row r="274" spans="7:10" ht="15.75" customHeight="1">
      <c r="G274" s="809"/>
      <c r="H274" s="809"/>
      <c r="I274" s="9"/>
      <c r="J274" s="9"/>
    </row>
    <row r="275" spans="7:10" ht="15.75" customHeight="1">
      <c r="G275" s="809"/>
      <c r="H275" s="809"/>
      <c r="I275" s="9"/>
      <c r="J275" s="9"/>
    </row>
    <row r="276" spans="7:10" ht="15.75" customHeight="1">
      <c r="G276" s="809"/>
      <c r="H276" s="809"/>
      <c r="I276" s="9"/>
      <c r="J276" s="9"/>
    </row>
    <row r="277" spans="7:10" ht="15.75" customHeight="1">
      <c r="G277" s="809"/>
      <c r="H277" s="809"/>
      <c r="I277" s="9"/>
      <c r="J277" s="9"/>
    </row>
    <row r="278" spans="7:10" ht="15.75" customHeight="1">
      <c r="G278" s="809"/>
      <c r="H278" s="809"/>
      <c r="I278" s="9"/>
      <c r="J278" s="9"/>
    </row>
    <row r="279" spans="7:10" ht="15.75" customHeight="1">
      <c r="G279" s="809"/>
      <c r="H279" s="809"/>
      <c r="I279" s="9"/>
      <c r="J279" s="9"/>
    </row>
    <row r="280" spans="7:10" ht="15.75" customHeight="1">
      <c r="G280" s="809"/>
      <c r="H280" s="809"/>
      <c r="I280" s="9"/>
      <c r="J280" s="9"/>
    </row>
    <row r="281" spans="7:10" ht="15.75" customHeight="1">
      <c r="G281" s="809"/>
      <c r="H281" s="809"/>
      <c r="I281" s="9"/>
      <c r="J281" s="9"/>
    </row>
    <row r="282" spans="7:10" ht="15.75" customHeight="1">
      <c r="G282" s="809"/>
      <c r="H282" s="809"/>
      <c r="I282" s="9"/>
      <c r="J282" s="9"/>
    </row>
    <row r="283" spans="7:10" ht="15.75" customHeight="1">
      <c r="G283" s="809"/>
      <c r="H283" s="809"/>
      <c r="I283" s="9"/>
      <c r="J283" s="9"/>
    </row>
    <row r="284" spans="7:10" ht="15.75" customHeight="1">
      <c r="G284" s="809"/>
      <c r="H284" s="809"/>
      <c r="I284" s="9"/>
      <c r="J284" s="9"/>
    </row>
    <row r="285" spans="7:10" ht="15.75" customHeight="1">
      <c r="G285" s="809"/>
      <c r="H285" s="809"/>
      <c r="I285" s="9"/>
      <c r="J285" s="9"/>
    </row>
    <row r="286" spans="7:10" ht="15.75" customHeight="1">
      <c r="G286" s="809"/>
      <c r="H286" s="809"/>
      <c r="I286" s="9"/>
      <c r="J286" s="9"/>
    </row>
    <row r="287" spans="7:10" ht="15.75" customHeight="1">
      <c r="G287" s="809"/>
      <c r="H287" s="809"/>
      <c r="I287" s="9"/>
      <c r="J287" s="9"/>
    </row>
    <row r="288" spans="7:10" ht="15.75" customHeight="1">
      <c r="G288" s="809"/>
      <c r="H288" s="809"/>
      <c r="I288" s="9"/>
      <c r="J288" s="9"/>
    </row>
    <row r="289" spans="7:10" ht="15.75" customHeight="1">
      <c r="G289" s="809"/>
      <c r="H289" s="809"/>
      <c r="I289" s="9"/>
      <c r="J289" s="9"/>
    </row>
    <row r="290" spans="7:10" ht="15.75" customHeight="1">
      <c r="G290" s="809"/>
      <c r="H290" s="809"/>
      <c r="I290" s="9"/>
      <c r="J290" s="9"/>
    </row>
    <row r="291" spans="7:10" ht="15.75" customHeight="1">
      <c r="G291" s="809"/>
      <c r="H291" s="809"/>
      <c r="I291" s="9"/>
      <c r="J291" s="9"/>
    </row>
    <row r="292" spans="7:10" ht="15.75" customHeight="1">
      <c r="G292" s="809"/>
      <c r="H292" s="809"/>
      <c r="I292" s="9"/>
      <c r="J292" s="9"/>
    </row>
    <row r="293" spans="7:10" ht="15.75" customHeight="1"/>
    <row r="294" spans="7:10" ht="15.75" customHeight="1"/>
    <row r="295" spans="7:10" ht="15.75" customHeight="1"/>
    <row r="296" spans="7:10" ht="15.75" customHeight="1"/>
    <row r="297" spans="7:10" ht="15.75" customHeight="1"/>
    <row r="298" spans="7:10" ht="15.75" customHeight="1"/>
    <row r="299" spans="7:10" ht="15.75" customHeight="1"/>
    <row r="300" spans="7:10" ht="15.75" customHeight="1"/>
    <row r="301" spans="7:10" ht="15.75" customHeight="1"/>
    <row r="302" spans="7:10" ht="15.75" customHeight="1"/>
    <row r="303" spans="7:10" ht="15.75" customHeight="1"/>
    <row r="304" spans="7:10"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phoneticPr fontId="14" type="noConversion"/>
  <pageMargins left="0.7" right="0.7" top="0.75" bottom="0.75" header="0" footer="0"/>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tabSelected="1" zoomScale="70" zoomScaleNormal="70" workbookViewId="0">
      <pane ySplit="2" topLeftCell="A3" activePane="bottomLeft" state="frozen"/>
      <selection activeCell="B337" sqref="B337"/>
      <selection pane="bottomLeft" activeCell="J747" sqref="J747"/>
    </sheetView>
  </sheetViews>
  <sheetFormatPr defaultColWidth="14.44140625" defaultRowHeight="15" customHeight="1"/>
  <cols>
    <col min="1" max="1" width="17.88671875" style="48" customWidth="1"/>
    <col min="2" max="2" width="19.6640625" style="48" customWidth="1"/>
    <col min="3" max="3" width="38.5546875" style="48" customWidth="1"/>
    <col min="4" max="4" width="28.44140625" style="48" customWidth="1"/>
    <col min="5" max="5" width="78.6640625" style="48" customWidth="1"/>
    <col min="6" max="7" width="13" style="48" hidden="1" customWidth="1"/>
    <col min="8" max="8" width="13" style="48" customWidth="1"/>
    <col min="9" max="9" width="12.5546875" style="48" customWidth="1"/>
    <col min="10" max="10" width="23.33203125" style="48" customWidth="1"/>
    <col min="11" max="11" width="22.109375" style="48" customWidth="1"/>
    <col min="12" max="15" width="8.6640625" style="48" customWidth="1"/>
    <col min="16" max="16" width="11.44140625" style="48" customWidth="1"/>
    <col min="17" max="17" width="14" style="48" customWidth="1"/>
    <col min="18" max="26" width="8.6640625" style="48" customWidth="1"/>
    <col min="27" max="16384" width="14.44140625" style="48"/>
  </cols>
  <sheetData>
    <row r="1" spans="1:26" ht="13.2">
      <c r="F1" s="249"/>
      <c r="G1" s="249"/>
      <c r="H1" s="249"/>
      <c r="I1" s="249"/>
      <c r="J1" s="407"/>
      <c r="K1" s="248"/>
    </row>
    <row r="2" spans="1:26" ht="34.5" customHeight="1">
      <c r="A2" s="42" t="s">
        <v>200</v>
      </c>
      <c r="B2" s="42" t="s">
        <v>1581</v>
      </c>
      <c r="C2" s="42" t="s">
        <v>886</v>
      </c>
      <c r="D2" s="42" t="s">
        <v>194</v>
      </c>
      <c r="E2" s="42" t="s">
        <v>195</v>
      </c>
      <c r="F2" s="250" t="s">
        <v>196</v>
      </c>
      <c r="G2" s="250" t="s">
        <v>197</v>
      </c>
      <c r="H2" s="250" t="s">
        <v>198</v>
      </c>
      <c r="I2" s="250" t="s">
        <v>199</v>
      </c>
      <c r="J2" s="42" t="s">
        <v>201</v>
      </c>
      <c r="K2" s="42" t="s">
        <v>202</v>
      </c>
      <c r="L2" s="42" t="s">
        <v>204</v>
      </c>
      <c r="M2" s="42" t="s">
        <v>205</v>
      </c>
      <c r="N2" s="267" t="s">
        <v>206</v>
      </c>
      <c r="O2" s="46" t="s">
        <v>207</v>
      </c>
      <c r="P2" s="46" t="s">
        <v>208</v>
      </c>
      <c r="Q2" s="47" t="s">
        <v>209</v>
      </c>
      <c r="R2" s="33"/>
      <c r="S2" s="33"/>
      <c r="T2" s="33"/>
      <c r="U2" s="33"/>
      <c r="V2" s="33"/>
      <c r="W2" s="33"/>
      <c r="X2" s="33"/>
      <c r="Y2" s="33"/>
      <c r="Z2" s="33"/>
    </row>
    <row r="3" spans="1:26" ht="20.100000000000001" customHeight="1">
      <c r="F3" s="249"/>
      <c r="G3" s="249"/>
      <c r="H3" s="249"/>
      <c r="I3" s="249"/>
      <c r="J3" s="407"/>
      <c r="K3" s="248"/>
      <c r="L3" s="51"/>
      <c r="M3" s="27">
        <f t="shared" ref="M3:M66" si="0">L3*35</f>
        <v>0</v>
      </c>
      <c r="N3" s="50">
        <f>M3*3</f>
        <v>0</v>
      </c>
      <c r="O3" s="50">
        <f t="shared" ref="O3:O257" si="1">N3*0.6</f>
        <v>0</v>
      </c>
      <c r="P3" s="50">
        <f t="shared" ref="P3:P257" si="2">O3*0.95</f>
        <v>0</v>
      </c>
      <c r="Q3" s="50">
        <f t="shared" ref="Q3:Q257" si="3">P3*0.85</f>
        <v>0</v>
      </c>
    </row>
    <row r="4" spans="1:26" ht="20.100000000000001" customHeight="1">
      <c r="A4" s="408" t="s">
        <v>952</v>
      </c>
      <c r="B4" s="408" t="s">
        <v>1721</v>
      </c>
      <c r="C4" s="253" t="s">
        <v>1722</v>
      </c>
      <c r="D4" s="268" t="s">
        <v>1723</v>
      </c>
      <c r="F4" s="249"/>
      <c r="G4" s="249"/>
      <c r="H4" s="249"/>
      <c r="I4" s="249"/>
      <c r="J4" s="407"/>
      <c r="K4" s="248"/>
      <c r="L4" s="51"/>
      <c r="M4" s="27">
        <f t="shared" si="0"/>
        <v>0</v>
      </c>
      <c r="N4" s="50">
        <f t="shared" ref="N4:N67" si="4">M4*3</f>
        <v>0</v>
      </c>
      <c r="O4" s="119">
        <f t="shared" si="1"/>
        <v>0</v>
      </c>
      <c r="P4" s="119">
        <f t="shared" si="2"/>
        <v>0</v>
      </c>
      <c r="Q4" s="119">
        <f t="shared" si="3"/>
        <v>0</v>
      </c>
    </row>
    <row r="5" spans="1:26" ht="20.100000000000001" customHeight="1">
      <c r="D5" s="33" t="s">
        <v>1724</v>
      </c>
      <c r="E5" s="33" t="s">
        <v>1725</v>
      </c>
      <c r="F5" s="249">
        <v>2.1545999999999998</v>
      </c>
      <c r="G5" s="249">
        <v>2.6599999999999997</v>
      </c>
      <c r="H5" s="398">
        <f>I5*0.6</f>
        <v>2.6999999999999997</v>
      </c>
      <c r="I5" s="399">
        <v>4.5</v>
      </c>
      <c r="J5" s="409" t="s">
        <v>1726</v>
      </c>
      <c r="K5" s="248"/>
      <c r="M5" s="27">
        <f t="shared" si="0"/>
        <v>0</v>
      </c>
      <c r="N5" s="50">
        <f t="shared" si="4"/>
        <v>0</v>
      </c>
      <c r="O5" s="50">
        <f t="shared" si="1"/>
        <v>0</v>
      </c>
      <c r="P5" s="50">
        <f t="shared" si="2"/>
        <v>0</v>
      </c>
      <c r="Q5" s="50">
        <f t="shared" si="3"/>
        <v>0</v>
      </c>
    </row>
    <row r="6" spans="1:26" ht="20.100000000000001" customHeight="1">
      <c r="D6" s="33" t="s">
        <v>1727</v>
      </c>
      <c r="E6" s="33" t="s">
        <v>1728</v>
      </c>
      <c r="F6" s="249">
        <v>6.4637999999999991</v>
      </c>
      <c r="G6" s="249">
        <v>7.9799999999999986</v>
      </c>
      <c r="H6" s="398">
        <f t="shared" ref="H6:H8" si="5">I6*0.6</f>
        <v>8.4</v>
      </c>
      <c r="I6" s="399">
        <v>14</v>
      </c>
      <c r="J6" s="409" t="s">
        <v>1726</v>
      </c>
      <c r="K6" s="248"/>
      <c r="M6" s="27">
        <f t="shared" si="0"/>
        <v>0</v>
      </c>
      <c r="N6" s="50">
        <f t="shared" si="4"/>
        <v>0</v>
      </c>
      <c r="O6" s="119">
        <f t="shared" si="1"/>
        <v>0</v>
      </c>
      <c r="P6" s="119">
        <f t="shared" si="2"/>
        <v>0</v>
      </c>
      <c r="Q6" s="119">
        <f t="shared" si="3"/>
        <v>0</v>
      </c>
    </row>
    <row r="7" spans="1:26" ht="20.100000000000001" customHeight="1">
      <c r="D7" s="33" t="s">
        <v>1729</v>
      </c>
      <c r="E7" s="33" t="s">
        <v>1730</v>
      </c>
      <c r="F7" s="249">
        <v>3.2318999999999996</v>
      </c>
      <c r="G7" s="249">
        <v>3.9899999999999993</v>
      </c>
      <c r="H7" s="398">
        <f t="shared" si="5"/>
        <v>4.2</v>
      </c>
      <c r="I7" s="399">
        <v>7</v>
      </c>
      <c r="J7" s="409" t="s">
        <v>1726</v>
      </c>
      <c r="K7" s="248"/>
      <c r="M7" s="27">
        <f t="shared" si="0"/>
        <v>0</v>
      </c>
      <c r="N7" s="50">
        <f t="shared" si="4"/>
        <v>0</v>
      </c>
      <c r="O7" s="50">
        <f t="shared" si="1"/>
        <v>0</v>
      </c>
      <c r="P7" s="50">
        <f t="shared" si="2"/>
        <v>0</v>
      </c>
      <c r="Q7" s="50">
        <f t="shared" si="3"/>
        <v>0</v>
      </c>
    </row>
    <row r="8" spans="1:26" ht="20.100000000000001" customHeight="1">
      <c r="D8" s="33" t="s">
        <v>1731</v>
      </c>
      <c r="E8" s="33" t="s">
        <v>1732</v>
      </c>
      <c r="F8" s="249">
        <v>7.5411000000000001</v>
      </c>
      <c r="G8" s="249">
        <v>9.3099999999999987</v>
      </c>
      <c r="H8" s="398">
        <f t="shared" si="5"/>
        <v>9.9</v>
      </c>
      <c r="I8" s="399">
        <v>16.5</v>
      </c>
      <c r="J8" s="409" t="s">
        <v>1726</v>
      </c>
      <c r="K8" s="410"/>
      <c r="M8" s="27">
        <f t="shared" si="0"/>
        <v>0</v>
      </c>
      <c r="N8" s="50">
        <f t="shared" si="4"/>
        <v>0</v>
      </c>
      <c r="O8" s="119">
        <f t="shared" si="1"/>
        <v>0</v>
      </c>
      <c r="P8" s="119">
        <f t="shared" si="2"/>
        <v>0</v>
      </c>
      <c r="Q8" s="119">
        <f t="shared" si="3"/>
        <v>0</v>
      </c>
    </row>
    <row r="9" spans="1:26" ht="20.100000000000001" customHeight="1">
      <c r="F9" s="249"/>
      <c r="G9" s="249"/>
      <c r="H9" s="249"/>
      <c r="I9" s="249"/>
      <c r="J9" s="407"/>
      <c r="K9" s="410"/>
      <c r="M9" s="27">
        <f t="shared" si="0"/>
        <v>0</v>
      </c>
      <c r="N9" s="50">
        <f t="shared" si="4"/>
        <v>0</v>
      </c>
      <c r="O9" s="50">
        <f t="shared" si="1"/>
        <v>0</v>
      </c>
      <c r="P9" s="50">
        <f t="shared" si="2"/>
        <v>0</v>
      </c>
      <c r="Q9" s="50">
        <f t="shared" si="3"/>
        <v>0</v>
      </c>
    </row>
    <row r="10" spans="1:26" ht="20.100000000000001" customHeight="1">
      <c r="D10" s="268" t="s">
        <v>1733</v>
      </c>
      <c r="F10" s="249"/>
      <c r="G10" s="249"/>
      <c r="H10" s="411"/>
      <c r="I10" s="411"/>
      <c r="J10" s="407"/>
      <c r="K10" s="410"/>
      <c r="M10" s="27">
        <f t="shared" si="0"/>
        <v>0</v>
      </c>
      <c r="N10" s="50">
        <f t="shared" si="4"/>
        <v>0</v>
      </c>
      <c r="O10" s="119">
        <f t="shared" si="1"/>
        <v>0</v>
      </c>
      <c r="P10" s="119">
        <f t="shared" si="2"/>
        <v>0</v>
      </c>
      <c r="Q10" s="119">
        <f t="shared" si="3"/>
        <v>0</v>
      </c>
    </row>
    <row r="11" spans="1:26" ht="20.100000000000001" customHeight="1">
      <c r="D11" s="33" t="s">
        <v>1734</v>
      </c>
      <c r="E11" s="33" t="s">
        <v>1735</v>
      </c>
      <c r="F11" s="249">
        <v>10.773</v>
      </c>
      <c r="G11" s="249">
        <v>13.299999999999999</v>
      </c>
      <c r="H11" s="398">
        <f t="shared" ref="H11:H14" si="6">I11*0.6</f>
        <v>14.1</v>
      </c>
      <c r="I11" s="399">
        <v>23.5</v>
      </c>
      <c r="J11" s="409" t="s">
        <v>1726</v>
      </c>
      <c r="K11" s="410"/>
      <c r="M11" s="27">
        <f t="shared" si="0"/>
        <v>0</v>
      </c>
      <c r="N11" s="50">
        <f t="shared" si="4"/>
        <v>0</v>
      </c>
      <c r="O11" s="50">
        <f t="shared" si="1"/>
        <v>0</v>
      </c>
      <c r="P11" s="50">
        <f t="shared" si="2"/>
        <v>0</v>
      </c>
      <c r="Q11" s="50">
        <f t="shared" si="3"/>
        <v>0</v>
      </c>
    </row>
    <row r="12" spans="1:26" ht="20.100000000000001" customHeight="1">
      <c r="D12" s="33" t="s">
        <v>1736</v>
      </c>
      <c r="E12" s="33" t="s">
        <v>1737</v>
      </c>
      <c r="F12" s="249">
        <v>16.159499999999998</v>
      </c>
      <c r="G12" s="249">
        <v>19.95</v>
      </c>
      <c r="H12" s="398">
        <f t="shared" si="6"/>
        <v>21</v>
      </c>
      <c r="I12" s="399">
        <v>35</v>
      </c>
      <c r="J12" s="409" t="s">
        <v>1726</v>
      </c>
      <c r="K12" s="410"/>
      <c r="M12" s="27">
        <f t="shared" si="0"/>
        <v>0</v>
      </c>
      <c r="N12" s="50">
        <f t="shared" si="4"/>
        <v>0</v>
      </c>
      <c r="O12" s="119">
        <f t="shared" si="1"/>
        <v>0</v>
      </c>
      <c r="P12" s="119">
        <f t="shared" si="2"/>
        <v>0</v>
      </c>
      <c r="Q12" s="119">
        <f t="shared" si="3"/>
        <v>0</v>
      </c>
    </row>
    <row r="13" spans="1:26" ht="20.100000000000001" customHeight="1">
      <c r="D13" s="33" t="s">
        <v>1738</v>
      </c>
      <c r="E13" s="33" t="s">
        <v>1739</v>
      </c>
      <c r="F13" s="249">
        <v>18.85275</v>
      </c>
      <c r="G13" s="249">
        <v>23.274999999999999</v>
      </c>
      <c r="H13" s="398">
        <f t="shared" si="6"/>
        <v>24</v>
      </c>
      <c r="I13" s="399">
        <v>40</v>
      </c>
      <c r="J13" s="409" t="s">
        <v>1726</v>
      </c>
      <c r="K13" s="410"/>
      <c r="M13" s="27">
        <f t="shared" si="0"/>
        <v>0</v>
      </c>
      <c r="N13" s="50">
        <f t="shared" si="4"/>
        <v>0</v>
      </c>
      <c r="O13" s="50">
        <f t="shared" si="1"/>
        <v>0</v>
      </c>
      <c r="P13" s="50">
        <f t="shared" si="2"/>
        <v>0</v>
      </c>
      <c r="Q13" s="50">
        <f t="shared" si="3"/>
        <v>0</v>
      </c>
    </row>
    <row r="14" spans="1:26" ht="20.100000000000001" customHeight="1">
      <c r="D14" s="33" t="s">
        <v>1740</v>
      </c>
      <c r="E14" s="33" t="s">
        <v>1741</v>
      </c>
      <c r="F14" s="249">
        <v>32.318999999999996</v>
      </c>
      <c r="G14" s="249">
        <v>39.9</v>
      </c>
      <c r="H14" s="398">
        <f t="shared" si="6"/>
        <v>42</v>
      </c>
      <c r="I14" s="399">
        <v>70</v>
      </c>
      <c r="J14" s="409" t="s">
        <v>1726</v>
      </c>
      <c r="K14" s="410"/>
      <c r="M14" s="27">
        <f t="shared" si="0"/>
        <v>0</v>
      </c>
      <c r="N14" s="50">
        <f t="shared" si="4"/>
        <v>0</v>
      </c>
      <c r="O14" s="119">
        <f t="shared" si="1"/>
        <v>0</v>
      </c>
      <c r="P14" s="119">
        <f t="shared" si="2"/>
        <v>0</v>
      </c>
      <c r="Q14" s="119">
        <f t="shared" si="3"/>
        <v>0</v>
      </c>
    </row>
    <row r="15" spans="1:26" ht="20.100000000000001" customHeight="1">
      <c r="F15" s="249"/>
      <c r="G15" s="249"/>
      <c r="H15" s="411"/>
      <c r="I15" s="411"/>
      <c r="J15" s="407"/>
      <c r="K15" s="410"/>
      <c r="M15" s="27">
        <f t="shared" si="0"/>
        <v>0</v>
      </c>
      <c r="N15" s="50">
        <f t="shared" si="4"/>
        <v>0</v>
      </c>
      <c r="O15" s="50">
        <f t="shared" si="1"/>
        <v>0</v>
      </c>
      <c r="P15" s="50">
        <f t="shared" si="2"/>
        <v>0</v>
      </c>
      <c r="Q15" s="50">
        <f t="shared" si="3"/>
        <v>0</v>
      </c>
    </row>
    <row r="16" spans="1:26" ht="20.100000000000001" customHeight="1">
      <c r="C16" s="253" t="s">
        <v>1742</v>
      </c>
      <c r="D16" s="268" t="s">
        <v>1743</v>
      </c>
      <c r="F16" s="249"/>
      <c r="G16" s="249"/>
      <c r="H16" s="411"/>
      <c r="I16" s="411"/>
      <c r="J16" s="407"/>
      <c r="K16" s="410"/>
      <c r="M16" s="27">
        <f t="shared" si="0"/>
        <v>0</v>
      </c>
      <c r="N16" s="50">
        <f t="shared" si="4"/>
        <v>0</v>
      </c>
      <c r="O16" s="119">
        <f t="shared" si="1"/>
        <v>0</v>
      </c>
      <c r="P16" s="119">
        <f t="shared" si="2"/>
        <v>0</v>
      </c>
      <c r="Q16" s="119">
        <f t="shared" si="3"/>
        <v>0</v>
      </c>
    </row>
    <row r="17" spans="3:17" ht="20.100000000000001" customHeight="1">
      <c r="C17" s="253"/>
      <c r="D17" s="412" t="s">
        <v>1744</v>
      </c>
      <c r="F17" s="249"/>
      <c r="G17" s="249"/>
      <c r="H17" s="411"/>
      <c r="I17" s="411"/>
      <c r="J17" s="407"/>
      <c r="K17" s="410"/>
      <c r="M17" s="27">
        <f t="shared" si="0"/>
        <v>0</v>
      </c>
      <c r="N17" s="50">
        <f t="shared" si="4"/>
        <v>0</v>
      </c>
      <c r="O17" s="50">
        <f t="shared" si="1"/>
        <v>0</v>
      </c>
      <c r="P17" s="50">
        <f t="shared" si="2"/>
        <v>0</v>
      </c>
      <c r="Q17" s="50">
        <f t="shared" si="3"/>
        <v>0</v>
      </c>
    </row>
    <row r="18" spans="3:17" ht="20.100000000000001" customHeight="1">
      <c r="D18" s="33" t="s">
        <v>1745</v>
      </c>
      <c r="E18" s="33" t="s">
        <v>1746</v>
      </c>
      <c r="F18" s="249">
        <v>5.3864999999999998</v>
      </c>
      <c r="G18" s="249">
        <v>6.6499999999999995</v>
      </c>
      <c r="H18" s="398">
        <f t="shared" ref="H18:H23" si="7">I18*0.6</f>
        <v>8.4</v>
      </c>
      <c r="I18" s="400">
        <v>14</v>
      </c>
      <c r="J18" s="409" t="s">
        <v>1726</v>
      </c>
      <c r="K18" s="262" t="s">
        <v>1747</v>
      </c>
      <c r="M18" s="27">
        <f t="shared" si="0"/>
        <v>0</v>
      </c>
      <c r="N18" s="50">
        <f t="shared" si="4"/>
        <v>0</v>
      </c>
      <c r="O18" s="119">
        <f t="shared" si="1"/>
        <v>0</v>
      </c>
      <c r="P18" s="119">
        <f t="shared" si="2"/>
        <v>0</v>
      </c>
      <c r="Q18" s="119">
        <f t="shared" si="3"/>
        <v>0</v>
      </c>
    </row>
    <row r="19" spans="3:17" ht="20.100000000000001" customHeight="1">
      <c r="D19" s="33" t="s">
        <v>1748</v>
      </c>
      <c r="E19" s="33" t="s">
        <v>1749</v>
      </c>
      <c r="F19" s="249">
        <v>6.4637999999999991</v>
      </c>
      <c r="G19" s="249">
        <v>7.9799999999999986</v>
      </c>
      <c r="H19" s="398">
        <f t="shared" si="7"/>
        <v>9</v>
      </c>
      <c r="I19" s="399">
        <v>15</v>
      </c>
      <c r="J19" s="409" t="s">
        <v>1726</v>
      </c>
      <c r="K19" s="262" t="s">
        <v>1750</v>
      </c>
      <c r="M19" s="27">
        <f t="shared" si="0"/>
        <v>0</v>
      </c>
      <c r="N19" s="50">
        <f t="shared" si="4"/>
        <v>0</v>
      </c>
      <c r="O19" s="50">
        <f t="shared" si="1"/>
        <v>0</v>
      </c>
      <c r="P19" s="50">
        <f t="shared" si="2"/>
        <v>0</v>
      </c>
      <c r="Q19" s="50">
        <f t="shared" si="3"/>
        <v>0</v>
      </c>
    </row>
    <row r="20" spans="3:17" ht="20.100000000000001" customHeight="1">
      <c r="D20" s="33" t="s">
        <v>1751</v>
      </c>
      <c r="E20" s="33" t="s">
        <v>1752</v>
      </c>
      <c r="F20" s="249">
        <v>8.6183999999999994</v>
      </c>
      <c r="G20" s="249">
        <v>10.639999999999999</v>
      </c>
      <c r="H20" s="398">
        <f t="shared" si="7"/>
        <v>12</v>
      </c>
      <c r="I20" s="399">
        <v>20</v>
      </c>
      <c r="J20" s="409" t="s">
        <v>1726</v>
      </c>
      <c r="K20" s="262" t="s">
        <v>1753</v>
      </c>
      <c r="M20" s="27">
        <f t="shared" si="0"/>
        <v>0</v>
      </c>
      <c r="N20" s="50">
        <f t="shared" si="4"/>
        <v>0</v>
      </c>
      <c r="O20" s="119">
        <f t="shared" si="1"/>
        <v>0</v>
      </c>
      <c r="P20" s="119">
        <f t="shared" si="2"/>
        <v>0</v>
      </c>
      <c r="Q20" s="119">
        <f t="shared" si="3"/>
        <v>0</v>
      </c>
    </row>
    <row r="21" spans="3:17" ht="20.100000000000001" customHeight="1">
      <c r="D21" s="33" t="s">
        <v>1754</v>
      </c>
      <c r="E21" s="33" t="s">
        <v>1755</v>
      </c>
      <c r="F21" s="249">
        <v>8.6183999999999994</v>
      </c>
      <c r="G21" s="249">
        <v>10.639999999999999</v>
      </c>
      <c r="H21" s="398">
        <f t="shared" si="7"/>
        <v>12</v>
      </c>
      <c r="I21" s="399">
        <v>20</v>
      </c>
      <c r="J21" s="409" t="s">
        <v>1726</v>
      </c>
      <c r="K21" s="262" t="s">
        <v>1756</v>
      </c>
      <c r="M21" s="27">
        <f t="shared" si="0"/>
        <v>0</v>
      </c>
      <c r="N21" s="50">
        <f t="shared" si="4"/>
        <v>0</v>
      </c>
      <c r="O21" s="50">
        <f t="shared" si="1"/>
        <v>0</v>
      </c>
      <c r="P21" s="50">
        <f t="shared" si="2"/>
        <v>0</v>
      </c>
      <c r="Q21" s="50">
        <f t="shared" si="3"/>
        <v>0</v>
      </c>
    </row>
    <row r="22" spans="3:17" ht="20.100000000000001" customHeight="1">
      <c r="D22" s="33" t="s">
        <v>1757</v>
      </c>
      <c r="E22" s="33" t="s">
        <v>1758</v>
      </c>
      <c r="F22" s="249">
        <v>10.773</v>
      </c>
      <c r="G22" s="249">
        <v>13.299999999999999</v>
      </c>
      <c r="H22" s="398">
        <f t="shared" si="7"/>
        <v>14.399999999999999</v>
      </c>
      <c r="I22" s="399">
        <v>24</v>
      </c>
      <c r="J22" s="409" t="s">
        <v>1726</v>
      </c>
      <c r="K22" s="262" t="s">
        <v>1759</v>
      </c>
      <c r="M22" s="27">
        <f t="shared" si="0"/>
        <v>0</v>
      </c>
      <c r="N22" s="50">
        <f t="shared" si="4"/>
        <v>0</v>
      </c>
      <c r="O22" s="119">
        <f t="shared" si="1"/>
        <v>0</v>
      </c>
      <c r="P22" s="119">
        <f t="shared" si="2"/>
        <v>0</v>
      </c>
      <c r="Q22" s="119">
        <f t="shared" si="3"/>
        <v>0</v>
      </c>
    </row>
    <row r="23" spans="3:17" ht="20.100000000000001" customHeight="1">
      <c r="D23" s="33" t="s">
        <v>1760</v>
      </c>
      <c r="E23" s="33" t="s">
        <v>1761</v>
      </c>
      <c r="F23" s="249">
        <v>16.159499999999998</v>
      </c>
      <c r="G23" s="249">
        <v>19.95</v>
      </c>
      <c r="H23" s="398">
        <f t="shared" si="7"/>
        <v>21</v>
      </c>
      <c r="I23" s="399">
        <v>35</v>
      </c>
      <c r="J23" s="409" t="s">
        <v>1726</v>
      </c>
      <c r="K23" s="262" t="s">
        <v>1762</v>
      </c>
      <c r="M23" s="27">
        <f t="shared" si="0"/>
        <v>0</v>
      </c>
      <c r="N23" s="50">
        <f t="shared" si="4"/>
        <v>0</v>
      </c>
      <c r="O23" s="50">
        <f t="shared" si="1"/>
        <v>0</v>
      </c>
      <c r="P23" s="50">
        <f t="shared" si="2"/>
        <v>0</v>
      </c>
      <c r="Q23" s="50">
        <f t="shared" si="3"/>
        <v>0</v>
      </c>
    </row>
    <row r="24" spans="3:17" ht="20.100000000000001" customHeight="1">
      <c r="D24" s="412" t="s">
        <v>1763</v>
      </c>
      <c r="F24" s="249"/>
      <c r="G24" s="249"/>
      <c r="H24" s="411"/>
      <c r="I24" s="411"/>
      <c r="J24" s="407"/>
      <c r="K24" s="256"/>
      <c r="M24" s="27">
        <f t="shared" si="0"/>
        <v>0</v>
      </c>
      <c r="N24" s="50">
        <f t="shared" si="4"/>
        <v>0</v>
      </c>
      <c r="O24" s="119">
        <f t="shared" si="1"/>
        <v>0</v>
      </c>
      <c r="P24" s="119">
        <f t="shared" si="2"/>
        <v>0</v>
      </c>
      <c r="Q24" s="119">
        <f t="shared" si="3"/>
        <v>0</v>
      </c>
    </row>
    <row r="25" spans="3:17" ht="20.100000000000001" customHeight="1">
      <c r="D25" s="33" t="s">
        <v>1764</v>
      </c>
      <c r="E25" s="33" t="s">
        <v>1765</v>
      </c>
      <c r="F25" s="249"/>
      <c r="G25" s="249"/>
      <c r="H25" s="411"/>
      <c r="I25" s="411"/>
      <c r="J25" s="409" t="s">
        <v>1726</v>
      </c>
      <c r="K25" s="256"/>
      <c r="M25" s="27">
        <f t="shared" si="0"/>
        <v>0</v>
      </c>
      <c r="N25" s="50">
        <f t="shared" si="4"/>
        <v>0</v>
      </c>
      <c r="O25" s="50">
        <f t="shared" si="1"/>
        <v>0</v>
      </c>
      <c r="P25" s="50">
        <f t="shared" si="2"/>
        <v>0</v>
      </c>
      <c r="Q25" s="50">
        <f t="shared" si="3"/>
        <v>0</v>
      </c>
    </row>
    <row r="26" spans="3:17" ht="20.100000000000001" customHeight="1">
      <c r="D26" s="33" t="s">
        <v>1764</v>
      </c>
      <c r="E26" s="33" t="s">
        <v>1766</v>
      </c>
      <c r="F26" s="249"/>
      <c r="G26" s="249"/>
      <c r="H26" s="411"/>
      <c r="I26" s="411"/>
      <c r="J26" s="409" t="s">
        <v>1726</v>
      </c>
      <c r="K26" s="256"/>
      <c r="M26" s="27">
        <f t="shared" si="0"/>
        <v>0</v>
      </c>
      <c r="N26" s="50">
        <f t="shared" si="4"/>
        <v>0</v>
      </c>
      <c r="O26" s="119">
        <f t="shared" si="1"/>
        <v>0</v>
      </c>
      <c r="P26" s="119">
        <f t="shared" si="2"/>
        <v>0</v>
      </c>
      <c r="Q26" s="119">
        <f t="shared" si="3"/>
        <v>0</v>
      </c>
    </row>
    <row r="27" spans="3:17" ht="20.100000000000001" customHeight="1">
      <c r="D27" s="33" t="s">
        <v>1767</v>
      </c>
      <c r="E27" s="33" t="s">
        <v>1768</v>
      </c>
      <c r="F27" s="249"/>
      <c r="G27" s="249"/>
      <c r="H27" s="411"/>
      <c r="I27" s="411"/>
      <c r="J27" s="409" t="s">
        <v>1726</v>
      </c>
      <c r="K27" s="256"/>
      <c r="M27" s="27">
        <f t="shared" si="0"/>
        <v>0</v>
      </c>
      <c r="N27" s="50">
        <f t="shared" si="4"/>
        <v>0</v>
      </c>
      <c r="O27" s="50">
        <f t="shared" si="1"/>
        <v>0</v>
      </c>
      <c r="P27" s="50">
        <f t="shared" si="2"/>
        <v>0</v>
      </c>
      <c r="Q27" s="50">
        <f t="shared" si="3"/>
        <v>0</v>
      </c>
    </row>
    <row r="28" spans="3:17" ht="20.100000000000001" customHeight="1">
      <c r="D28" s="33" t="s">
        <v>1769</v>
      </c>
      <c r="E28" s="33" t="s">
        <v>1770</v>
      </c>
      <c r="F28" s="249"/>
      <c r="G28" s="249"/>
      <c r="H28" s="411"/>
      <c r="I28" s="411"/>
      <c r="J28" s="409" t="s">
        <v>1726</v>
      </c>
      <c r="K28" s="256"/>
      <c r="M28" s="27">
        <f t="shared" si="0"/>
        <v>0</v>
      </c>
      <c r="N28" s="50">
        <f t="shared" si="4"/>
        <v>0</v>
      </c>
      <c r="O28" s="119">
        <f t="shared" si="1"/>
        <v>0</v>
      </c>
      <c r="P28" s="119">
        <f t="shared" si="2"/>
        <v>0</v>
      </c>
      <c r="Q28" s="119">
        <f t="shared" si="3"/>
        <v>0</v>
      </c>
    </row>
    <row r="29" spans="3:17" ht="20.100000000000001" customHeight="1">
      <c r="D29" s="33" t="s">
        <v>1771</v>
      </c>
      <c r="E29" s="33" t="s">
        <v>1772</v>
      </c>
      <c r="F29" s="249"/>
      <c r="G29" s="249"/>
      <c r="H29" s="411"/>
      <c r="I29" s="411"/>
      <c r="J29" s="409" t="s">
        <v>1726</v>
      </c>
      <c r="K29" s="256"/>
      <c r="M29" s="27">
        <f t="shared" si="0"/>
        <v>0</v>
      </c>
      <c r="N29" s="50">
        <f t="shared" si="4"/>
        <v>0</v>
      </c>
      <c r="O29" s="50">
        <f t="shared" si="1"/>
        <v>0</v>
      </c>
      <c r="P29" s="50">
        <f t="shared" si="2"/>
        <v>0</v>
      </c>
      <c r="Q29" s="50">
        <f t="shared" si="3"/>
        <v>0</v>
      </c>
    </row>
    <row r="30" spans="3:17" ht="20.100000000000001" customHeight="1">
      <c r="D30" s="33" t="s">
        <v>1773</v>
      </c>
      <c r="E30" s="33" t="s">
        <v>1774</v>
      </c>
      <c r="F30" s="249"/>
      <c r="G30" s="249"/>
      <c r="H30" s="411"/>
      <c r="I30" s="411"/>
      <c r="J30" s="409" t="s">
        <v>1726</v>
      </c>
      <c r="K30" s="256"/>
      <c r="M30" s="27">
        <f t="shared" si="0"/>
        <v>0</v>
      </c>
      <c r="N30" s="50">
        <f t="shared" si="4"/>
        <v>0</v>
      </c>
      <c r="O30" s="119">
        <f t="shared" si="1"/>
        <v>0</v>
      </c>
      <c r="P30" s="119">
        <f t="shared" si="2"/>
        <v>0</v>
      </c>
      <c r="Q30" s="119">
        <f t="shared" si="3"/>
        <v>0</v>
      </c>
    </row>
    <row r="31" spans="3:17" ht="20.100000000000001" customHeight="1">
      <c r="D31" s="412" t="s">
        <v>1775</v>
      </c>
      <c r="F31" s="249"/>
      <c r="G31" s="249"/>
      <c r="H31" s="411"/>
      <c r="I31" s="411"/>
      <c r="J31" s="407"/>
      <c r="K31" s="256"/>
      <c r="M31" s="27">
        <f t="shared" si="0"/>
        <v>0</v>
      </c>
      <c r="N31" s="50">
        <f t="shared" si="4"/>
        <v>0</v>
      </c>
      <c r="O31" s="50">
        <f t="shared" si="1"/>
        <v>0</v>
      </c>
      <c r="P31" s="50">
        <f t="shared" si="2"/>
        <v>0</v>
      </c>
      <c r="Q31" s="50">
        <f t="shared" si="3"/>
        <v>0</v>
      </c>
    </row>
    <row r="32" spans="3:17" ht="20.100000000000001" customHeight="1">
      <c r="D32" s="33" t="s">
        <v>1776</v>
      </c>
      <c r="E32" s="33" t="s">
        <v>1777</v>
      </c>
      <c r="F32" s="249"/>
      <c r="G32" s="249"/>
      <c r="H32" s="411"/>
      <c r="I32" s="411"/>
      <c r="J32" s="409" t="s">
        <v>1726</v>
      </c>
      <c r="K32" s="256"/>
      <c r="M32" s="27">
        <f t="shared" si="0"/>
        <v>0</v>
      </c>
      <c r="N32" s="50">
        <f t="shared" si="4"/>
        <v>0</v>
      </c>
      <c r="O32" s="119">
        <f t="shared" si="1"/>
        <v>0</v>
      </c>
      <c r="P32" s="119">
        <f t="shared" si="2"/>
        <v>0</v>
      </c>
      <c r="Q32" s="119">
        <f t="shared" si="3"/>
        <v>0</v>
      </c>
    </row>
    <row r="33" spans="3:17" ht="20.100000000000001" customHeight="1">
      <c r="D33" s="33" t="s">
        <v>1778</v>
      </c>
      <c r="E33" s="33" t="s">
        <v>1779</v>
      </c>
      <c r="F33" s="249"/>
      <c r="G33" s="249"/>
      <c r="H33" s="411"/>
      <c r="I33" s="411"/>
      <c r="J33" s="409" t="s">
        <v>1726</v>
      </c>
      <c r="K33" s="256"/>
      <c r="M33" s="27">
        <f t="shared" si="0"/>
        <v>0</v>
      </c>
      <c r="N33" s="50">
        <f t="shared" si="4"/>
        <v>0</v>
      </c>
      <c r="O33" s="50">
        <f t="shared" si="1"/>
        <v>0</v>
      </c>
      <c r="P33" s="50">
        <f t="shared" si="2"/>
        <v>0</v>
      </c>
      <c r="Q33" s="50">
        <f t="shared" si="3"/>
        <v>0</v>
      </c>
    </row>
    <row r="34" spans="3:17" ht="20.100000000000001" customHeight="1">
      <c r="D34" s="33" t="s">
        <v>1780</v>
      </c>
      <c r="E34" s="33" t="s">
        <v>1781</v>
      </c>
      <c r="F34" s="249"/>
      <c r="G34" s="249"/>
      <c r="H34" s="411"/>
      <c r="I34" s="411"/>
      <c r="J34" s="409" t="s">
        <v>1726</v>
      </c>
      <c r="K34" s="256"/>
      <c r="M34" s="27">
        <f t="shared" si="0"/>
        <v>0</v>
      </c>
      <c r="N34" s="50">
        <f t="shared" si="4"/>
        <v>0</v>
      </c>
      <c r="O34" s="119">
        <f t="shared" si="1"/>
        <v>0</v>
      </c>
      <c r="P34" s="119">
        <f t="shared" si="2"/>
        <v>0</v>
      </c>
      <c r="Q34" s="119">
        <f t="shared" si="3"/>
        <v>0</v>
      </c>
    </row>
    <row r="35" spans="3:17" ht="20.100000000000001" customHeight="1">
      <c r="D35" s="33" t="s">
        <v>1782</v>
      </c>
      <c r="E35" s="33" t="s">
        <v>1783</v>
      </c>
      <c r="F35" s="249"/>
      <c r="G35" s="249"/>
      <c r="H35" s="411"/>
      <c r="I35" s="411"/>
      <c r="J35" s="409" t="s">
        <v>1726</v>
      </c>
      <c r="K35" s="256"/>
      <c r="M35" s="27">
        <f t="shared" si="0"/>
        <v>0</v>
      </c>
      <c r="N35" s="50">
        <f t="shared" si="4"/>
        <v>0</v>
      </c>
      <c r="O35" s="50">
        <f t="shared" si="1"/>
        <v>0</v>
      </c>
      <c r="P35" s="50">
        <f t="shared" si="2"/>
        <v>0</v>
      </c>
      <c r="Q35" s="50">
        <f t="shared" si="3"/>
        <v>0</v>
      </c>
    </row>
    <row r="36" spans="3:17" ht="20.100000000000001" customHeight="1">
      <c r="D36" s="33" t="s">
        <v>1784</v>
      </c>
      <c r="E36" s="33" t="s">
        <v>1785</v>
      </c>
      <c r="F36" s="249"/>
      <c r="G36" s="249"/>
      <c r="H36" s="411"/>
      <c r="I36" s="411"/>
      <c r="J36" s="409" t="s">
        <v>1726</v>
      </c>
      <c r="K36" s="256"/>
      <c r="M36" s="27">
        <f t="shared" si="0"/>
        <v>0</v>
      </c>
      <c r="N36" s="50">
        <f t="shared" si="4"/>
        <v>0</v>
      </c>
      <c r="O36" s="119">
        <f t="shared" si="1"/>
        <v>0</v>
      </c>
      <c r="P36" s="119">
        <f t="shared" si="2"/>
        <v>0</v>
      </c>
      <c r="Q36" s="119">
        <f t="shared" si="3"/>
        <v>0</v>
      </c>
    </row>
    <row r="37" spans="3:17" ht="20.100000000000001" customHeight="1">
      <c r="D37" s="33" t="s">
        <v>1786</v>
      </c>
      <c r="E37" s="33" t="s">
        <v>1787</v>
      </c>
      <c r="F37" s="249"/>
      <c r="G37" s="249"/>
      <c r="H37" s="411"/>
      <c r="I37" s="411"/>
      <c r="J37" s="409" t="s">
        <v>1726</v>
      </c>
      <c r="K37" s="256"/>
      <c r="M37" s="27">
        <f t="shared" si="0"/>
        <v>0</v>
      </c>
      <c r="N37" s="50">
        <f t="shared" si="4"/>
        <v>0</v>
      </c>
      <c r="O37" s="50">
        <f t="shared" si="1"/>
        <v>0</v>
      </c>
      <c r="P37" s="50">
        <f t="shared" si="2"/>
        <v>0</v>
      </c>
      <c r="Q37" s="50">
        <f t="shared" si="3"/>
        <v>0</v>
      </c>
    </row>
    <row r="38" spans="3:17" ht="20.100000000000001" customHeight="1">
      <c r="F38" s="249"/>
      <c r="G38" s="249"/>
      <c r="H38" s="411"/>
      <c r="I38" s="411"/>
      <c r="J38" s="407"/>
      <c r="K38" s="410"/>
      <c r="M38" s="27">
        <f t="shared" si="0"/>
        <v>0</v>
      </c>
      <c r="N38" s="50">
        <f t="shared" si="4"/>
        <v>0</v>
      </c>
      <c r="O38" s="119">
        <f t="shared" si="1"/>
        <v>0</v>
      </c>
      <c r="P38" s="119">
        <f t="shared" si="2"/>
        <v>0</v>
      </c>
      <c r="Q38" s="119">
        <f t="shared" si="3"/>
        <v>0</v>
      </c>
    </row>
    <row r="39" spans="3:17" ht="20.100000000000001" customHeight="1">
      <c r="C39" s="253" t="s">
        <v>1788</v>
      </c>
      <c r="D39" s="268" t="s">
        <v>1789</v>
      </c>
      <c r="F39" s="249"/>
      <c r="G39" s="249"/>
      <c r="H39" s="411"/>
      <c r="I39" s="411"/>
      <c r="J39" s="407"/>
      <c r="K39" s="410"/>
      <c r="M39" s="27">
        <f t="shared" si="0"/>
        <v>0</v>
      </c>
      <c r="N39" s="50">
        <f t="shared" si="4"/>
        <v>0</v>
      </c>
      <c r="O39" s="50">
        <f t="shared" si="1"/>
        <v>0</v>
      </c>
      <c r="P39" s="50">
        <f t="shared" si="2"/>
        <v>0</v>
      </c>
      <c r="Q39" s="50">
        <f t="shared" si="3"/>
        <v>0</v>
      </c>
    </row>
    <row r="40" spans="3:17" ht="20.100000000000001" customHeight="1">
      <c r="C40" s="253"/>
      <c r="D40" s="412" t="s">
        <v>1744</v>
      </c>
      <c r="F40" s="249"/>
      <c r="G40" s="249"/>
      <c r="H40" s="411"/>
      <c r="I40" s="411"/>
      <c r="J40" s="407"/>
      <c r="K40" s="410"/>
      <c r="M40" s="27">
        <f t="shared" si="0"/>
        <v>0</v>
      </c>
      <c r="N40" s="50">
        <f t="shared" si="4"/>
        <v>0</v>
      </c>
      <c r="O40" s="119">
        <f t="shared" si="1"/>
        <v>0</v>
      </c>
      <c r="P40" s="119">
        <f t="shared" si="2"/>
        <v>0</v>
      </c>
      <c r="Q40" s="119">
        <f t="shared" si="3"/>
        <v>0</v>
      </c>
    </row>
    <row r="41" spans="3:17" ht="20.100000000000001" customHeight="1">
      <c r="D41" s="33" t="s">
        <v>1790</v>
      </c>
      <c r="E41" s="33" t="s">
        <v>1791</v>
      </c>
      <c r="F41" s="249">
        <v>6.4637999999999991</v>
      </c>
      <c r="G41" s="249">
        <v>7.9799999999999986</v>
      </c>
      <c r="H41" s="398">
        <f t="shared" ref="H41:H42" si="8">I41*0.6</f>
        <v>8.4</v>
      </c>
      <c r="I41" s="399">
        <v>14</v>
      </c>
      <c r="J41" s="409" t="s">
        <v>1726</v>
      </c>
      <c r="K41" s="410" t="s">
        <v>1792</v>
      </c>
      <c r="M41" s="27">
        <f t="shared" si="0"/>
        <v>0</v>
      </c>
      <c r="N41" s="50">
        <f t="shared" si="4"/>
        <v>0</v>
      </c>
      <c r="O41" s="50">
        <f t="shared" si="1"/>
        <v>0</v>
      </c>
      <c r="P41" s="50">
        <f t="shared" si="2"/>
        <v>0</v>
      </c>
      <c r="Q41" s="50">
        <f t="shared" si="3"/>
        <v>0</v>
      </c>
    </row>
    <row r="42" spans="3:17" ht="20.100000000000001" customHeight="1">
      <c r="D42" s="33" t="s">
        <v>1793</v>
      </c>
      <c r="E42" s="33" t="s">
        <v>1794</v>
      </c>
      <c r="F42" s="249">
        <v>7.5411000000000001</v>
      </c>
      <c r="G42" s="249">
        <v>9.3099999999999987</v>
      </c>
      <c r="H42" s="398">
        <f t="shared" si="8"/>
        <v>10.199999999999999</v>
      </c>
      <c r="I42" s="399">
        <v>17</v>
      </c>
      <c r="J42" s="409" t="s">
        <v>1726</v>
      </c>
      <c r="K42" s="410" t="s">
        <v>1795</v>
      </c>
      <c r="M42" s="27">
        <f t="shared" si="0"/>
        <v>0</v>
      </c>
      <c r="N42" s="50">
        <f t="shared" si="4"/>
        <v>0</v>
      </c>
      <c r="O42" s="119">
        <f t="shared" si="1"/>
        <v>0</v>
      </c>
      <c r="P42" s="119">
        <f t="shared" si="2"/>
        <v>0</v>
      </c>
      <c r="Q42" s="119">
        <f t="shared" si="3"/>
        <v>0</v>
      </c>
    </row>
    <row r="43" spans="3:17" ht="20.100000000000001" customHeight="1">
      <c r="D43" s="33" t="s">
        <v>1796</v>
      </c>
      <c r="E43" s="33" t="s">
        <v>1797</v>
      </c>
      <c r="F43" s="249">
        <v>9.6957000000000004</v>
      </c>
      <c r="G43" s="249">
        <v>11.969999999999999</v>
      </c>
      <c r="H43" s="398">
        <f>I43*0.6</f>
        <v>12</v>
      </c>
      <c r="I43" s="399">
        <v>20</v>
      </c>
      <c r="J43" s="409" t="s">
        <v>1726</v>
      </c>
      <c r="K43" s="410" t="s">
        <v>1798</v>
      </c>
      <c r="M43" s="27">
        <f t="shared" si="0"/>
        <v>0</v>
      </c>
      <c r="N43" s="50">
        <f t="shared" si="4"/>
        <v>0</v>
      </c>
      <c r="O43" s="50">
        <f t="shared" si="1"/>
        <v>0</v>
      </c>
      <c r="P43" s="50">
        <f t="shared" si="2"/>
        <v>0</v>
      </c>
      <c r="Q43" s="50">
        <f t="shared" si="3"/>
        <v>0</v>
      </c>
    </row>
    <row r="44" spans="3:17" ht="20.100000000000001" customHeight="1">
      <c r="D44" s="33" t="s">
        <v>1799</v>
      </c>
      <c r="E44" s="33" t="s">
        <v>1800</v>
      </c>
      <c r="F44" s="249">
        <v>9.6957000000000004</v>
      </c>
      <c r="G44" s="249">
        <v>11.969999999999999</v>
      </c>
      <c r="H44" s="398">
        <f t="shared" ref="H44:H46" si="9">I44*0.6</f>
        <v>12</v>
      </c>
      <c r="I44" s="399">
        <v>20</v>
      </c>
      <c r="J44" s="409" t="s">
        <v>1726</v>
      </c>
      <c r="K44" s="410" t="s">
        <v>1801</v>
      </c>
      <c r="M44" s="27">
        <f t="shared" si="0"/>
        <v>0</v>
      </c>
      <c r="N44" s="50">
        <f t="shared" si="4"/>
        <v>0</v>
      </c>
      <c r="O44" s="119">
        <f t="shared" si="1"/>
        <v>0</v>
      </c>
      <c r="P44" s="119">
        <f t="shared" si="2"/>
        <v>0</v>
      </c>
      <c r="Q44" s="119">
        <f t="shared" si="3"/>
        <v>0</v>
      </c>
    </row>
    <row r="45" spans="3:17" ht="20.100000000000001" customHeight="1">
      <c r="D45" s="33" t="s">
        <v>1802</v>
      </c>
      <c r="E45" s="33" t="s">
        <v>1803</v>
      </c>
      <c r="F45" s="249">
        <v>11.850299999999999</v>
      </c>
      <c r="G45" s="249">
        <v>14.629999999999997</v>
      </c>
      <c r="H45" s="398">
        <f t="shared" si="9"/>
        <v>15</v>
      </c>
      <c r="I45" s="399">
        <v>25</v>
      </c>
      <c r="J45" s="409" t="s">
        <v>1726</v>
      </c>
      <c r="K45" s="410" t="s">
        <v>1804</v>
      </c>
      <c r="M45" s="27">
        <f t="shared" si="0"/>
        <v>0</v>
      </c>
      <c r="N45" s="50">
        <f t="shared" si="4"/>
        <v>0</v>
      </c>
      <c r="O45" s="50">
        <f t="shared" si="1"/>
        <v>0</v>
      </c>
      <c r="P45" s="50">
        <f t="shared" si="2"/>
        <v>0</v>
      </c>
      <c r="Q45" s="50">
        <f t="shared" si="3"/>
        <v>0</v>
      </c>
    </row>
    <row r="46" spans="3:17" ht="20.100000000000001" customHeight="1">
      <c r="D46" s="33" t="s">
        <v>1805</v>
      </c>
      <c r="E46" s="33" t="s">
        <v>1806</v>
      </c>
      <c r="F46" s="249">
        <v>18.314099999999996</v>
      </c>
      <c r="G46" s="249">
        <v>22.609999999999996</v>
      </c>
      <c r="H46" s="398">
        <f t="shared" si="9"/>
        <v>24</v>
      </c>
      <c r="I46" s="399">
        <v>40</v>
      </c>
      <c r="J46" s="409" t="s">
        <v>1726</v>
      </c>
      <c r="K46" s="410" t="s">
        <v>1807</v>
      </c>
      <c r="M46" s="27">
        <f t="shared" si="0"/>
        <v>0</v>
      </c>
      <c r="N46" s="50">
        <f t="shared" si="4"/>
        <v>0</v>
      </c>
      <c r="O46" s="119">
        <f t="shared" si="1"/>
        <v>0</v>
      </c>
      <c r="P46" s="119">
        <f t="shared" si="2"/>
        <v>0</v>
      </c>
      <c r="Q46" s="119">
        <f t="shared" si="3"/>
        <v>0</v>
      </c>
    </row>
    <row r="47" spans="3:17" ht="20.100000000000001" customHeight="1">
      <c r="D47" s="412" t="s">
        <v>1763</v>
      </c>
      <c r="F47" s="249"/>
      <c r="G47" s="249"/>
      <c r="H47" s="411"/>
      <c r="I47" s="411"/>
      <c r="J47" s="407"/>
      <c r="K47" s="410"/>
      <c r="M47" s="27">
        <f t="shared" si="0"/>
        <v>0</v>
      </c>
      <c r="N47" s="50">
        <f t="shared" si="4"/>
        <v>0</v>
      </c>
      <c r="O47" s="50">
        <f t="shared" si="1"/>
        <v>0</v>
      </c>
      <c r="P47" s="50">
        <f t="shared" si="2"/>
        <v>0</v>
      </c>
      <c r="Q47" s="50">
        <f t="shared" si="3"/>
        <v>0</v>
      </c>
    </row>
    <row r="48" spans="3:17" ht="20.100000000000001" customHeight="1">
      <c r="D48" s="33" t="s">
        <v>1808</v>
      </c>
      <c r="E48" s="33" t="s">
        <v>1809</v>
      </c>
      <c r="F48" s="249"/>
      <c r="G48" s="249"/>
      <c r="H48" s="411"/>
      <c r="I48" s="411"/>
      <c r="J48" s="409" t="s">
        <v>1726</v>
      </c>
      <c r="K48" s="410"/>
      <c r="M48" s="27">
        <f t="shared" si="0"/>
        <v>0</v>
      </c>
      <c r="N48" s="50">
        <f t="shared" si="4"/>
        <v>0</v>
      </c>
      <c r="O48" s="119">
        <f t="shared" si="1"/>
        <v>0</v>
      </c>
      <c r="P48" s="119">
        <f t="shared" si="2"/>
        <v>0</v>
      </c>
      <c r="Q48" s="119">
        <f t="shared" si="3"/>
        <v>0</v>
      </c>
    </row>
    <row r="49" spans="3:17" ht="20.100000000000001" customHeight="1">
      <c r="D49" s="33" t="s">
        <v>1810</v>
      </c>
      <c r="E49" s="33" t="s">
        <v>1811</v>
      </c>
      <c r="F49" s="249"/>
      <c r="G49" s="249"/>
      <c r="H49" s="411"/>
      <c r="I49" s="411"/>
      <c r="J49" s="409" t="s">
        <v>1726</v>
      </c>
      <c r="K49" s="410"/>
      <c r="M49" s="27">
        <f t="shared" si="0"/>
        <v>0</v>
      </c>
      <c r="N49" s="50">
        <f t="shared" si="4"/>
        <v>0</v>
      </c>
      <c r="O49" s="50">
        <f t="shared" si="1"/>
        <v>0</v>
      </c>
      <c r="P49" s="50">
        <f t="shared" si="2"/>
        <v>0</v>
      </c>
      <c r="Q49" s="50">
        <f t="shared" si="3"/>
        <v>0</v>
      </c>
    </row>
    <row r="50" spans="3:17" ht="20.100000000000001" customHeight="1">
      <c r="D50" s="33" t="s">
        <v>1812</v>
      </c>
      <c r="E50" s="33" t="s">
        <v>1813</v>
      </c>
      <c r="F50" s="249"/>
      <c r="G50" s="249"/>
      <c r="H50" s="411"/>
      <c r="I50" s="411"/>
      <c r="J50" s="409" t="s">
        <v>1726</v>
      </c>
      <c r="K50" s="410"/>
      <c r="M50" s="27">
        <f t="shared" si="0"/>
        <v>0</v>
      </c>
      <c r="N50" s="50">
        <f t="shared" si="4"/>
        <v>0</v>
      </c>
      <c r="O50" s="119">
        <f t="shared" si="1"/>
        <v>0</v>
      </c>
      <c r="P50" s="119">
        <f t="shared" si="2"/>
        <v>0</v>
      </c>
      <c r="Q50" s="119">
        <f t="shared" si="3"/>
        <v>0</v>
      </c>
    </row>
    <row r="51" spans="3:17" ht="20.100000000000001" customHeight="1">
      <c r="D51" s="33" t="s">
        <v>1814</v>
      </c>
      <c r="E51" s="33" t="s">
        <v>1815</v>
      </c>
      <c r="F51" s="249"/>
      <c r="G51" s="249"/>
      <c r="H51" s="411"/>
      <c r="I51" s="411"/>
      <c r="J51" s="409" t="s">
        <v>1726</v>
      </c>
      <c r="K51" s="410"/>
      <c r="M51" s="27">
        <f t="shared" si="0"/>
        <v>0</v>
      </c>
      <c r="N51" s="50">
        <f t="shared" si="4"/>
        <v>0</v>
      </c>
      <c r="O51" s="50">
        <f t="shared" si="1"/>
        <v>0</v>
      </c>
      <c r="P51" s="50">
        <f t="shared" si="2"/>
        <v>0</v>
      </c>
      <c r="Q51" s="50">
        <f t="shared" si="3"/>
        <v>0</v>
      </c>
    </row>
    <row r="52" spans="3:17" ht="20.100000000000001" customHeight="1">
      <c r="D52" s="33" t="s">
        <v>1816</v>
      </c>
      <c r="E52" s="33" t="s">
        <v>1817</v>
      </c>
      <c r="F52" s="249"/>
      <c r="G52" s="249"/>
      <c r="H52" s="411"/>
      <c r="I52" s="411"/>
      <c r="J52" s="409" t="s">
        <v>1726</v>
      </c>
      <c r="K52" s="410"/>
      <c r="M52" s="27">
        <f t="shared" si="0"/>
        <v>0</v>
      </c>
      <c r="N52" s="50">
        <f t="shared" si="4"/>
        <v>0</v>
      </c>
      <c r="O52" s="119">
        <f t="shared" si="1"/>
        <v>0</v>
      </c>
      <c r="P52" s="119">
        <f t="shared" si="2"/>
        <v>0</v>
      </c>
      <c r="Q52" s="119">
        <f t="shared" si="3"/>
        <v>0</v>
      </c>
    </row>
    <row r="53" spans="3:17" ht="20.100000000000001" customHeight="1">
      <c r="D53" s="33" t="s">
        <v>1818</v>
      </c>
      <c r="E53" s="33" t="s">
        <v>1819</v>
      </c>
      <c r="F53" s="249"/>
      <c r="G53" s="249"/>
      <c r="H53" s="411"/>
      <c r="I53" s="411"/>
      <c r="J53" s="409" t="s">
        <v>1726</v>
      </c>
      <c r="K53" s="410"/>
      <c r="M53" s="27">
        <f t="shared" si="0"/>
        <v>0</v>
      </c>
      <c r="N53" s="50">
        <f t="shared" si="4"/>
        <v>0</v>
      </c>
      <c r="O53" s="50">
        <f t="shared" si="1"/>
        <v>0</v>
      </c>
      <c r="P53" s="50">
        <f t="shared" si="2"/>
        <v>0</v>
      </c>
      <c r="Q53" s="50">
        <f t="shared" si="3"/>
        <v>0</v>
      </c>
    </row>
    <row r="54" spans="3:17" ht="20.100000000000001" customHeight="1">
      <c r="D54" s="412" t="s">
        <v>1775</v>
      </c>
      <c r="F54" s="249"/>
      <c r="G54" s="249"/>
      <c r="H54" s="411"/>
      <c r="I54" s="411"/>
      <c r="J54" s="407"/>
      <c r="K54" s="410"/>
      <c r="M54" s="27">
        <f t="shared" si="0"/>
        <v>0</v>
      </c>
      <c r="N54" s="50">
        <f t="shared" si="4"/>
        <v>0</v>
      </c>
      <c r="O54" s="119">
        <f t="shared" si="1"/>
        <v>0</v>
      </c>
      <c r="P54" s="119">
        <f t="shared" si="2"/>
        <v>0</v>
      </c>
      <c r="Q54" s="119">
        <f t="shared" si="3"/>
        <v>0</v>
      </c>
    </row>
    <row r="55" spans="3:17" ht="20.100000000000001" customHeight="1">
      <c r="D55" s="33" t="s">
        <v>1820</v>
      </c>
      <c r="E55" s="33" t="s">
        <v>1821</v>
      </c>
      <c r="F55" s="249"/>
      <c r="G55" s="249"/>
      <c r="H55" s="411"/>
      <c r="I55" s="411"/>
      <c r="J55" s="409" t="s">
        <v>1726</v>
      </c>
      <c r="K55" s="410"/>
      <c r="M55" s="27">
        <f t="shared" si="0"/>
        <v>0</v>
      </c>
      <c r="N55" s="50">
        <f t="shared" si="4"/>
        <v>0</v>
      </c>
      <c r="O55" s="50">
        <f t="shared" si="1"/>
        <v>0</v>
      </c>
      <c r="P55" s="50">
        <f t="shared" si="2"/>
        <v>0</v>
      </c>
      <c r="Q55" s="50">
        <f t="shared" si="3"/>
        <v>0</v>
      </c>
    </row>
    <row r="56" spans="3:17" ht="20.100000000000001" customHeight="1">
      <c r="D56" s="33" t="s">
        <v>1822</v>
      </c>
      <c r="E56" s="33" t="s">
        <v>1823</v>
      </c>
      <c r="F56" s="249"/>
      <c r="G56" s="249"/>
      <c r="H56" s="411"/>
      <c r="I56" s="411"/>
      <c r="J56" s="409" t="s">
        <v>1726</v>
      </c>
      <c r="K56" s="410"/>
      <c r="M56" s="27">
        <f t="shared" si="0"/>
        <v>0</v>
      </c>
      <c r="N56" s="50">
        <f t="shared" si="4"/>
        <v>0</v>
      </c>
      <c r="O56" s="119">
        <f t="shared" si="1"/>
        <v>0</v>
      </c>
      <c r="P56" s="119">
        <f t="shared" si="2"/>
        <v>0</v>
      </c>
      <c r="Q56" s="119">
        <f t="shared" si="3"/>
        <v>0</v>
      </c>
    </row>
    <row r="57" spans="3:17" ht="20.100000000000001" customHeight="1">
      <c r="D57" s="33" t="s">
        <v>1824</v>
      </c>
      <c r="E57" s="33" t="s">
        <v>1825</v>
      </c>
      <c r="F57" s="249"/>
      <c r="G57" s="249"/>
      <c r="H57" s="411"/>
      <c r="I57" s="411"/>
      <c r="J57" s="409" t="s">
        <v>1726</v>
      </c>
      <c r="K57" s="410"/>
      <c r="M57" s="27">
        <f t="shared" si="0"/>
        <v>0</v>
      </c>
      <c r="N57" s="50">
        <f t="shared" si="4"/>
        <v>0</v>
      </c>
      <c r="O57" s="50">
        <f t="shared" si="1"/>
        <v>0</v>
      </c>
      <c r="P57" s="50">
        <f t="shared" si="2"/>
        <v>0</v>
      </c>
      <c r="Q57" s="50">
        <f t="shared" si="3"/>
        <v>0</v>
      </c>
    </row>
    <row r="58" spans="3:17" ht="20.100000000000001" customHeight="1">
      <c r="D58" s="33" t="s">
        <v>1826</v>
      </c>
      <c r="E58" s="33" t="s">
        <v>1827</v>
      </c>
      <c r="F58" s="249"/>
      <c r="G58" s="249"/>
      <c r="H58" s="411"/>
      <c r="I58" s="411"/>
      <c r="J58" s="409" t="s">
        <v>1726</v>
      </c>
      <c r="K58" s="410"/>
      <c r="M58" s="27">
        <f t="shared" si="0"/>
        <v>0</v>
      </c>
      <c r="N58" s="50">
        <f t="shared" si="4"/>
        <v>0</v>
      </c>
      <c r="O58" s="119">
        <f t="shared" si="1"/>
        <v>0</v>
      </c>
      <c r="P58" s="119">
        <f t="shared" si="2"/>
        <v>0</v>
      </c>
      <c r="Q58" s="119">
        <f t="shared" si="3"/>
        <v>0</v>
      </c>
    </row>
    <row r="59" spans="3:17" ht="20.100000000000001" customHeight="1">
      <c r="D59" s="33" t="s">
        <v>1828</v>
      </c>
      <c r="E59" s="33" t="s">
        <v>1829</v>
      </c>
      <c r="F59" s="249"/>
      <c r="G59" s="249"/>
      <c r="H59" s="411"/>
      <c r="I59" s="411"/>
      <c r="J59" s="409" t="s">
        <v>1726</v>
      </c>
      <c r="K59" s="410"/>
      <c r="M59" s="27">
        <f t="shared" si="0"/>
        <v>0</v>
      </c>
      <c r="N59" s="50">
        <f t="shared" si="4"/>
        <v>0</v>
      </c>
      <c r="O59" s="50">
        <f t="shared" si="1"/>
        <v>0</v>
      </c>
      <c r="P59" s="50">
        <f t="shared" si="2"/>
        <v>0</v>
      </c>
      <c r="Q59" s="50">
        <f t="shared" si="3"/>
        <v>0</v>
      </c>
    </row>
    <row r="60" spans="3:17" ht="20.100000000000001" customHeight="1">
      <c r="D60" s="33" t="s">
        <v>1830</v>
      </c>
      <c r="E60" s="33" t="s">
        <v>1831</v>
      </c>
      <c r="F60" s="249"/>
      <c r="G60" s="249"/>
      <c r="H60" s="411"/>
      <c r="I60" s="411"/>
      <c r="J60" s="409" t="s">
        <v>1726</v>
      </c>
      <c r="K60" s="410"/>
      <c r="M60" s="27">
        <f t="shared" si="0"/>
        <v>0</v>
      </c>
      <c r="N60" s="50">
        <f t="shared" si="4"/>
        <v>0</v>
      </c>
      <c r="O60" s="119">
        <f t="shared" si="1"/>
        <v>0</v>
      </c>
      <c r="P60" s="119">
        <f t="shared" si="2"/>
        <v>0</v>
      </c>
      <c r="Q60" s="119">
        <f t="shared" si="3"/>
        <v>0</v>
      </c>
    </row>
    <row r="61" spans="3:17" ht="20.100000000000001" customHeight="1">
      <c r="F61" s="249"/>
      <c r="G61" s="249"/>
      <c r="H61" s="411"/>
      <c r="I61" s="411"/>
      <c r="J61" s="407"/>
      <c r="K61" s="410"/>
      <c r="M61" s="27">
        <f t="shared" si="0"/>
        <v>0</v>
      </c>
      <c r="N61" s="50">
        <f t="shared" si="4"/>
        <v>0</v>
      </c>
      <c r="O61" s="50">
        <f t="shared" si="1"/>
        <v>0</v>
      </c>
      <c r="P61" s="50">
        <f t="shared" si="2"/>
        <v>0</v>
      </c>
      <c r="Q61" s="50">
        <f t="shared" si="3"/>
        <v>0</v>
      </c>
    </row>
    <row r="62" spans="3:17" ht="20.100000000000001" customHeight="1">
      <c r="C62" s="253" t="s">
        <v>1832</v>
      </c>
      <c r="D62" s="268" t="s">
        <v>1833</v>
      </c>
      <c r="F62" s="249"/>
      <c r="G62" s="249"/>
      <c r="H62" s="411"/>
      <c r="I62" s="411"/>
      <c r="J62" s="407"/>
      <c r="K62" s="410"/>
      <c r="M62" s="27">
        <f t="shared" si="0"/>
        <v>0</v>
      </c>
      <c r="N62" s="50">
        <f t="shared" si="4"/>
        <v>0</v>
      </c>
      <c r="O62" s="119">
        <f t="shared" si="1"/>
        <v>0</v>
      </c>
      <c r="P62" s="119">
        <f t="shared" si="2"/>
        <v>0</v>
      </c>
      <c r="Q62" s="119">
        <f t="shared" si="3"/>
        <v>0</v>
      </c>
    </row>
    <row r="63" spans="3:17" ht="20.100000000000001" customHeight="1">
      <c r="C63" s="253"/>
      <c r="D63" s="412" t="s">
        <v>1744</v>
      </c>
      <c r="F63" s="249"/>
      <c r="G63" s="249"/>
      <c r="H63" s="411"/>
      <c r="I63" s="411"/>
      <c r="J63" s="407"/>
      <c r="K63" s="410"/>
      <c r="M63" s="27">
        <f t="shared" si="0"/>
        <v>0</v>
      </c>
      <c r="N63" s="50">
        <f t="shared" si="4"/>
        <v>0</v>
      </c>
      <c r="O63" s="50">
        <f t="shared" si="1"/>
        <v>0</v>
      </c>
      <c r="P63" s="50">
        <f t="shared" si="2"/>
        <v>0</v>
      </c>
      <c r="Q63" s="50">
        <f t="shared" si="3"/>
        <v>0</v>
      </c>
    </row>
    <row r="64" spans="3:17" ht="20.100000000000001" customHeight="1">
      <c r="D64" s="33" t="s">
        <v>1834</v>
      </c>
      <c r="E64" s="33" t="s">
        <v>1835</v>
      </c>
      <c r="F64" s="249">
        <v>12.927599999999998</v>
      </c>
      <c r="G64" s="249">
        <v>15.959999999999997</v>
      </c>
      <c r="H64" s="398">
        <f t="shared" ref="H64:H67" si="10">I64*0.6</f>
        <v>16.8</v>
      </c>
      <c r="I64" s="399">
        <v>28</v>
      </c>
      <c r="J64" s="409" t="s">
        <v>1726</v>
      </c>
      <c r="K64" s="410" t="s">
        <v>1836</v>
      </c>
      <c r="M64" s="27">
        <f t="shared" si="0"/>
        <v>0</v>
      </c>
      <c r="N64" s="50">
        <f t="shared" si="4"/>
        <v>0</v>
      </c>
      <c r="O64" s="119">
        <f t="shared" si="1"/>
        <v>0</v>
      </c>
      <c r="P64" s="119">
        <f t="shared" si="2"/>
        <v>0</v>
      </c>
      <c r="Q64" s="119">
        <f t="shared" si="3"/>
        <v>0</v>
      </c>
    </row>
    <row r="65" spans="3:17" ht="20.100000000000001" customHeight="1">
      <c r="D65" s="33" t="s">
        <v>1837</v>
      </c>
      <c r="E65" s="33" t="s">
        <v>1838</v>
      </c>
      <c r="F65" s="249">
        <v>17.236799999999999</v>
      </c>
      <c r="G65" s="249">
        <v>21.279999999999998</v>
      </c>
      <c r="H65" s="398">
        <f t="shared" si="10"/>
        <v>22.8</v>
      </c>
      <c r="I65" s="399">
        <v>38</v>
      </c>
      <c r="J65" s="409" t="s">
        <v>1726</v>
      </c>
      <c r="K65" s="410" t="s">
        <v>1839</v>
      </c>
      <c r="M65" s="27">
        <f t="shared" si="0"/>
        <v>0</v>
      </c>
      <c r="N65" s="50">
        <f t="shared" si="4"/>
        <v>0</v>
      </c>
      <c r="O65" s="50">
        <f t="shared" si="1"/>
        <v>0</v>
      </c>
      <c r="P65" s="50">
        <f t="shared" si="2"/>
        <v>0</v>
      </c>
      <c r="Q65" s="50">
        <f t="shared" si="3"/>
        <v>0</v>
      </c>
    </row>
    <row r="66" spans="3:17" ht="20.100000000000001" customHeight="1">
      <c r="D66" s="33" t="s">
        <v>1840</v>
      </c>
      <c r="E66" s="33" t="s">
        <v>1841</v>
      </c>
      <c r="F66" s="249">
        <v>22.623299999999997</v>
      </c>
      <c r="G66" s="249">
        <v>27.929999999999996</v>
      </c>
      <c r="H66" s="398">
        <f t="shared" si="10"/>
        <v>30</v>
      </c>
      <c r="I66" s="399">
        <v>50</v>
      </c>
      <c r="J66" s="409" t="s">
        <v>1726</v>
      </c>
      <c r="K66" s="410" t="s">
        <v>1842</v>
      </c>
      <c r="M66" s="27">
        <f t="shared" si="0"/>
        <v>0</v>
      </c>
      <c r="N66" s="50">
        <f t="shared" si="4"/>
        <v>0</v>
      </c>
      <c r="O66" s="119">
        <f t="shared" si="1"/>
        <v>0</v>
      </c>
      <c r="P66" s="119">
        <f t="shared" si="2"/>
        <v>0</v>
      </c>
      <c r="Q66" s="119">
        <f t="shared" si="3"/>
        <v>0</v>
      </c>
    </row>
    <row r="67" spans="3:17" ht="20.100000000000001" customHeight="1">
      <c r="D67" s="33" t="s">
        <v>1843</v>
      </c>
      <c r="E67" s="33" t="s">
        <v>1844</v>
      </c>
      <c r="F67" s="249">
        <v>33.396300000000004</v>
      </c>
      <c r="G67" s="249">
        <v>41.23</v>
      </c>
      <c r="H67" s="398">
        <f t="shared" si="10"/>
        <v>43.199999999999996</v>
      </c>
      <c r="I67" s="399">
        <v>72</v>
      </c>
      <c r="J67" s="409" t="s">
        <v>1726</v>
      </c>
      <c r="K67" s="410" t="s">
        <v>1845</v>
      </c>
      <c r="M67" s="27">
        <f t="shared" ref="M67:M130" si="11">L67*35</f>
        <v>0</v>
      </c>
      <c r="N67" s="50">
        <f t="shared" si="4"/>
        <v>0</v>
      </c>
      <c r="O67" s="50">
        <f t="shared" si="1"/>
        <v>0</v>
      </c>
      <c r="P67" s="50">
        <f t="shared" si="2"/>
        <v>0</v>
      </c>
      <c r="Q67" s="50">
        <f t="shared" si="3"/>
        <v>0</v>
      </c>
    </row>
    <row r="68" spans="3:17" ht="20.100000000000001" customHeight="1">
      <c r="D68" s="412" t="s">
        <v>1763</v>
      </c>
      <c r="F68" s="249"/>
      <c r="G68" s="249"/>
      <c r="H68" s="411"/>
      <c r="I68" s="411"/>
      <c r="J68" s="409"/>
      <c r="K68" s="410"/>
      <c r="M68" s="27">
        <f t="shared" si="11"/>
        <v>0</v>
      </c>
      <c r="N68" s="50">
        <f t="shared" ref="N68:N131" si="12">M68*3</f>
        <v>0</v>
      </c>
      <c r="O68" s="119">
        <f t="shared" si="1"/>
        <v>0</v>
      </c>
      <c r="P68" s="119">
        <f t="shared" si="2"/>
        <v>0</v>
      </c>
      <c r="Q68" s="119">
        <f t="shared" si="3"/>
        <v>0</v>
      </c>
    </row>
    <row r="69" spans="3:17" ht="20.100000000000001" customHeight="1">
      <c r="D69" s="33" t="s">
        <v>1846</v>
      </c>
      <c r="E69" s="33" t="s">
        <v>1847</v>
      </c>
      <c r="F69" s="249"/>
      <c r="G69" s="249"/>
      <c r="H69" s="411"/>
      <c r="I69" s="411"/>
      <c r="J69" s="409" t="s">
        <v>1726</v>
      </c>
      <c r="K69" s="410"/>
      <c r="M69" s="27">
        <f t="shared" si="11"/>
        <v>0</v>
      </c>
      <c r="N69" s="50">
        <f t="shared" si="12"/>
        <v>0</v>
      </c>
      <c r="O69" s="50">
        <f t="shared" si="1"/>
        <v>0</v>
      </c>
      <c r="P69" s="50">
        <f t="shared" si="2"/>
        <v>0</v>
      </c>
      <c r="Q69" s="50">
        <f t="shared" si="3"/>
        <v>0</v>
      </c>
    </row>
    <row r="70" spans="3:17" ht="20.100000000000001" customHeight="1">
      <c r="D70" s="33" t="s">
        <v>1848</v>
      </c>
      <c r="E70" s="33" t="s">
        <v>1849</v>
      </c>
      <c r="F70" s="249"/>
      <c r="G70" s="249"/>
      <c r="H70" s="411"/>
      <c r="I70" s="411"/>
      <c r="J70" s="409" t="s">
        <v>1726</v>
      </c>
      <c r="K70" s="410"/>
      <c r="M70" s="27">
        <f t="shared" si="11"/>
        <v>0</v>
      </c>
      <c r="N70" s="50">
        <f t="shared" si="12"/>
        <v>0</v>
      </c>
      <c r="O70" s="119">
        <f t="shared" si="1"/>
        <v>0</v>
      </c>
      <c r="P70" s="119">
        <f t="shared" si="2"/>
        <v>0</v>
      </c>
      <c r="Q70" s="119">
        <f t="shared" si="3"/>
        <v>0</v>
      </c>
    </row>
    <row r="71" spans="3:17" ht="20.100000000000001" customHeight="1">
      <c r="D71" s="33" t="s">
        <v>1850</v>
      </c>
      <c r="E71" s="33" t="s">
        <v>1851</v>
      </c>
      <c r="F71" s="249"/>
      <c r="G71" s="249"/>
      <c r="H71" s="411"/>
      <c r="I71" s="411"/>
      <c r="J71" s="409" t="s">
        <v>1726</v>
      </c>
      <c r="K71" s="410"/>
      <c r="M71" s="27">
        <f t="shared" si="11"/>
        <v>0</v>
      </c>
      <c r="N71" s="50">
        <f t="shared" si="12"/>
        <v>0</v>
      </c>
      <c r="O71" s="50">
        <f t="shared" si="1"/>
        <v>0</v>
      </c>
      <c r="P71" s="50">
        <f t="shared" si="2"/>
        <v>0</v>
      </c>
      <c r="Q71" s="50">
        <f t="shared" si="3"/>
        <v>0</v>
      </c>
    </row>
    <row r="72" spans="3:17" ht="20.100000000000001" customHeight="1">
      <c r="D72" s="33" t="s">
        <v>1852</v>
      </c>
      <c r="E72" s="33" t="s">
        <v>1853</v>
      </c>
      <c r="F72" s="249"/>
      <c r="G72" s="249"/>
      <c r="H72" s="411"/>
      <c r="I72" s="411"/>
      <c r="J72" s="409" t="s">
        <v>1726</v>
      </c>
      <c r="K72" s="410"/>
      <c r="M72" s="27">
        <f t="shared" si="11"/>
        <v>0</v>
      </c>
      <c r="N72" s="50">
        <f t="shared" si="12"/>
        <v>0</v>
      </c>
      <c r="O72" s="119">
        <f t="shared" si="1"/>
        <v>0</v>
      </c>
      <c r="P72" s="119">
        <f t="shared" si="2"/>
        <v>0</v>
      </c>
      <c r="Q72" s="119">
        <f t="shared" si="3"/>
        <v>0</v>
      </c>
    </row>
    <row r="73" spans="3:17" ht="20.100000000000001" customHeight="1">
      <c r="D73" s="412" t="s">
        <v>1775</v>
      </c>
      <c r="F73" s="249"/>
      <c r="G73" s="249"/>
      <c r="H73" s="411"/>
      <c r="I73" s="411"/>
      <c r="J73" s="407"/>
      <c r="K73" s="410"/>
      <c r="M73" s="27">
        <f t="shared" si="11"/>
        <v>0</v>
      </c>
      <c r="N73" s="50">
        <f t="shared" si="12"/>
        <v>0</v>
      </c>
      <c r="O73" s="50">
        <f t="shared" si="1"/>
        <v>0</v>
      </c>
      <c r="P73" s="50">
        <f t="shared" si="2"/>
        <v>0</v>
      </c>
      <c r="Q73" s="50">
        <f t="shared" si="3"/>
        <v>0</v>
      </c>
    </row>
    <row r="74" spans="3:17" ht="20.100000000000001" customHeight="1">
      <c r="D74" s="33" t="s">
        <v>1854</v>
      </c>
      <c r="E74" s="33" t="s">
        <v>1855</v>
      </c>
      <c r="F74" s="249"/>
      <c r="G74" s="249"/>
      <c r="H74" s="411"/>
      <c r="I74" s="411"/>
      <c r="J74" s="409" t="s">
        <v>1726</v>
      </c>
      <c r="K74" s="410"/>
      <c r="M74" s="27">
        <f t="shared" si="11"/>
        <v>0</v>
      </c>
      <c r="N74" s="50">
        <f t="shared" si="12"/>
        <v>0</v>
      </c>
      <c r="O74" s="119">
        <f t="shared" si="1"/>
        <v>0</v>
      </c>
      <c r="P74" s="119">
        <f t="shared" si="2"/>
        <v>0</v>
      </c>
      <c r="Q74" s="119">
        <f t="shared" si="3"/>
        <v>0</v>
      </c>
    </row>
    <row r="75" spans="3:17" ht="20.100000000000001" customHeight="1">
      <c r="D75" s="33" t="s">
        <v>1856</v>
      </c>
      <c r="E75" s="33" t="s">
        <v>1857</v>
      </c>
      <c r="F75" s="249"/>
      <c r="G75" s="249"/>
      <c r="H75" s="411"/>
      <c r="I75" s="411"/>
      <c r="J75" s="409" t="s">
        <v>1726</v>
      </c>
      <c r="K75" s="410"/>
      <c r="M75" s="27">
        <f t="shared" si="11"/>
        <v>0</v>
      </c>
      <c r="N75" s="50">
        <f t="shared" si="12"/>
        <v>0</v>
      </c>
      <c r="O75" s="50">
        <f t="shared" si="1"/>
        <v>0</v>
      </c>
      <c r="P75" s="50">
        <f t="shared" si="2"/>
        <v>0</v>
      </c>
      <c r="Q75" s="50">
        <f t="shared" si="3"/>
        <v>0</v>
      </c>
    </row>
    <row r="76" spans="3:17" ht="20.100000000000001" customHeight="1">
      <c r="D76" s="33" t="s">
        <v>1858</v>
      </c>
      <c r="E76" s="33" t="s">
        <v>1859</v>
      </c>
      <c r="F76" s="249"/>
      <c r="G76" s="249"/>
      <c r="H76" s="411"/>
      <c r="I76" s="411"/>
      <c r="J76" s="409" t="s">
        <v>1726</v>
      </c>
      <c r="K76" s="410"/>
      <c r="M76" s="27">
        <f t="shared" si="11"/>
        <v>0</v>
      </c>
      <c r="N76" s="50">
        <f t="shared" si="12"/>
        <v>0</v>
      </c>
      <c r="O76" s="119">
        <f t="shared" si="1"/>
        <v>0</v>
      </c>
      <c r="P76" s="119">
        <f t="shared" si="2"/>
        <v>0</v>
      </c>
      <c r="Q76" s="119">
        <f t="shared" si="3"/>
        <v>0</v>
      </c>
    </row>
    <row r="77" spans="3:17" ht="20.100000000000001" customHeight="1">
      <c r="D77" s="33" t="s">
        <v>1860</v>
      </c>
      <c r="E77" s="33" t="s">
        <v>1861</v>
      </c>
      <c r="F77" s="249"/>
      <c r="G77" s="249"/>
      <c r="H77" s="411"/>
      <c r="I77" s="411"/>
      <c r="J77" s="409" t="s">
        <v>1726</v>
      </c>
      <c r="K77" s="410"/>
      <c r="M77" s="27">
        <f t="shared" si="11"/>
        <v>0</v>
      </c>
      <c r="N77" s="50">
        <f t="shared" si="12"/>
        <v>0</v>
      </c>
      <c r="O77" s="50">
        <f t="shared" si="1"/>
        <v>0</v>
      </c>
      <c r="P77" s="50">
        <f t="shared" si="2"/>
        <v>0</v>
      </c>
      <c r="Q77" s="50">
        <f t="shared" si="3"/>
        <v>0</v>
      </c>
    </row>
    <row r="78" spans="3:17" ht="20.100000000000001" customHeight="1">
      <c r="F78" s="249"/>
      <c r="G78" s="249"/>
      <c r="H78" s="411"/>
      <c r="I78" s="411"/>
      <c r="J78" s="407"/>
      <c r="K78" s="410"/>
      <c r="M78" s="27">
        <f t="shared" si="11"/>
        <v>0</v>
      </c>
      <c r="N78" s="50">
        <f t="shared" si="12"/>
        <v>0</v>
      </c>
      <c r="O78" s="119">
        <f t="shared" si="1"/>
        <v>0</v>
      </c>
      <c r="P78" s="119">
        <f t="shared" si="2"/>
        <v>0</v>
      </c>
      <c r="Q78" s="119">
        <f t="shared" si="3"/>
        <v>0</v>
      </c>
    </row>
    <row r="79" spans="3:17" ht="20.100000000000001" customHeight="1">
      <c r="C79" s="253" t="s">
        <v>1862</v>
      </c>
      <c r="D79" s="268" t="s">
        <v>1863</v>
      </c>
      <c r="F79" s="249"/>
      <c r="G79" s="249"/>
      <c r="H79" s="411"/>
      <c r="I79" s="411"/>
      <c r="J79" s="407"/>
      <c r="K79" s="410"/>
      <c r="M79" s="27">
        <f t="shared" si="11"/>
        <v>0</v>
      </c>
      <c r="N79" s="50">
        <f t="shared" si="12"/>
        <v>0</v>
      </c>
      <c r="O79" s="50">
        <f t="shared" si="1"/>
        <v>0</v>
      </c>
      <c r="P79" s="50">
        <f t="shared" si="2"/>
        <v>0</v>
      </c>
      <c r="Q79" s="50">
        <f t="shared" si="3"/>
        <v>0</v>
      </c>
    </row>
    <row r="80" spans="3:17" ht="20.100000000000001" customHeight="1">
      <c r="C80" s="253"/>
      <c r="D80" s="412" t="s">
        <v>1744</v>
      </c>
      <c r="F80" s="249"/>
      <c r="G80" s="249"/>
      <c r="H80" s="411"/>
      <c r="I80" s="411"/>
      <c r="J80" s="407"/>
      <c r="K80" s="410"/>
      <c r="M80" s="27">
        <f t="shared" si="11"/>
        <v>0</v>
      </c>
      <c r="N80" s="50">
        <f t="shared" si="12"/>
        <v>0</v>
      </c>
      <c r="O80" s="119">
        <f t="shared" si="1"/>
        <v>0</v>
      </c>
      <c r="P80" s="119">
        <f t="shared" si="2"/>
        <v>0</v>
      </c>
      <c r="Q80" s="119">
        <f t="shared" si="3"/>
        <v>0</v>
      </c>
    </row>
    <row r="81" spans="3:17" ht="20.100000000000001" customHeight="1">
      <c r="D81" s="33" t="s">
        <v>1864</v>
      </c>
      <c r="E81" s="33" t="s">
        <v>1865</v>
      </c>
      <c r="F81" s="249">
        <v>13.46625</v>
      </c>
      <c r="G81" s="249">
        <v>16.625</v>
      </c>
      <c r="H81" s="398">
        <f t="shared" ref="H81:H83" si="13">I81*0.6</f>
        <v>18</v>
      </c>
      <c r="I81" s="399">
        <v>30</v>
      </c>
      <c r="J81" s="409" t="s">
        <v>1726</v>
      </c>
      <c r="K81" s="410" t="s">
        <v>1866</v>
      </c>
      <c r="M81" s="27">
        <f t="shared" si="11"/>
        <v>0</v>
      </c>
      <c r="N81" s="50">
        <f t="shared" si="12"/>
        <v>0</v>
      </c>
      <c r="O81" s="50">
        <f t="shared" si="1"/>
        <v>0</v>
      </c>
      <c r="P81" s="50">
        <f t="shared" si="2"/>
        <v>0</v>
      </c>
      <c r="Q81" s="50">
        <f t="shared" si="3"/>
        <v>0</v>
      </c>
    </row>
    <row r="82" spans="3:17" ht="20.100000000000001" customHeight="1">
      <c r="D82" s="33" t="s">
        <v>1867</v>
      </c>
      <c r="E82" s="33" t="s">
        <v>1868</v>
      </c>
      <c r="F82" s="249">
        <v>18.85275</v>
      </c>
      <c r="G82" s="249">
        <v>23.274999999999999</v>
      </c>
      <c r="H82" s="398">
        <f t="shared" si="13"/>
        <v>24</v>
      </c>
      <c r="I82" s="399">
        <v>40</v>
      </c>
      <c r="J82" s="409" t="s">
        <v>1726</v>
      </c>
      <c r="K82" s="410" t="s">
        <v>1869</v>
      </c>
      <c r="M82" s="27">
        <f t="shared" si="11"/>
        <v>0</v>
      </c>
      <c r="N82" s="50">
        <f t="shared" si="12"/>
        <v>0</v>
      </c>
      <c r="O82" s="119">
        <f t="shared" si="1"/>
        <v>0</v>
      </c>
      <c r="P82" s="119">
        <f t="shared" si="2"/>
        <v>0</v>
      </c>
      <c r="Q82" s="119">
        <f t="shared" si="3"/>
        <v>0</v>
      </c>
    </row>
    <row r="83" spans="3:17" ht="20.100000000000001" customHeight="1">
      <c r="D83" s="33" t="s">
        <v>1870</v>
      </c>
      <c r="E83" s="33" t="s">
        <v>1871</v>
      </c>
      <c r="F83" s="249">
        <v>24.239249999999995</v>
      </c>
      <c r="G83" s="249">
        <v>29.924999999999994</v>
      </c>
      <c r="H83" s="398">
        <f t="shared" si="13"/>
        <v>31.799999999999997</v>
      </c>
      <c r="I83" s="399">
        <v>53</v>
      </c>
      <c r="J83" s="409" t="s">
        <v>1726</v>
      </c>
      <c r="K83" s="410" t="s">
        <v>1872</v>
      </c>
      <c r="M83" s="27">
        <f t="shared" si="11"/>
        <v>0</v>
      </c>
      <c r="N83" s="50">
        <f t="shared" si="12"/>
        <v>0</v>
      </c>
      <c r="O83" s="50">
        <f t="shared" si="1"/>
        <v>0</v>
      </c>
      <c r="P83" s="50">
        <f t="shared" si="2"/>
        <v>0</v>
      </c>
      <c r="Q83" s="50">
        <f t="shared" si="3"/>
        <v>0</v>
      </c>
    </row>
    <row r="84" spans="3:17" ht="20.100000000000001" customHeight="1">
      <c r="D84" s="33" t="s">
        <v>1873</v>
      </c>
      <c r="E84" s="33" t="s">
        <v>1874</v>
      </c>
      <c r="F84" s="249">
        <v>37.705500000000001</v>
      </c>
      <c r="G84" s="249">
        <v>46.55</v>
      </c>
      <c r="H84" s="398">
        <f>I84*0.6</f>
        <v>49.8</v>
      </c>
      <c r="I84" s="401">
        <v>83</v>
      </c>
      <c r="J84" s="409" t="s">
        <v>1726</v>
      </c>
      <c r="K84" s="410" t="s">
        <v>1875</v>
      </c>
      <c r="M84" s="27">
        <f t="shared" si="11"/>
        <v>0</v>
      </c>
      <c r="N84" s="50">
        <f t="shared" si="12"/>
        <v>0</v>
      </c>
      <c r="O84" s="119">
        <f t="shared" si="1"/>
        <v>0</v>
      </c>
      <c r="P84" s="119">
        <f t="shared" si="2"/>
        <v>0</v>
      </c>
      <c r="Q84" s="119">
        <f t="shared" si="3"/>
        <v>0</v>
      </c>
    </row>
    <row r="85" spans="3:17" ht="20.100000000000001" customHeight="1">
      <c r="D85" s="412" t="s">
        <v>1763</v>
      </c>
      <c r="F85" s="249"/>
      <c r="G85" s="249"/>
      <c r="H85" s="411"/>
      <c r="I85" s="411"/>
      <c r="J85" s="407"/>
      <c r="K85" s="410"/>
      <c r="M85" s="27">
        <f t="shared" si="11"/>
        <v>0</v>
      </c>
      <c r="N85" s="50">
        <f t="shared" si="12"/>
        <v>0</v>
      </c>
      <c r="O85" s="50">
        <f t="shared" si="1"/>
        <v>0</v>
      </c>
      <c r="P85" s="50">
        <f t="shared" si="2"/>
        <v>0</v>
      </c>
      <c r="Q85" s="50">
        <f t="shared" si="3"/>
        <v>0</v>
      </c>
    </row>
    <row r="86" spans="3:17" ht="20.100000000000001" customHeight="1">
      <c r="D86" s="33" t="s">
        <v>1876</v>
      </c>
      <c r="E86" s="33" t="s">
        <v>1877</v>
      </c>
      <c r="F86" s="249"/>
      <c r="G86" s="249"/>
      <c r="H86" s="411"/>
      <c r="I86" s="411"/>
      <c r="J86" s="409" t="s">
        <v>1726</v>
      </c>
      <c r="K86" s="410"/>
      <c r="M86" s="27">
        <f t="shared" si="11"/>
        <v>0</v>
      </c>
      <c r="N86" s="50">
        <f t="shared" si="12"/>
        <v>0</v>
      </c>
      <c r="O86" s="119">
        <f t="shared" si="1"/>
        <v>0</v>
      </c>
      <c r="P86" s="119">
        <f t="shared" si="2"/>
        <v>0</v>
      </c>
      <c r="Q86" s="119">
        <f t="shared" si="3"/>
        <v>0</v>
      </c>
    </row>
    <row r="87" spans="3:17" ht="20.100000000000001" customHeight="1">
      <c r="D87" s="33" t="s">
        <v>1878</v>
      </c>
      <c r="E87" s="33" t="s">
        <v>1879</v>
      </c>
      <c r="F87" s="249"/>
      <c r="G87" s="249"/>
      <c r="H87" s="411"/>
      <c r="I87" s="411"/>
      <c r="J87" s="409" t="s">
        <v>1726</v>
      </c>
      <c r="K87" s="410"/>
      <c r="M87" s="27">
        <f t="shared" si="11"/>
        <v>0</v>
      </c>
      <c r="N87" s="50">
        <f t="shared" si="12"/>
        <v>0</v>
      </c>
      <c r="O87" s="50">
        <f t="shared" si="1"/>
        <v>0</v>
      </c>
      <c r="P87" s="50">
        <f t="shared" si="2"/>
        <v>0</v>
      </c>
      <c r="Q87" s="50">
        <f t="shared" si="3"/>
        <v>0</v>
      </c>
    </row>
    <row r="88" spans="3:17" ht="20.100000000000001" customHeight="1">
      <c r="D88" s="33" t="s">
        <v>1880</v>
      </c>
      <c r="E88" s="33" t="s">
        <v>1881</v>
      </c>
      <c r="F88" s="249"/>
      <c r="G88" s="249"/>
      <c r="H88" s="411"/>
      <c r="I88" s="411"/>
      <c r="J88" s="409" t="s">
        <v>1726</v>
      </c>
      <c r="K88" s="410"/>
      <c r="M88" s="27">
        <f t="shared" si="11"/>
        <v>0</v>
      </c>
      <c r="N88" s="50">
        <f t="shared" si="12"/>
        <v>0</v>
      </c>
      <c r="O88" s="119">
        <f t="shared" si="1"/>
        <v>0</v>
      </c>
      <c r="P88" s="119">
        <f t="shared" si="2"/>
        <v>0</v>
      </c>
      <c r="Q88" s="119">
        <f t="shared" si="3"/>
        <v>0</v>
      </c>
    </row>
    <row r="89" spans="3:17" ht="20.100000000000001" customHeight="1">
      <c r="D89" s="33" t="s">
        <v>1882</v>
      </c>
      <c r="E89" s="33" t="s">
        <v>1883</v>
      </c>
      <c r="F89" s="249"/>
      <c r="G89" s="249"/>
      <c r="H89" s="411"/>
      <c r="I89" s="411"/>
      <c r="J89" s="409" t="s">
        <v>1726</v>
      </c>
      <c r="K89" s="410"/>
      <c r="M89" s="27">
        <f t="shared" si="11"/>
        <v>0</v>
      </c>
      <c r="N89" s="50">
        <f t="shared" si="12"/>
        <v>0</v>
      </c>
      <c r="O89" s="50">
        <f t="shared" si="1"/>
        <v>0</v>
      </c>
      <c r="P89" s="50">
        <f t="shared" si="2"/>
        <v>0</v>
      </c>
      <c r="Q89" s="50">
        <f t="shared" si="3"/>
        <v>0</v>
      </c>
    </row>
    <row r="90" spans="3:17" ht="20.100000000000001" customHeight="1">
      <c r="D90" s="412" t="s">
        <v>1775</v>
      </c>
      <c r="F90" s="249"/>
      <c r="G90" s="249"/>
      <c r="H90" s="411"/>
      <c r="I90" s="411"/>
      <c r="J90" s="407"/>
      <c r="K90" s="410"/>
      <c r="M90" s="27">
        <f t="shared" si="11"/>
        <v>0</v>
      </c>
      <c r="N90" s="50">
        <f t="shared" si="12"/>
        <v>0</v>
      </c>
      <c r="O90" s="119">
        <f t="shared" si="1"/>
        <v>0</v>
      </c>
      <c r="P90" s="119">
        <f t="shared" si="2"/>
        <v>0</v>
      </c>
      <c r="Q90" s="119">
        <f t="shared" si="3"/>
        <v>0</v>
      </c>
    </row>
    <row r="91" spans="3:17" ht="20.100000000000001" customHeight="1">
      <c r="D91" s="33" t="s">
        <v>1884</v>
      </c>
      <c r="E91" s="33" t="s">
        <v>1885</v>
      </c>
      <c r="F91" s="249"/>
      <c r="G91" s="249"/>
      <c r="H91" s="411"/>
      <c r="I91" s="411"/>
      <c r="J91" s="409" t="s">
        <v>1726</v>
      </c>
      <c r="K91" s="410"/>
      <c r="M91" s="27">
        <f t="shared" si="11"/>
        <v>0</v>
      </c>
      <c r="N91" s="50">
        <f t="shared" si="12"/>
        <v>0</v>
      </c>
      <c r="O91" s="50">
        <f t="shared" si="1"/>
        <v>0</v>
      </c>
      <c r="P91" s="50">
        <f t="shared" si="2"/>
        <v>0</v>
      </c>
      <c r="Q91" s="50">
        <f t="shared" si="3"/>
        <v>0</v>
      </c>
    </row>
    <row r="92" spans="3:17" ht="20.100000000000001" customHeight="1">
      <c r="D92" s="33" t="s">
        <v>1886</v>
      </c>
      <c r="E92" s="33" t="s">
        <v>1887</v>
      </c>
      <c r="F92" s="249"/>
      <c r="G92" s="249"/>
      <c r="H92" s="411"/>
      <c r="I92" s="411"/>
      <c r="J92" s="409" t="s">
        <v>1726</v>
      </c>
      <c r="K92" s="410"/>
      <c r="M92" s="27">
        <f t="shared" si="11"/>
        <v>0</v>
      </c>
      <c r="N92" s="50">
        <f t="shared" si="12"/>
        <v>0</v>
      </c>
      <c r="O92" s="119">
        <f t="shared" si="1"/>
        <v>0</v>
      </c>
      <c r="P92" s="119">
        <f t="shared" si="2"/>
        <v>0</v>
      </c>
      <c r="Q92" s="119">
        <f t="shared" si="3"/>
        <v>0</v>
      </c>
    </row>
    <row r="93" spans="3:17" ht="20.100000000000001" customHeight="1">
      <c r="D93" s="33" t="s">
        <v>1888</v>
      </c>
      <c r="E93" s="33" t="s">
        <v>1889</v>
      </c>
      <c r="F93" s="249"/>
      <c r="G93" s="249"/>
      <c r="H93" s="411"/>
      <c r="I93" s="411"/>
      <c r="J93" s="409" t="s">
        <v>1726</v>
      </c>
      <c r="K93" s="410"/>
      <c r="M93" s="27">
        <f t="shared" si="11"/>
        <v>0</v>
      </c>
      <c r="N93" s="50">
        <f t="shared" si="12"/>
        <v>0</v>
      </c>
      <c r="O93" s="50">
        <f t="shared" si="1"/>
        <v>0</v>
      </c>
      <c r="P93" s="50">
        <f t="shared" si="2"/>
        <v>0</v>
      </c>
      <c r="Q93" s="50">
        <f t="shared" si="3"/>
        <v>0</v>
      </c>
    </row>
    <row r="94" spans="3:17" ht="20.100000000000001" customHeight="1">
      <c r="D94" s="33" t="s">
        <v>1890</v>
      </c>
      <c r="E94" s="33" t="s">
        <v>1891</v>
      </c>
      <c r="F94" s="249"/>
      <c r="G94" s="249"/>
      <c r="H94" s="411"/>
      <c r="I94" s="411"/>
      <c r="J94" s="409" t="s">
        <v>1726</v>
      </c>
      <c r="K94" s="410"/>
      <c r="M94" s="27">
        <f t="shared" si="11"/>
        <v>0</v>
      </c>
      <c r="N94" s="50">
        <f t="shared" si="12"/>
        <v>0</v>
      </c>
      <c r="O94" s="119">
        <f t="shared" si="1"/>
        <v>0</v>
      </c>
      <c r="P94" s="119">
        <f t="shared" si="2"/>
        <v>0</v>
      </c>
      <c r="Q94" s="119">
        <f t="shared" si="3"/>
        <v>0</v>
      </c>
    </row>
    <row r="95" spans="3:17" ht="20.100000000000001" customHeight="1">
      <c r="F95" s="249"/>
      <c r="G95" s="249"/>
      <c r="H95" s="411"/>
      <c r="I95" s="411"/>
      <c r="J95" s="407"/>
      <c r="K95" s="410"/>
      <c r="M95" s="27">
        <f t="shared" si="11"/>
        <v>0</v>
      </c>
      <c r="N95" s="50">
        <f t="shared" si="12"/>
        <v>0</v>
      </c>
      <c r="O95" s="50">
        <f t="shared" si="1"/>
        <v>0</v>
      </c>
      <c r="P95" s="50">
        <f t="shared" si="2"/>
        <v>0</v>
      </c>
      <c r="Q95" s="50">
        <f t="shared" si="3"/>
        <v>0</v>
      </c>
    </row>
    <row r="96" spans="3:17" ht="20.100000000000001" customHeight="1">
      <c r="C96" s="253" t="s">
        <v>1892</v>
      </c>
      <c r="D96" s="268" t="s">
        <v>1893</v>
      </c>
      <c r="F96" s="249"/>
      <c r="G96" s="249"/>
      <c r="H96" s="411"/>
      <c r="I96" s="411"/>
      <c r="J96" s="407"/>
      <c r="K96" s="410"/>
      <c r="M96" s="27">
        <f t="shared" si="11"/>
        <v>0</v>
      </c>
      <c r="N96" s="50">
        <f t="shared" si="12"/>
        <v>0</v>
      </c>
      <c r="O96" s="119">
        <f t="shared" si="1"/>
        <v>0</v>
      </c>
      <c r="P96" s="119">
        <f t="shared" si="2"/>
        <v>0</v>
      </c>
      <c r="Q96" s="119">
        <f t="shared" si="3"/>
        <v>0</v>
      </c>
    </row>
    <row r="97" spans="3:17" ht="20.100000000000001" customHeight="1">
      <c r="C97" s="253"/>
      <c r="D97" s="412" t="s">
        <v>1744</v>
      </c>
      <c r="F97" s="249"/>
      <c r="G97" s="249"/>
      <c r="H97" s="411"/>
      <c r="I97" s="411"/>
      <c r="J97" s="407"/>
      <c r="K97" s="410"/>
      <c r="M97" s="27">
        <f t="shared" si="11"/>
        <v>0</v>
      </c>
      <c r="N97" s="50">
        <f t="shared" si="12"/>
        <v>0</v>
      </c>
      <c r="O97" s="50">
        <f t="shared" si="1"/>
        <v>0</v>
      </c>
      <c r="P97" s="50">
        <f t="shared" si="2"/>
        <v>0</v>
      </c>
      <c r="Q97" s="50">
        <f t="shared" si="3"/>
        <v>0</v>
      </c>
    </row>
    <row r="98" spans="3:17" ht="20.100000000000001" customHeight="1">
      <c r="D98" s="33" t="s">
        <v>1894</v>
      </c>
      <c r="E98" s="33" t="s">
        <v>1895</v>
      </c>
      <c r="F98" s="249">
        <v>5.3864999999999998</v>
      </c>
      <c r="G98" s="249">
        <v>6.6499999999999995</v>
      </c>
      <c r="H98" s="398">
        <f t="shared" ref="H98:H101" si="14">I98*0.6</f>
        <v>7.1999999999999993</v>
      </c>
      <c r="I98" s="400">
        <v>12</v>
      </c>
      <c r="J98" s="409" t="s">
        <v>1726</v>
      </c>
      <c r="K98" s="410" t="s">
        <v>1896</v>
      </c>
      <c r="M98" s="27">
        <f t="shared" si="11"/>
        <v>0</v>
      </c>
      <c r="N98" s="50">
        <f t="shared" si="12"/>
        <v>0</v>
      </c>
      <c r="O98" s="119">
        <f t="shared" si="1"/>
        <v>0</v>
      </c>
      <c r="P98" s="119">
        <f t="shared" si="2"/>
        <v>0</v>
      </c>
      <c r="Q98" s="119">
        <f t="shared" si="3"/>
        <v>0</v>
      </c>
    </row>
    <row r="99" spans="3:17" ht="20.100000000000001" customHeight="1">
      <c r="D99" s="33" t="s">
        <v>1897</v>
      </c>
      <c r="E99" s="33" t="s">
        <v>1898</v>
      </c>
      <c r="F99" s="249">
        <v>6.4637999999999991</v>
      </c>
      <c r="G99" s="249">
        <v>7.9799999999999986</v>
      </c>
      <c r="H99" s="398">
        <f t="shared" si="14"/>
        <v>8.4</v>
      </c>
      <c r="I99" s="400">
        <v>14</v>
      </c>
      <c r="J99" s="409" t="s">
        <v>1726</v>
      </c>
      <c r="K99" s="410" t="s">
        <v>1899</v>
      </c>
      <c r="M99" s="27">
        <f t="shared" si="11"/>
        <v>0</v>
      </c>
      <c r="N99" s="50">
        <f t="shared" si="12"/>
        <v>0</v>
      </c>
      <c r="O99" s="50">
        <f t="shared" si="1"/>
        <v>0</v>
      </c>
      <c r="P99" s="50">
        <f t="shared" si="2"/>
        <v>0</v>
      </c>
      <c r="Q99" s="50">
        <f t="shared" si="3"/>
        <v>0</v>
      </c>
    </row>
    <row r="100" spans="3:17" ht="20.100000000000001" customHeight="1">
      <c r="D100" s="33" t="s">
        <v>1900</v>
      </c>
      <c r="E100" s="33" t="s">
        <v>1901</v>
      </c>
      <c r="F100" s="249">
        <v>7.5411000000000001</v>
      </c>
      <c r="G100" s="249">
        <v>9.3099999999999987</v>
      </c>
      <c r="H100" s="398">
        <f t="shared" si="14"/>
        <v>10.199999999999999</v>
      </c>
      <c r="I100" s="399">
        <v>17</v>
      </c>
      <c r="J100" s="409" t="s">
        <v>1726</v>
      </c>
      <c r="K100" s="410" t="s">
        <v>1902</v>
      </c>
      <c r="M100" s="27">
        <f t="shared" si="11"/>
        <v>0</v>
      </c>
      <c r="N100" s="50">
        <f t="shared" si="12"/>
        <v>0</v>
      </c>
      <c r="O100" s="119">
        <f t="shared" si="1"/>
        <v>0</v>
      </c>
      <c r="P100" s="119">
        <f t="shared" si="2"/>
        <v>0</v>
      </c>
      <c r="Q100" s="119">
        <f t="shared" si="3"/>
        <v>0</v>
      </c>
    </row>
    <row r="101" spans="3:17" ht="20.100000000000001" customHeight="1">
      <c r="D101" s="33" t="s">
        <v>1903</v>
      </c>
      <c r="E101" s="33" t="s">
        <v>1904</v>
      </c>
      <c r="F101" s="249">
        <v>10.773</v>
      </c>
      <c r="G101" s="249">
        <v>13.299999999999999</v>
      </c>
      <c r="H101" s="398">
        <f t="shared" si="14"/>
        <v>14.399999999999999</v>
      </c>
      <c r="I101" s="399">
        <v>24</v>
      </c>
      <c r="J101" s="409" t="s">
        <v>1726</v>
      </c>
      <c r="K101" s="410" t="s">
        <v>1905</v>
      </c>
      <c r="M101" s="27">
        <f t="shared" si="11"/>
        <v>0</v>
      </c>
      <c r="N101" s="50">
        <f t="shared" si="12"/>
        <v>0</v>
      </c>
      <c r="O101" s="50">
        <f t="shared" si="1"/>
        <v>0</v>
      </c>
      <c r="P101" s="50">
        <f t="shared" si="2"/>
        <v>0</v>
      </c>
      <c r="Q101" s="50">
        <f t="shared" si="3"/>
        <v>0</v>
      </c>
    </row>
    <row r="102" spans="3:17" ht="20.100000000000001" customHeight="1">
      <c r="D102" s="412" t="s">
        <v>1763</v>
      </c>
      <c r="F102" s="249"/>
      <c r="G102" s="249"/>
      <c r="H102" s="411"/>
      <c r="I102" s="411"/>
      <c r="J102" s="407"/>
      <c r="K102" s="410"/>
      <c r="M102" s="27">
        <f t="shared" si="11"/>
        <v>0</v>
      </c>
      <c r="N102" s="50">
        <f t="shared" si="12"/>
        <v>0</v>
      </c>
      <c r="O102" s="119">
        <f t="shared" si="1"/>
        <v>0</v>
      </c>
      <c r="P102" s="119">
        <f t="shared" si="2"/>
        <v>0</v>
      </c>
      <c r="Q102" s="119">
        <f t="shared" si="3"/>
        <v>0</v>
      </c>
    </row>
    <row r="103" spans="3:17" ht="20.100000000000001" customHeight="1">
      <c r="D103" s="33" t="s">
        <v>1906</v>
      </c>
      <c r="E103" s="33" t="s">
        <v>1907</v>
      </c>
      <c r="F103" s="249"/>
      <c r="G103" s="249"/>
      <c r="H103" s="411"/>
      <c r="I103" s="411"/>
      <c r="J103" s="409" t="s">
        <v>1726</v>
      </c>
      <c r="K103" s="410"/>
      <c r="M103" s="27">
        <f t="shared" si="11"/>
        <v>0</v>
      </c>
      <c r="N103" s="50">
        <f t="shared" si="12"/>
        <v>0</v>
      </c>
      <c r="O103" s="50">
        <f t="shared" si="1"/>
        <v>0</v>
      </c>
      <c r="P103" s="50">
        <f t="shared" si="2"/>
        <v>0</v>
      </c>
      <c r="Q103" s="50">
        <f t="shared" si="3"/>
        <v>0</v>
      </c>
    </row>
    <row r="104" spans="3:17" ht="20.100000000000001" customHeight="1">
      <c r="D104" s="33" t="s">
        <v>1908</v>
      </c>
      <c r="E104" s="33" t="s">
        <v>1909</v>
      </c>
      <c r="F104" s="249"/>
      <c r="G104" s="249"/>
      <c r="H104" s="411"/>
      <c r="I104" s="411"/>
      <c r="J104" s="409" t="s">
        <v>1726</v>
      </c>
      <c r="K104" s="410"/>
      <c r="M104" s="27">
        <f t="shared" si="11"/>
        <v>0</v>
      </c>
      <c r="N104" s="50">
        <f t="shared" si="12"/>
        <v>0</v>
      </c>
      <c r="O104" s="119">
        <f t="shared" si="1"/>
        <v>0</v>
      </c>
      <c r="P104" s="119">
        <f t="shared" si="2"/>
        <v>0</v>
      </c>
      <c r="Q104" s="119">
        <f t="shared" si="3"/>
        <v>0</v>
      </c>
    </row>
    <row r="105" spans="3:17" ht="20.100000000000001" customHeight="1">
      <c r="D105" s="33" t="s">
        <v>1910</v>
      </c>
      <c r="E105" s="33" t="s">
        <v>1911</v>
      </c>
      <c r="F105" s="249"/>
      <c r="G105" s="249"/>
      <c r="H105" s="411"/>
      <c r="I105" s="411"/>
      <c r="J105" s="409" t="s">
        <v>1726</v>
      </c>
      <c r="K105" s="410"/>
      <c r="M105" s="27">
        <f t="shared" si="11"/>
        <v>0</v>
      </c>
      <c r="N105" s="50">
        <f t="shared" si="12"/>
        <v>0</v>
      </c>
      <c r="O105" s="50">
        <f t="shared" si="1"/>
        <v>0</v>
      </c>
      <c r="P105" s="50">
        <f t="shared" si="2"/>
        <v>0</v>
      </c>
      <c r="Q105" s="50">
        <f t="shared" si="3"/>
        <v>0</v>
      </c>
    </row>
    <row r="106" spans="3:17" ht="20.100000000000001" customHeight="1">
      <c r="D106" s="33" t="s">
        <v>1912</v>
      </c>
      <c r="E106" s="33" t="s">
        <v>1913</v>
      </c>
      <c r="F106" s="249"/>
      <c r="G106" s="249"/>
      <c r="H106" s="411"/>
      <c r="I106" s="411"/>
      <c r="J106" s="409" t="s">
        <v>1726</v>
      </c>
      <c r="K106" s="410"/>
      <c r="M106" s="27">
        <f t="shared" si="11"/>
        <v>0</v>
      </c>
      <c r="N106" s="50">
        <f t="shared" si="12"/>
        <v>0</v>
      </c>
      <c r="O106" s="119">
        <f t="shared" si="1"/>
        <v>0</v>
      </c>
      <c r="P106" s="119">
        <f t="shared" si="2"/>
        <v>0</v>
      </c>
      <c r="Q106" s="119">
        <f t="shared" si="3"/>
        <v>0</v>
      </c>
    </row>
    <row r="107" spans="3:17" ht="20.100000000000001" customHeight="1">
      <c r="D107" s="412" t="s">
        <v>1775</v>
      </c>
      <c r="F107" s="249"/>
      <c r="G107" s="249"/>
      <c r="H107" s="411"/>
      <c r="I107" s="411"/>
      <c r="J107" s="407"/>
      <c r="K107" s="410"/>
      <c r="M107" s="27">
        <f t="shared" si="11"/>
        <v>0</v>
      </c>
      <c r="N107" s="50">
        <f t="shared" si="12"/>
        <v>0</v>
      </c>
      <c r="O107" s="50">
        <f t="shared" si="1"/>
        <v>0</v>
      </c>
      <c r="P107" s="50">
        <f t="shared" si="2"/>
        <v>0</v>
      </c>
      <c r="Q107" s="50">
        <f t="shared" si="3"/>
        <v>0</v>
      </c>
    </row>
    <row r="108" spans="3:17" ht="20.100000000000001" customHeight="1">
      <c r="D108" s="33" t="s">
        <v>1914</v>
      </c>
      <c r="E108" s="33" t="s">
        <v>1915</v>
      </c>
      <c r="F108" s="249"/>
      <c r="G108" s="249"/>
      <c r="H108" s="411"/>
      <c r="I108" s="411"/>
      <c r="J108" s="409" t="s">
        <v>1726</v>
      </c>
      <c r="K108" s="410"/>
      <c r="M108" s="27">
        <f t="shared" si="11"/>
        <v>0</v>
      </c>
      <c r="N108" s="50">
        <f t="shared" si="12"/>
        <v>0</v>
      </c>
      <c r="O108" s="119">
        <f t="shared" si="1"/>
        <v>0</v>
      </c>
      <c r="P108" s="119">
        <f t="shared" si="2"/>
        <v>0</v>
      </c>
      <c r="Q108" s="119">
        <f t="shared" si="3"/>
        <v>0</v>
      </c>
    </row>
    <row r="109" spans="3:17" ht="20.100000000000001" customHeight="1">
      <c r="D109" s="33" t="s">
        <v>1916</v>
      </c>
      <c r="E109" s="33" t="s">
        <v>1917</v>
      </c>
      <c r="F109" s="249"/>
      <c r="G109" s="249"/>
      <c r="H109" s="411"/>
      <c r="I109" s="411"/>
      <c r="J109" s="409" t="s">
        <v>1726</v>
      </c>
      <c r="K109" s="410"/>
      <c r="M109" s="27">
        <f t="shared" si="11"/>
        <v>0</v>
      </c>
      <c r="N109" s="50">
        <f t="shared" si="12"/>
        <v>0</v>
      </c>
      <c r="O109" s="50">
        <f t="shared" si="1"/>
        <v>0</v>
      </c>
      <c r="P109" s="50">
        <f t="shared" si="2"/>
        <v>0</v>
      </c>
      <c r="Q109" s="50">
        <f t="shared" si="3"/>
        <v>0</v>
      </c>
    </row>
    <row r="110" spans="3:17" ht="20.100000000000001" customHeight="1">
      <c r="D110" s="33" t="s">
        <v>1918</v>
      </c>
      <c r="E110" s="33" t="s">
        <v>1919</v>
      </c>
      <c r="F110" s="249"/>
      <c r="G110" s="249"/>
      <c r="H110" s="411"/>
      <c r="I110" s="411"/>
      <c r="J110" s="409" t="s">
        <v>1726</v>
      </c>
      <c r="K110" s="410"/>
      <c r="M110" s="27">
        <f t="shared" si="11"/>
        <v>0</v>
      </c>
      <c r="N110" s="50">
        <f t="shared" si="12"/>
        <v>0</v>
      </c>
      <c r="O110" s="119">
        <f t="shared" si="1"/>
        <v>0</v>
      </c>
      <c r="P110" s="119">
        <f t="shared" si="2"/>
        <v>0</v>
      </c>
      <c r="Q110" s="119">
        <f t="shared" si="3"/>
        <v>0</v>
      </c>
    </row>
    <row r="111" spans="3:17" ht="20.100000000000001" customHeight="1">
      <c r="D111" s="33" t="s">
        <v>1920</v>
      </c>
      <c r="E111" s="33" t="s">
        <v>1921</v>
      </c>
      <c r="F111" s="249"/>
      <c r="G111" s="249"/>
      <c r="H111" s="411"/>
      <c r="I111" s="411"/>
      <c r="J111" s="409" t="s">
        <v>1726</v>
      </c>
      <c r="K111" s="410"/>
      <c r="M111" s="27">
        <f t="shared" si="11"/>
        <v>0</v>
      </c>
      <c r="N111" s="50">
        <f t="shared" si="12"/>
        <v>0</v>
      </c>
      <c r="O111" s="50">
        <f t="shared" si="1"/>
        <v>0</v>
      </c>
      <c r="P111" s="50">
        <f t="shared" si="2"/>
        <v>0</v>
      </c>
      <c r="Q111" s="50">
        <f t="shared" si="3"/>
        <v>0</v>
      </c>
    </row>
    <row r="112" spans="3:17" ht="20.100000000000001" customHeight="1">
      <c r="F112" s="249"/>
      <c r="G112" s="249"/>
      <c r="H112" s="411"/>
      <c r="I112" s="411"/>
      <c r="J112" s="407"/>
      <c r="K112" s="410"/>
      <c r="M112" s="27">
        <f t="shared" si="11"/>
        <v>0</v>
      </c>
      <c r="N112" s="50">
        <f t="shared" si="12"/>
        <v>0</v>
      </c>
      <c r="O112" s="119">
        <f t="shared" si="1"/>
        <v>0</v>
      </c>
      <c r="P112" s="119">
        <f t="shared" si="2"/>
        <v>0</v>
      </c>
      <c r="Q112" s="119">
        <f t="shared" si="3"/>
        <v>0</v>
      </c>
    </row>
    <row r="113" spans="4:17" ht="20.100000000000001" customHeight="1">
      <c r="D113" s="268" t="s">
        <v>1922</v>
      </c>
      <c r="F113" s="249"/>
      <c r="G113" s="249"/>
      <c r="H113" s="411"/>
      <c r="I113" s="411"/>
      <c r="J113" s="407"/>
      <c r="K113" s="410"/>
      <c r="M113" s="27">
        <f t="shared" si="11"/>
        <v>0</v>
      </c>
      <c r="N113" s="50">
        <f t="shared" si="12"/>
        <v>0</v>
      </c>
      <c r="O113" s="50">
        <f t="shared" si="1"/>
        <v>0</v>
      </c>
      <c r="P113" s="50">
        <f t="shared" si="2"/>
        <v>0</v>
      </c>
      <c r="Q113" s="50">
        <f t="shared" si="3"/>
        <v>0</v>
      </c>
    </row>
    <row r="114" spans="4:17" ht="20.100000000000001" customHeight="1">
      <c r="D114" s="412" t="s">
        <v>1744</v>
      </c>
      <c r="F114" s="249"/>
      <c r="G114" s="249"/>
      <c r="H114" s="411"/>
      <c r="I114" s="411"/>
      <c r="J114" s="407"/>
      <c r="K114" s="410"/>
      <c r="M114" s="27">
        <f t="shared" si="11"/>
        <v>0</v>
      </c>
      <c r="N114" s="50">
        <f t="shared" si="12"/>
        <v>0</v>
      </c>
      <c r="O114" s="119">
        <f t="shared" si="1"/>
        <v>0</v>
      </c>
      <c r="P114" s="119">
        <f t="shared" si="2"/>
        <v>0</v>
      </c>
      <c r="Q114" s="119">
        <f t="shared" si="3"/>
        <v>0</v>
      </c>
    </row>
    <row r="115" spans="4:17" ht="20.100000000000001" customHeight="1">
      <c r="D115" s="33" t="s">
        <v>1923</v>
      </c>
      <c r="E115" s="33" t="s">
        <v>1895</v>
      </c>
      <c r="F115" s="249">
        <v>8.6183999999999994</v>
      </c>
      <c r="G115" s="249">
        <v>10.639999999999999</v>
      </c>
      <c r="H115" s="398">
        <f t="shared" ref="H115:H121" si="15">I115*0.6</f>
        <v>11.4</v>
      </c>
      <c r="I115" s="400">
        <v>19</v>
      </c>
      <c r="J115" s="409" t="s">
        <v>1726</v>
      </c>
      <c r="K115" s="410" t="s">
        <v>1924</v>
      </c>
      <c r="M115" s="27">
        <f t="shared" si="11"/>
        <v>0</v>
      </c>
      <c r="N115" s="50">
        <f t="shared" si="12"/>
        <v>0</v>
      </c>
      <c r="O115" s="50">
        <f t="shared" si="1"/>
        <v>0</v>
      </c>
      <c r="P115" s="50">
        <f t="shared" si="2"/>
        <v>0</v>
      </c>
      <c r="Q115" s="50">
        <f t="shared" si="3"/>
        <v>0</v>
      </c>
    </row>
    <row r="116" spans="4:17" ht="20.100000000000001" customHeight="1">
      <c r="D116" s="33" t="s">
        <v>1925</v>
      </c>
      <c r="E116" s="33" t="s">
        <v>1898</v>
      </c>
      <c r="F116" s="249">
        <v>10.773</v>
      </c>
      <c r="G116" s="249">
        <v>13.299999999999999</v>
      </c>
      <c r="H116" s="398">
        <f t="shared" si="15"/>
        <v>14.399999999999999</v>
      </c>
      <c r="I116" s="400">
        <v>24</v>
      </c>
      <c r="J116" s="409" t="s">
        <v>1726</v>
      </c>
      <c r="K116" s="410" t="s">
        <v>1926</v>
      </c>
      <c r="M116" s="27">
        <f t="shared" si="11"/>
        <v>0</v>
      </c>
      <c r="N116" s="50">
        <f t="shared" si="12"/>
        <v>0</v>
      </c>
      <c r="O116" s="119">
        <f t="shared" si="1"/>
        <v>0</v>
      </c>
      <c r="P116" s="119">
        <f t="shared" si="2"/>
        <v>0</v>
      </c>
      <c r="Q116" s="119">
        <f t="shared" si="3"/>
        <v>0</v>
      </c>
    </row>
    <row r="117" spans="4:17" ht="20.100000000000001" customHeight="1">
      <c r="D117" s="33" t="s">
        <v>1927</v>
      </c>
      <c r="E117" s="33" t="s">
        <v>1901</v>
      </c>
      <c r="F117" s="249">
        <v>11.850299999999999</v>
      </c>
      <c r="G117" s="249">
        <v>14.629999999999997</v>
      </c>
      <c r="H117" s="398">
        <f t="shared" si="15"/>
        <v>15.6</v>
      </c>
      <c r="I117" s="399">
        <v>26</v>
      </c>
      <c r="J117" s="409" t="s">
        <v>1726</v>
      </c>
      <c r="K117" s="410" t="s">
        <v>1928</v>
      </c>
      <c r="M117" s="27">
        <f t="shared" si="11"/>
        <v>0</v>
      </c>
      <c r="N117" s="50">
        <f t="shared" si="12"/>
        <v>0</v>
      </c>
      <c r="O117" s="50">
        <f t="shared" si="1"/>
        <v>0</v>
      </c>
      <c r="P117" s="50">
        <f t="shared" si="2"/>
        <v>0</v>
      </c>
      <c r="Q117" s="50">
        <f t="shared" si="3"/>
        <v>0</v>
      </c>
    </row>
    <row r="118" spans="4:17" ht="20.100000000000001" customHeight="1">
      <c r="D118" s="33" t="s">
        <v>1929</v>
      </c>
      <c r="E118" s="33" t="s">
        <v>1904</v>
      </c>
      <c r="F118" s="249">
        <v>14.004900000000001</v>
      </c>
      <c r="G118" s="249">
        <v>17.29</v>
      </c>
      <c r="H118" s="398">
        <f t="shared" si="15"/>
        <v>18</v>
      </c>
      <c r="I118" s="399">
        <v>30</v>
      </c>
      <c r="J118" s="409" t="s">
        <v>1726</v>
      </c>
      <c r="K118" s="410" t="s">
        <v>1930</v>
      </c>
      <c r="M118" s="27">
        <f t="shared" si="11"/>
        <v>0</v>
      </c>
      <c r="N118" s="50">
        <f t="shared" si="12"/>
        <v>0</v>
      </c>
      <c r="O118" s="119">
        <f t="shared" si="1"/>
        <v>0</v>
      </c>
      <c r="P118" s="119">
        <f t="shared" si="2"/>
        <v>0</v>
      </c>
      <c r="Q118" s="119">
        <f t="shared" si="3"/>
        <v>0</v>
      </c>
    </row>
    <row r="119" spans="4:17" ht="20.100000000000001" customHeight="1">
      <c r="D119" s="33" t="s">
        <v>1931</v>
      </c>
      <c r="E119" s="33" t="s">
        <v>1932</v>
      </c>
      <c r="F119" s="249">
        <v>20.468699999999998</v>
      </c>
      <c r="G119" s="249">
        <v>25.269999999999996</v>
      </c>
      <c r="H119" s="398">
        <f t="shared" si="15"/>
        <v>27</v>
      </c>
      <c r="I119" s="399">
        <v>45</v>
      </c>
      <c r="J119" s="409" t="s">
        <v>1726</v>
      </c>
      <c r="K119" s="410" t="s">
        <v>1933</v>
      </c>
      <c r="M119" s="27">
        <f t="shared" si="11"/>
        <v>0</v>
      </c>
      <c r="N119" s="50">
        <f t="shared" si="12"/>
        <v>0</v>
      </c>
      <c r="O119" s="50">
        <f t="shared" si="1"/>
        <v>0</v>
      </c>
      <c r="P119" s="50">
        <f t="shared" si="2"/>
        <v>0</v>
      </c>
      <c r="Q119" s="50">
        <f t="shared" si="3"/>
        <v>0</v>
      </c>
    </row>
    <row r="120" spans="4:17" ht="20.100000000000001" customHeight="1">
      <c r="D120" s="33" t="s">
        <v>1934</v>
      </c>
      <c r="E120" s="33" t="s">
        <v>1935</v>
      </c>
      <c r="F120" s="249">
        <v>32.318999999999996</v>
      </c>
      <c r="G120" s="249">
        <v>39.9</v>
      </c>
      <c r="H120" s="398">
        <f t="shared" si="15"/>
        <v>42</v>
      </c>
      <c r="I120" s="399">
        <v>70</v>
      </c>
      <c r="J120" s="409" t="s">
        <v>1726</v>
      </c>
      <c r="K120" s="410" t="s">
        <v>1936</v>
      </c>
      <c r="M120" s="27">
        <f t="shared" si="11"/>
        <v>0</v>
      </c>
      <c r="N120" s="50">
        <f t="shared" si="12"/>
        <v>0</v>
      </c>
      <c r="O120" s="119">
        <f t="shared" si="1"/>
        <v>0</v>
      </c>
      <c r="P120" s="119">
        <f t="shared" si="2"/>
        <v>0</v>
      </c>
      <c r="Q120" s="119">
        <f t="shared" si="3"/>
        <v>0</v>
      </c>
    </row>
    <row r="121" spans="4:17" ht="20.100000000000001" customHeight="1">
      <c r="D121" s="33" t="s">
        <v>1937</v>
      </c>
      <c r="E121" s="33" t="s">
        <v>1938</v>
      </c>
      <c r="F121" s="249">
        <v>43.091999999999999</v>
      </c>
      <c r="G121" s="249">
        <v>53.199999999999996</v>
      </c>
      <c r="H121" s="398">
        <f t="shared" si="15"/>
        <v>57</v>
      </c>
      <c r="I121" s="399">
        <v>95</v>
      </c>
      <c r="J121" s="409" t="s">
        <v>1726</v>
      </c>
      <c r="K121" s="410" t="s">
        <v>1939</v>
      </c>
      <c r="M121" s="27">
        <f t="shared" si="11"/>
        <v>0</v>
      </c>
      <c r="N121" s="50">
        <f t="shared" si="12"/>
        <v>0</v>
      </c>
      <c r="O121" s="50">
        <f t="shared" si="1"/>
        <v>0</v>
      </c>
      <c r="P121" s="50">
        <f t="shared" si="2"/>
        <v>0</v>
      </c>
      <c r="Q121" s="50">
        <f t="shared" si="3"/>
        <v>0</v>
      </c>
    </row>
    <row r="122" spans="4:17" ht="20.100000000000001" customHeight="1">
      <c r="D122" s="412" t="s">
        <v>1763</v>
      </c>
      <c r="F122" s="249"/>
      <c r="G122" s="249"/>
      <c r="H122" s="411"/>
      <c r="I122" s="411"/>
      <c r="J122" s="407"/>
      <c r="K122" s="410"/>
      <c r="M122" s="27">
        <f t="shared" si="11"/>
        <v>0</v>
      </c>
      <c r="N122" s="50">
        <f t="shared" si="12"/>
        <v>0</v>
      </c>
      <c r="O122" s="119">
        <f t="shared" si="1"/>
        <v>0</v>
      </c>
      <c r="P122" s="119">
        <f t="shared" si="2"/>
        <v>0</v>
      </c>
      <c r="Q122" s="119">
        <f t="shared" si="3"/>
        <v>0</v>
      </c>
    </row>
    <row r="123" spans="4:17" ht="20.100000000000001" customHeight="1">
      <c r="D123" s="33" t="s">
        <v>1940</v>
      </c>
      <c r="E123" s="33" t="s">
        <v>1907</v>
      </c>
      <c r="F123" s="249"/>
      <c r="G123" s="249"/>
      <c r="H123" s="411"/>
      <c r="I123" s="411"/>
      <c r="J123" s="409" t="s">
        <v>1726</v>
      </c>
      <c r="K123" s="410"/>
      <c r="M123" s="27">
        <f t="shared" si="11"/>
        <v>0</v>
      </c>
      <c r="N123" s="50">
        <f t="shared" si="12"/>
        <v>0</v>
      </c>
      <c r="O123" s="50">
        <f t="shared" si="1"/>
        <v>0</v>
      </c>
      <c r="P123" s="50">
        <f t="shared" si="2"/>
        <v>0</v>
      </c>
      <c r="Q123" s="50">
        <f t="shared" si="3"/>
        <v>0</v>
      </c>
    </row>
    <row r="124" spans="4:17" ht="20.100000000000001" customHeight="1">
      <c r="D124" s="33" t="s">
        <v>1941</v>
      </c>
      <c r="E124" s="33" t="s">
        <v>1909</v>
      </c>
      <c r="F124" s="249"/>
      <c r="G124" s="249"/>
      <c r="H124" s="411"/>
      <c r="I124" s="411"/>
      <c r="J124" s="409" t="s">
        <v>1726</v>
      </c>
      <c r="K124" s="410"/>
      <c r="M124" s="27">
        <f t="shared" si="11"/>
        <v>0</v>
      </c>
      <c r="N124" s="50">
        <f t="shared" si="12"/>
        <v>0</v>
      </c>
      <c r="O124" s="119">
        <f t="shared" si="1"/>
        <v>0</v>
      </c>
      <c r="P124" s="119">
        <f t="shared" si="2"/>
        <v>0</v>
      </c>
      <c r="Q124" s="119">
        <f t="shared" si="3"/>
        <v>0</v>
      </c>
    </row>
    <row r="125" spans="4:17" ht="20.100000000000001" customHeight="1">
      <c r="D125" s="33" t="s">
        <v>1942</v>
      </c>
      <c r="E125" s="33" t="s">
        <v>1911</v>
      </c>
      <c r="F125" s="249"/>
      <c r="G125" s="249"/>
      <c r="H125" s="411"/>
      <c r="I125" s="411"/>
      <c r="J125" s="409" t="s">
        <v>1726</v>
      </c>
      <c r="K125" s="410"/>
      <c r="M125" s="27">
        <f t="shared" si="11"/>
        <v>0</v>
      </c>
      <c r="N125" s="50">
        <f t="shared" si="12"/>
        <v>0</v>
      </c>
      <c r="O125" s="50">
        <f t="shared" si="1"/>
        <v>0</v>
      </c>
      <c r="P125" s="50">
        <f t="shared" si="2"/>
        <v>0</v>
      </c>
      <c r="Q125" s="50">
        <f t="shared" si="3"/>
        <v>0</v>
      </c>
    </row>
    <row r="126" spans="4:17" ht="20.100000000000001" customHeight="1">
      <c r="D126" s="33" t="s">
        <v>1943</v>
      </c>
      <c r="E126" s="33" t="s">
        <v>1913</v>
      </c>
      <c r="F126" s="249"/>
      <c r="G126" s="249"/>
      <c r="H126" s="411"/>
      <c r="I126" s="411"/>
      <c r="J126" s="409" t="s">
        <v>1726</v>
      </c>
      <c r="K126" s="410"/>
      <c r="M126" s="27">
        <f t="shared" si="11"/>
        <v>0</v>
      </c>
      <c r="N126" s="50">
        <f t="shared" si="12"/>
        <v>0</v>
      </c>
      <c r="O126" s="119">
        <f t="shared" si="1"/>
        <v>0</v>
      </c>
      <c r="P126" s="119">
        <f t="shared" si="2"/>
        <v>0</v>
      </c>
      <c r="Q126" s="119">
        <f t="shared" si="3"/>
        <v>0</v>
      </c>
    </row>
    <row r="127" spans="4:17" ht="20.100000000000001" customHeight="1">
      <c r="D127" s="33" t="s">
        <v>1944</v>
      </c>
      <c r="E127" s="33" t="s">
        <v>1945</v>
      </c>
      <c r="F127" s="249"/>
      <c r="G127" s="249"/>
      <c r="H127" s="411"/>
      <c r="I127" s="411"/>
      <c r="J127" s="409" t="s">
        <v>1726</v>
      </c>
      <c r="K127" s="410"/>
      <c r="M127" s="27">
        <f t="shared" si="11"/>
        <v>0</v>
      </c>
      <c r="N127" s="50">
        <f t="shared" si="12"/>
        <v>0</v>
      </c>
      <c r="O127" s="50">
        <f t="shared" si="1"/>
        <v>0</v>
      </c>
      <c r="P127" s="50">
        <f t="shared" si="2"/>
        <v>0</v>
      </c>
      <c r="Q127" s="50">
        <f t="shared" si="3"/>
        <v>0</v>
      </c>
    </row>
    <row r="128" spans="4:17" ht="20.100000000000001" customHeight="1">
      <c r="D128" s="33" t="s">
        <v>1946</v>
      </c>
      <c r="E128" s="33" t="s">
        <v>1947</v>
      </c>
      <c r="F128" s="249"/>
      <c r="G128" s="249"/>
      <c r="H128" s="411"/>
      <c r="I128" s="411"/>
      <c r="J128" s="409" t="s">
        <v>1726</v>
      </c>
      <c r="K128" s="410"/>
      <c r="M128" s="27">
        <f t="shared" si="11"/>
        <v>0</v>
      </c>
      <c r="N128" s="50">
        <f t="shared" si="12"/>
        <v>0</v>
      </c>
      <c r="O128" s="119">
        <f t="shared" si="1"/>
        <v>0</v>
      </c>
      <c r="P128" s="119">
        <f t="shared" si="2"/>
        <v>0</v>
      </c>
      <c r="Q128" s="119">
        <f t="shared" si="3"/>
        <v>0</v>
      </c>
    </row>
    <row r="129" spans="4:17" ht="20.100000000000001" customHeight="1">
      <c r="D129" s="33" t="s">
        <v>1948</v>
      </c>
      <c r="E129" s="33" t="s">
        <v>1949</v>
      </c>
      <c r="F129" s="249"/>
      <c r="G129" s="249"/>
      <c r="H129" s="411"/>
      <c r="I129" s="411"/>
      <c r="J129" s="409" t="s">
        <v>1726</v>
      </c>
      <c r="K129" s="410"/>
      <c r="M129" s="27">
        <f t="shared" si="11"/>
        <v>0</v>
      </c>
      <c r="N129" s="50">
        <f t="shared" si="12"/>
        <v>0</v>
      </c>
      <c r="O129" s="50">
        <f t="shared" si="1"/>
        <v>0</v>
      </c>
      <c r="P129" s="50">
        <f t="shared" si="2"/>
        <v>0</v>
      </c>
      <c r="Q129" s="50">
        <f t="shared" si="3"/>
        <v>0</v>
      </c>
    </row>
    <row r="130" spans="4:17" ht="20.100000000000001" customHeight="1">
      <c r="D130" s="412" t="s">
        <v>1775</v>
      </c>
      <c r="F130" s="249"/>
      <c r="G130" s="249"/>
      <c r="H130" s="411"/>
      <c r="I130" s="411"/>
      <c r="J130" s="407"/>
      <c r="K130" s="410"/>
      <c r="M130" s="27">
        <f t="shared" si="11"/>
        <v>0</v>
      </c>
      <c r="N130" s="50">
        <f t="shared" si="12"/>
        <v>0</v>
      </c>
      <c r="O130" s="119">
        <f t="shared" si="1"/>
        <v>0</v>
      </c>
      <c r="P130" s="119">
        <f t="shared" si="2"/>
        <v>0</v>
      </c>
      <c r="Q130" s="119">
        <f t="shared" si="3"/>
        <v>0</v>
      </c>
    </row>
    <row r="131" spans="4:17" ht="20.100000000000001" customHeight="1">
      <c r="D131" s="33" t="s">
        <v>1950</v>
      </c>
      <c r="E131" s="33" t="s">
        <v>1951</v>
      </c>
      <c r="F131" s="249">
        <v>10</v>
      </c>
      <c r="G131" s="249">
        <v>12.634999999999998</v>
      </c>
      <c r="H131" s="398">
        <f t="shared" ref="H131:H137" si="16">I131*0.6</f>
        <v>13.2</v>
      </c>
      <c r="I131" s="400">
        <v>22</v>
      </c>
      <c r="J131" s="409" t="s">
        <v>1726</v>
      </c>
      <c r="K131" s="410" t="s">
        <v>1952</v>
      </c>
      <c r="M131" s="27">
        <f t="shared" ref="M131:M194" si="17">L131*35</f>
        <v>0</v>
      </c>
      <c r="N131" s="50">
        <f t="shared" si="12"/>
        <v>0</v>
      </c>
      <c r="O131" s="50">
        <f t="shared" si="1"/>
        <v>0</v>
      </c>
      <c r="P131" s="50">
        <f t="shared" si="2"/>
        <v>0</v>
      </c>
      <c r="Q131" s="50">
        <f t="shared" si="3"/>
        <v>0</v>
      </c>
    </row>
    <row r="132" spans="4:17" ht="20.100000000000001" customHeight="1">
      <c r="D132" s="33" t="s">
        <v>1953</v>
      </c>
      <c r="E132" s="33" t="s">
        <v>1954</v>
      </c>
      <c r="F132" s="249">
        <v>12.388949999999998</v>
      </c>
      <c r="G132" s="249">
        <v>15.294999999999996</v>
      </c>
      <c r="H132" s="398">
        <f t="shared" si="16"/>
        <v>16.2</v>
      </c>
      <c r="I132" s="400">
        <v>27</v>
      </c>
      <c r="J132" s="409" t="s">
        <v>1726</v>
      </c>
      <c r="K132" s="410" t="s">
        <v>1955</v>
      </c>
      <c r="M132" s="27">
        <f t="shared" si="17"/>
        <v>0</v>
      </c>
      <c r="N132" s="50">
        <f t="shared" ref="N132:N195" si="18">M132*3</f>
        <v>0</v>
      </c>
      <c r="O132" s="119">
        <f t="shared" si="1"/>
        <v>0</v>
      </c>
      <c r="P132" s="119">
        <f t="shared" si="2"/>
        <v>0</v>
      </c>
      <c r="Q132" s="119">
        <f t="shared" si="3"/>
        <v>0</v>
      </c>
    </row>
    <row r="133" spans="4:17" ht="20.100000000000001" customHeight="1">
      <c r="D133" s="33" t="s">
        <v>1956</v>
      </c>
      <c r="E133" s="33" t="s">
        <v>1957</v>
      </c>
      <c r="F133" s="249">
        <v>14.004900000000001</v>
      </c>
      <c r="G133" s="249">
        <v>17.29</v>
      </c>
      <c r="H133" s="398">
        <f t="shared" si="16"/>
        <v>18</v>
      </c>
      <c r="I133" s="399">
        <v>30</v>
      </c>
      <c r="J133" s="409" t="s">
        <v>1726</v>
      </c>
      <c r="K133" s="410" t="s">
        <v>1958</v>
      </c>
      <c r="M133" s="27">
        <f t="shared" si="17"/>
        <v>0</v>
      </c>
      <c r="N133" s="50">
        <f t="shared" si="18"/>
        <v>0</v>
      </c>
      <c r="O133" s="50">
        <f t="shared" si="1"/>
        <v>0</v>
      </c>
      <c r="P133" s="50">
        <f t="shared" si="2"/>
        <v>0</v>
      </c>
      <c r="Q133" s="50">
        <f t="shared" si="3"/>
        <v>0</v>
      </c>
    </row>
    <row r="134" spans="4:17" ht="20.100000000000001" customHeight="1">
      <c r="D134" s="33" t="s">
        <v>1959</v>
      </c>
      <c r="E134" s="33" t="s">
        <v>1960</v>
      </c>
      <c r="F134" s="249">
        <v>16.159499999999998</v>
      </c>
      <c r="G134" s="249">
        <v>19.95</v>
      </c>
      <c r="H134" s="398">
        <f t="shared" si="16"/>
        <v>21</v>
      </c>
      <c r="I134" s="399">
        <v>35</v>
      </c>
      <c r="J134" s="409" t="s">
        <v>1726</v>
      </c>
      <c r="K134" s="410" t="s">
        <v>1961</v>
      </c>
      <c r="M134" s="27">
        <f t="shared" si="17"/>
        <v>0</v>
      </c>
      <c r="N134" s="50">
        <f t="shared" si="18"/>
        <v>0</v>
      </c>
      <c r="O134" s="119">
        <f t="shared" si="1"/>
        <v>0</v>
      </c>
      <c r="P134" s="119">
        <f t="shared" si="2"/>
        <v>0</v>
      </c>
      <c r="Q134" s="119">
        <f t="shared" si="3"/>
        <v>0</v>
      </c>
    </row>
    <row r="135" spans="4:17" ht="20.100000000000001" customHeight="1">
      <c r="D135" s="33" t="s">
        <v>1962</v>
      </c>
      <c r="E135" s="33" t="s">
        <v>1963</v>
      </c>
      <c r="F135" s="249">
        <v>22.623299999999997</v>
      </c>
      <c r="G135" s="249">
        <v>27.929999999999996</v>
      </c>
      <c r="H135" s="398">
        <f t="shared" si="16"/>
        <v>30</v>
      </c>
      <c r="I135" s="399">
        <v>50</v>
      </c>
      <c r="J135" s="409" t="s">
        <v>1726</v>
      </c>
      <c r="K135" s="410" t="s">
        <v>1964</v>
      </c>
      <c r="M135" s="27">
        <f t="shared" si="17"/>
        <v>0</v>
      </c>
      <c r="N135" s="50">
        <f t="shared" si="18"/>
        <v>0</v>
      </c>
      <c r="O135" s="50">
        <f t="shared" si="1"/>
        <v>0</v>
      </c>
      <c r="P135" s="50">
        <f t="shared" si="2"/>
        <v>0</v>
      </c>
      <c r="Q135" s="50">
        <f t="shared" si="3"/>
        <v>0</v>
      </c>
    </row>
    <row r="136" spans="4:17" ht="20.100000000000001" customHeight="1">
      <c r="D136" s="33" t="s">
        <v>1965</v>
      </c>
      <c r="E136" s="33" t="s">
        <v>1966</v>
      </c>
      <c r="F136" s="249">
        <v>35.550899999999999</v>
      </c>
      <c r="G136" s="249">
        <v>43.889999999999993</v>
      </c>
      <c r="H136" s="398">
        <f t="shared" si="16"/>
        <v>46.8</v>
      </c>
      <c r="I136" s="399">
        <v>78</v>
      </c>
      <c r="J136" s="409" t="s">
        <v>1726</v>
      </c>
      <c r="K136" s="410" t="s">
        <v>1967</v>
      </c>
      <c r="M136" s="27">
        <f t="shared" si="17"/>
        <v>0</v>
      </c>
      <c r="N136" s="50">
        <f t="shared" si="18"/>
        <v>0</v>
      </c>
      <c r="O136" s="119">
        <f t="shared" si="1"/>
        <v>0</v>
      </c>
      <c r="P136" s="119">
        <f t="shared" si="2"/>
        <v>0</v>
      </c>
      <c r="Q136" s="119">
        <f t="shared" si="3"/>
        <v>0</v>
      </c>
    </row>
    <row r="137" spans="4:17" ht="20.100000000000001" customHeight="1">
      <c r="D137" s="33" t="s">
        <v>1968</v>
      </c>
      <c r="E137" s="33" t="s">
        <v>1969</v>
      </c>
      <c r="F137" s="249">
        <v>45.246599999999994</v>
      </c>
      <c r="G137" s="249">
        <v>55.859999999999992</v>
      </c>
      <c r="H137" s="398">
        <f t="shared" si="16"/>
        <v>60</v>
      </c>
      <c r="I137" s="399">
        <v>100</v>
      </c>
      <c r="J137" s="409" t="s">
        <v>1726</v>
      </c>
      <c r="K137" s="410" t="s">
        <v>1970</v>
      </c>
      <c r="M137" s="27">
        <f t="shared" si="17"/>
        <v>0</v>
      </c>
      <c r="N137" s="50">
        <f t="shared" si="18"/>
        <v>0</v>
      </c>
      <c r="O137" s="50">
        <f t="shared" si="1"/>
        <v>0</v>
      </c>
      <c r="P137" s="50">
        <f t="shared" si="2"/>
        <v>0</v>
      </c>
      <c r="Q137" s="50">
        <f t="shared" si="3"/>
        <v>0</v>
      </c>
    </row>
    <row r="138" spans="4:17" ht="20.100000000000001" customHeight="1">
      <c r="F138" s="249"/>
      <c r="G138" s="249"/>
      <c r="H138" s="411"/>
      <c r="I138" s="411"/>
      <c r="J138" s="407"/>
      <c r="K138" s="410"/>
      <c r="M138" s="27">
        <f t="shared" si="17"/>
        <v>0</v>
      </c>
      <c r="N138" s="50">
        <f t="shared" si="18"/>
        <v>0</v>
      </c>
      <c r="O138" s="119">
        <f t="shared" si="1"/>
        <v>0</v>
      </c>
      <c r="P138" s="119">
        <f t="shared" si="2"/>
        <v>0</v>
      </c>
      <c r="Q138" s="119">
        <f t="shared" si="3"/>
        <v>0</v>
      </c>
    </row>
    <row r="139" spans="4:17" ht="20.100000000000001" customHeight="1">
      <c r="D139" s="268" t="s">
        <v>1971</v>
      </c>
      <c r="F139" s="249"/>
      <c r="G139" s="249"/>
      <c r="H139" s="411"/>
      <c r="I139" s="411"/>
      <c r="J139" s="407"/>
      <c r="K139" s="410"/>
      <c r="M139" s="27">
        <f t="shared" si="17"/>
        <v>0</v>
      </c>
      <c r="N139" s="50">
        <f t="shared" si="18"/>
        <v>0</v>
      </c>
      <c r="O139" s="50">
        <f t="shared" si="1"/>
        <v>0</v>
      </c>
      <c r="P139" s="50">
        <f t="shared" si="2"/>
        <v>0</v>
      </c>
      <c r="Q139" s="50">
        <f t="shared" si="3"/>
        <v>0</v>
      </c>
    </row>
    <row r="140" spans="4:17" ht="20.100000000000001" customHeight="1">
      <c r="D140" s="412" t="s">
        <v>1744</v>
      </c>
      <c r="F140" s="249"/>
      <c r="G140" s="249"/>
      <c r="H140" s="411"/>
      <c r="I140" s="411"/>
      <c r="J140" s="407"/>
      <c r="K140" s="410"/>
      <c r="M140" s="27">
        <f t="shared" si="17"/>
        <v>0</v>
      </c>
      <c r="N140" s="50">
        <f t="shared" si="18"/>
        <v>0</v>
      </c>
      <c r="O140" s="119">
        <f t="shared" si="1"/>
        <v>0</v>
      </c>
      <c r="P140" s="119">
        <f t="shared" si="2"/>
        <v>0</v>
      </c>
      <c r="Q140" s="119">
        <f t="shared" si="3"/>
        <v>0</v>
      </c>
    </row>
    <row r="141" spans="4:17" ht="20.100000000000001" customHeight="1">
      <c r="D141" s="33" t="s">
        <v>1972</v>
      </c>
      <c r="E141" s="33" t="s">
        <v>1973</v>
      </c>
      <c r="F141" s="249">
        <v>9.1570499999999981</v>
      </c>
      <c r="G141" s="249">
        <v>11.304999999999998</v>
      </c>
      <c r="H141" s="398">
        <f t="shared" ref="H141:H147" si="19">I141*0.6</f>
        <v>12</v>
      </c>
      <c r="I141" s="399">
        <v>20</v>
      </c>
      <c r="J141" s="409" t="s">
        <v>1726</v>
      </c>
      <c r="K141" s="410" t="s">
        <v>1974</v>
      </c>
      <c r="M141" s="27">
        <f t="shared" si="17"/>
        <v>0</v>
      </c>
      <c r="N141" s="50">
        <f t="shared" si="18"/>
        <v>0</v>
      </c>
      <c r="O141" s="50">
        <f t="shared" si="1"/>
        <v>0</v>
      </c>
      <c r="P141" s="50">
        <f t="shared" si="2"/>
        <v>0</v>
      </c>
      <c r="Q141" s="50">
        <f t="shared" si="3"/>
        <v>0</v>
      </c>
    </row>
    <row r="142" spans="4:17" ht="20.100000000000001" customHeight="1">
      <c r="D142" s="33" t="s">
        <v>1975</v>
      </c>
      <c r="E142" s="33" t="s">
        <v>1976</v>
      </c>
      <c r="F142" s="249">
        <v>11.311649999999998</v>
      </c>
      <c r="G142" s="249">
        <v>13.964999999999998</v>
      </c>
      <c r="H142" s="398">
        <f t="shared" si="19"/>
        <v>15</v>
      </c>
      <c r="I142" s="399">
        <v>25</v>
      </c>
      <c r="J142" s="409" t="s">
        <v>1726</v>
      </c>
      <c r="K142" s="410" t="s">
        <v>1977</v>
      </c>
      <c r="M142" s="27">
        <f t="shared" si="17"/>
        <v>0</v>
      </c>
      <c r="N142" s="50">
        <f t="shared" si="18"/>
        <v>0</v>
      </c>
      <c r="O142" s="119">
        <f t="shared" si="1"/>
        <v>0</v>
      </c>
      <c r="P142" s="119">
        <f t="shared" si="2"/>
        <v>0</v>
      </c>
      <c r="Q142" s="119">
        <f t="shared" si="3"/>
        <v>0</v>
      </c>
    </row>
    <row r="143" spans="4:17" ht="20.100000000000001" customHeight="1">
      <c r="D143" s="33" t="s">
        <v>1978</v>
      </c>
      <c r="E143" s="33" t="s">
        <v>1979</v>
      </c>
      <c r="F143" s="249">
        <v>12.927599999999998</v>
      </c>
      <c r="G143" s="249">
        <v>15.959999999999997</v>
      </c>
      <c r="H143" s="398">
        <f t="shared" si="19"/>
        <v>17.399999999999999</v>
      </c>
      <c r="I143" s="399">
        <v>29</v>
      </c>
      <c r="J143" s="409" t="s">
        <v>1726</v>
      </c>
      <c r="K143" s="410" t="s">
        <v>1980</v>
      </c>
      <c r="M143" s="27">
        <f t="shared" si="17"/>
        <v>0</v>
      </c>
      <c r="N143" s="50">
        <f t="shared" si="18"/>
        <v>0</v>
      </c>
      <c r="O143" s="50">
        <f t="shared" si="1"/>
        <v>0</v>
      </c>
      <c r="P143" s="50">
        <f t="shared" si="2"/>
        <v>0</v>
      </c>
      <c r="Q143" s="50">
        <f t="shared" si="3"/>
        <v>0</v>
      </c>
    </row>
    <row r="144" spans="4:17" ht="20.100000000000001" customHeight="1">
      <c r="D144" s="33" t="s">
        <v>1981</v>
      </c>
      <c r="E144" s="33" t="s">
        <v>1982</v>
      </c>
      <c r="F144" s="249">
        <v>15.0822</v>
      </c>
      <c r="G144" s="249">
        <v>18.619999999999997</v>
      </c>
      <c r="H144" s="398">
        <f t="shared" si="19"/>
        <v>19.8</v>
      </c>
      <c r="I144" s="399">
        <v>33</v>
      </c>
      <c r="J144" s="409" t="s">
        <v>1726</v>
      </c>
      <c r="K144" s="410" t="s">
        <v>1983</v>
      </c>
      <c r="M144" s="27">
        <f t="shared" si="17"/>
        <v>0</v>
      </c>
      <c r="N144" s="50">
        <f t="shared" si="18"/>
        <v>0</v>
      </c>
      <c r="O144" s="119">
        <f t="shared" si="1"/>
        <v>0</v>
      </c>
      <c r="P144" s="119">
        <f t="shared" si="2"/>
        <v>0</v>
      </c>
      <c r="Q144" s="119">
        <f t="shared" si="3"/>
        <v>0</v>
      </c>
    </row>
    <row r="145" spans="4:17" ht="20.100000000000001" customHeight="1">
      <c r="D145" s="33" t="s">
        <v>1984</v>
      </c>
      <c r="E145" s="33" t="s">
        <v>1985</v>
      </c>
      <c r="F145" s="249">
        <v>21.545999999999999</v>
      </c>
      <c r="G145" s="249">
        <v>26.599999999999998</v>
      </c>
      <c r="H145" s="398">
        <f t="shared" si="19"/>
        <v>28.2</v>
      </c>
      <c r="I145" s="399">
        <v>47</v>
      </c>
      <c r="J145" s="409" t="s">
        <v>1726</v>
      </c>
      <c r="K145" s="410" t="s">
        <v>1986</v>
      </c>
      <c r="M145" s="27">
        <f t="shared" si="17"/>
        <v>0</v>
      </c>
      <c r="N145" s="50">
        <f t="shared" si="18"/>
        <v>0</v>
      </c>
      <c r="O145" s="50">
        <f t="shared" si="1"/>
        <v>0</v>
      </c>
      <c r="P145" s="50">
        <f t="shared" si="2"/>
        <v>0</v>
      </c>
      <c r="Q145" s="50">
        <f t="shared" si="3"/>
        <v>0</v>
      </c>
    </row>
    <row r="146" spans="4:17" ht="20.100000000000001" customHeight="1">
      <c r="D146" s="33" t="s">
        <v>1987</v>
      </c>
      <c r="E146" s="33" t="s">
        <v>1988</v>
      </c>
      <c r="F146" s="249">
        <v>24.239249999999995</v>
      </c>
      <c r="G146" s="249">
        <v>29.924999999999994</v>
      </c>
      <c r="H146" s="398">
        <f t="shared" si="19"/>
        <v>31.2</v>
      </c>
      <c r="I146" s="399">
        <v>52</v>
      </c>
      <c r="J146" s="409" t="s">
        <v>1726</v>
      </c>
      <c r="K146" s="410" t="s">
        <v>1989</v>
      </c>
      <c r="M146" s="27">
        <f t="shared" si="17"/>
        <v>0</v>
      </c>
      <c r="N146" s="50">
        <f t="shared" si="18"/>
        <v>0</v>
      </c>
      <c r="O146" s="119">
        <f t="shared" si="1"/>
        <v>0</v>
      </c>
      <c r="P146" s="119">
        <f t="shared" si="2"/>
        <v>0</v>
      </c>
      <c r="Q146" s="119">
        <f t="shared" si="3"/>
        <v>0</v>
      </c>
    </row>
    <row r="147" spans="4:17" ht="20.100000000000001" customHeight="1">
      <c r="D147" s="33" t="s">
        <v>1990</v>
      </c>
      <c r="E147" s="33" t="s">
        <v>1991</v>
      </c>
      <c r="F147" s="249">
        <v>45.785249999999998</v>
      </c>
      <c r="G147" s="249">
        <v>56.524999999999991</v>
      </c>
      <c r="H147" s="398">
        <f t="shared" si="19"/>
        <v>63</v>
      </c>
      <c r="I147" s="399">
        <v>105</v>
      </c>
      <c r="J147" s="409" t="s">
        <v>1726</v>
      </c>
      <c r="K147" s="410" t="s">
        <v>1992</v>
      </c>
      <c r="M147" s="27">
        <f t="shared" si="17"/>
        <v>0</v>
      </c>
      <c r="N147" s="50">
        <f t="shared" si="18"/>
        <v>0</v>
      </c>
      <c r="O147" s="50">
        <f t="shared" si="1"/>
        <v>0</v>
      </c>
      <c r="P147" s="50">
        <f t="shared" si="2"/>
        <v>0</v>
      </c>
      <c r="Q147" s="50">
        <f t="shared" si="3"/>
        <v>0</v>
      </c>
    </row>
    <row r="148" spans="4:17" ht="20.100000000000001" customHeight="1">
      <c r="D148" s="412" t="s">
        <v>1763</v>
      </c>
      <c r="F148" s="249"/>
      <c r="G148" s="249"/>
      <c r="H148" s="411"/>
      <c r="I148" s="411"/>
      <c r="J148" s="407"/>
      <c r="K148" s="410"/>
      <c r="M148" s="27">
        <f t="shared" si="17"/>
        <v>0</v>
      </c>
      <c r="N148" s="50">
        <f t="shared" si="18"/>
        <v>0</v>
      </c>
      <c r="O148" s="119">
        <f t="shared" si="1"/>
        <v>0</v>
      </c>
      <c r="P148" s="119">
        <f t="shared" si="2"/>
        <v>0</v>
      </c>
      <c r="Q148" s="119">
        <f t="shared" si="3"/>
        <v>0</v>
      </c>
    </row>
    <row r="149" spans="4:17" ht="20.100000000000001" customHeight="1">
      <c r="D149" s="33" t="s">
        <v>1993</v>
      </c>
      <c r="E149" s="33" t="s">
        <v>1994</v>
      </c>
      <c r="F149" s="249"/>
      <c r="G149" s="249"/>
      <c r="H149" s="411"/>
      <c r="I149" s="411"/>
      <c r="J149" s="409" t="s">
        <v>1726</v>
      </c>
      <c r="K149" s="410"/>
      <c r="M149" s="27">
        <f t="shared" si="17"/>
        <v>0</v>
      </c>
      <c r="N149" s="50">
        <f t="shared" si="18"/>
        <v>0</v>
      </c>
      <c r="O149" s="50">
        <f t="shared" si="1"/>
        <v>0</v>
      </c>
      <c r="P149" s="50">
        <f t="shared" si="2"/>
        <v>0</v>
      </c>
      <c r="Q149" s="50">
        <f t="shared" si="3"/>
        <v>0</v>
      </c>
    </row>
    <row r="150" spans="4:17" ht="20.100000000000001" customHeight="1">
      <c r="D150" s="33" t="s">
        <v>1995</v>
      </c>
      <c r="E150" s="33" t="s">
        <v>1996</v>
      </c>
      <c r="F150" s="249"/>
      <c r="G150" s="249"/>
      <c r="H150" s="411"/>
      <c r="I150" s="411"/>
      <c r="J150" s="409" t="s">
        <v>1726</v>
      </c>
      <c r="K150" s="410"/>
      <c r="M150" s="27">
        <f t="shared" si="17"/>
        <v>0</v>
      </c>
      <c r="N150" s="50">
        <f t="shared" si="18"/>
        <v>0</v>
      </c>
      <c r="O150" s="119">
        <f t="shared" si="1"/>
        <v>0</v>
      </c>
      <c r="P150" s="119">
        <f t="shared" si="2"/>
        <v>0</v>
      </c>
      <c r="Q150" s="119">
        <f t="shared" si="3"/>
        <v>0</v>
      </c>
    </row>
    <row r="151" spans="4:17" ht="20.100000000000001" customHeight="1">
      <c r="D151" s="33" t="s">
        <v>1997</v>
      </c>
      <c r="E151" s="33" t="s">
        <v>1998</v>
      </c>
      <c r="F151" s="249"/>
      <c r="G151" s="249"/>
      <c r="H151" s="411"/>
      <c r="I151" s="411"/>
      <c r="J151" s="409" t="s">
        <v>1726</v>
      </c>
      <c r="K151" s="410"/>
      <c r="M151" s="27">
        <f t="shared" si="17"/>
        <v>0</v>
      </c>
      <c r="N151" s="50">
        <f t="shared" si="18"/>
        <v>0</v>
      </c>
      <c r="O151" s="50">
        <f t="shared" si="1"/>
        <v>0</v>
      </c>
      <c r="P151" s="50">
        <f t="shared" si="2"/>
        <v>0</v>
      </c>
      <c r="Q151" s="50">
        <f t="shared" si="3"/>
        <v>0</v>
      </c>
    </row>
    <row r="152" spans="4:17" ht="20.100000000000001" customHeight="1">
      <c r="D152" s="33" t="s">
        <v>1999</v>
      </c>
      <c r="E152" s="33" t="s">
        <v>2000</v>
      </c>
      <c r="F152" s="249"/>
      <c r="G152" s="249"/>
      <c r="H152" s="411"/>
      <c r="I152" s="411"/>
      <c r="J152" s="409" t="s">
        <v>1726</v>
      </c>
      <c r="K152" s="410"/>
      <c r="M152" s="27">
        <f t="shared" si="17"/>
        <v>0</v>
      </c>
      <c r="N152" s="50">
        <f t="shared" si="18"/>
        <v>0</v>
      </c>
      <c r="O152" s="119">
        <f t="shared" si="1"/>
        <v>0</v>
      </c>
      <c r="P152" s="119">
        <f t="shared" si="2"/>
        <v>0</v>
      </c>
      <c r="Q152" s="119">
        <f t="shared" si="3"/>
        <v>0</v>
      </c>
    </row>
    <row r="153" spans="4:17" ht="20.100000000000001" customHeight="1">
      <c r="D153" s="33" t="s">
        <v>2001</v>
      </c>
      <c r="E153" s="33" t="s">
        <v>2002</v>
      </c>
      <c r="F153" s="249"/>
      <c r="G153" s="249"/>
      <c r="H153" s="411"/>
      <c r="I153" s="411"/>
      <c r="J153" s="409" t="s">
        <v>1726</v>
      </c>
      <c r="K153" s="410"/>
      <c r="M153" s="27">
        <f t="shared" si="17"/>
        <v>0</v>
      </c>
      <c r="N153" s="50">
        <f t="shared" si="18"/>
        <v>0</v>
      </c>
      <c r="O153" s="50">
        <f t="shared" si="1"/>
        <v>0</v>
      </c>
      <c r="P153" s="50">
        <f t="shared" si="2"/>
        <v>0</v>
      </c>
      <c r="Q153" s="50">
        <f t="shared" si="3"/>
        <v>0</v>
      </c>
    </row>
    <row r="154" spans="4:17" ht="20.100000000000001" customHeight="1">
      <c r="D154" s="33" t="s">
        <v>2003</v>
      </c>
      <c r="E154" s="33" t="s">
        <v>2004</v>
      </c>
      <c r="F154" s="249"/>
      <c r="G154" s="249"/>
      <c r="H154" s="411"/>
      <c r="I154" s="411"/>
      <c r="J154" s="409" t="s">
        <v>1726</v>
      </c>
      <c r="K154" s="410"/>
      <c r="M154" s="27">
        <f t="shared" si="17"/>
        <v>0</v>
      </c>
      <c r="N154" s="50">
        <f t="shared" si="18"/>
        <v>0</v>
      </c>
      <c r="O154" s="119">
        <f t="shared" si="1"/>
        <v>0</v>
      </c>
      <c r="P154" s="119">
        <f t="shared" si="2"/>
        <v>0</v>
      </c>
      <c r="Q154" s="119">
        <f t="shared" si="3"/>
        <v>0</v>
      </c>
    </row>
    <row r="155" spans="4:17" ht="20.100000000000001" customHeight="1">
      <c r="D155" s="33" t="s">
        <v>2005</v>
      </c>
      <c r="E155" s="33" t="s">
        <v>2006</v>
      </c>
      <c r="F155" s="249"/>
      <c r="G155" s="249"/>
      <c r="H155" s="411"/>
      <c r="I155" s="411"/>
      <c r="J155" s="409" t="s">
        <v>1726</v>
      </c>
      <c r="K155" s="410"/>
      <c r="M155" s="27">
        <f t="shared" si="17"/>
        <v>0</v>
      </c>
      <c r="N155" s="50">
        <f t="shared" si="18"/>
        <v>0</v>
      </c>
      <c r="O155" s="50">
        <f t="shared" si="1"/>
        <v>0</v>
      </c>
      <c r="P155" s="50">
        <f t="shared" si="2"/>
        <v>0</v>
      </c>
      <c r="Q155" s="50">
        <f t="shared" si="3"/>
        <v>0</v>
      </c>
    </row>
    <row r="156" spans="4:17" ht="20.100000000000001" customHeight="1">
      <c r="D156" s="412" t="s">
        <v>1775</v>
      </c>
      <c r="F156" s="249"/>
      <c r="G156" s="249"/>
      <c r="H156" s="411"/>
      <c r="I156" s="411"/>
      <c r="J156" s="407"/>
      <c r="K156" s="410"/>
      <c r="M156" s="27">
        <f t="shared" si="17"/>
        <v>0</v>
      </c>
      <c r="N156" s="50">
        <f t="shared" si="18"/>
        <v>0</v>
      </c>
      <c r="O156" s="119">
        <f t="shared" si="1"/>
        <v>0</v>
      </c>
      <c r="P156" s="119">
        <f t="shared" si="2"/>
        <v>0</v>
      </c>
      <c r="Q156" s="119">
        <f t="shared" si="3"/>
        <v>0</v>
      </c>
    </row>
    <row r="157" spans="4:17" ht="20.100000000000001" customHeight="1">
      <c r="D157" s="33" t="s">
        <v>2007</v>
      </c>
      <c r="E157" s="33" t="s">
        <v>2008</v>
      </c>
      <c r="F157" s="249">
        <v>10.773</v>
      </c>
      <c r="G157" s="249">
        <v>13.299999999999999</v>
      </c>
      <c r="H157" s="398">
        <f t="shared" ref="H157:H163" si="20">I157*0.6</f>
        <v>14.399999999999999</v>
      </c>
      <c r="I157" s="399">
        <v>24</v>
      </c>
      <c r="J157" s="409" t="s">
        <v>1726</v>
      </c>
      <c r="K157" s="410" t="s">
        <v>2009</v>
      </c>
      <c r="M157" s="27">
        <f t="shared" si="17"/>
        <v>0</v>
      </c>
      <c r="N157" s="50">
        <f t="shared" si="18"/>
        <v>0</v>
      </c>
      <c r="O157" s="50">
        <f t="shared" si="1"/>
        <v>0</v>
      </c>
      <c r="P157" s="50">
        <f t="shared" si="2"/>
        <v>0</v>
      </c>
      <c r="Q157" s="50">
        <f t="shared" si="3"/>
        <v>0</v>
      </c>
    </row>
    <row r="158" spans="4:17" ht="20.100000000000001" customHeight="1">
      <c r="D158" s="33" t="s">
        <v>2010</v>
      </c>
      <c r="E158" s="33" t="s">
        <v>2011</v>
      </c>
      <c r="F158" s="249">
        <v>13.46625</v>
      </c>
      <c r="G158" s="249">
        <v>16.625</v>
      </c>
      <c r="H158" s="398">
        <f t="shared" si="20"/>
        <v>18</v>
      </c>
      <c r="I158" s="399">
        <v>30</v>
      </c>
      <c r="J158" s="409" t="s">
        <v>1726</v>
      </c>
      <c r="K158" s="410" t="s">
        <v>2012</v>
      </c>
      <c r="M158" s="27">
        <f t="shared" si="17"/>
        <v>0</v>
      </c>
      <c r="N158" s="50">
        <f t="shared" si="18"/>
        <v>0</v>
      </c>
      <c r="O158" s="119">
        <f t="shared" si="1"/>
        <v>0</v>
      </c>
      <c r="P158" s="119">
        <f t="shared" si="2"/>
        <v>0</v>
      </c>
      <c r="Q158" s="119">
        <f t="shared" si="3"/>
        <v>0</v>
      </c>
    </row>
    <row r="159" spans="4:17" ht="20.100000000000001" customHeight="1">
      <c r="D159" s="33" t="s">
        <v>2013</v>
      </c>
      <c r="E159" s="33" t="s">
        <v>2014</v>
      </c>
      <c r="F159" s="249">
        <v>15.0822</v>
      </c>
      <c r="G159" s="249">
        <v>18.619999999999997</v>
      </c>
      <c r="H159" s="398">
        <f t="shared" si="20"/>
        <v>19.8</v>
      </c>
      <c r="I159" s="399">
        <v>33</v>
      </c>
      <c r="J159" s="409" t="s">
        <v>1726</v>
      </c>
      <c r="K159" s="410" t="s">
        <v>2015</v>
      </c>
      <c r="M159" s="27">
        <f t="shared" si="17"/>
        <v>0</v>
      </c>
      <c r="N159" s="50">
        <f t="shared" si="18"/>
        <v>0</v>
      </c>
      <c r="O159" s="50">
        <f t="shared" si="1"/>
        <v>0</v>
      </c>
      <c r="P159" s="50">
        <f t="shared" si="2"/>
        <v>0</v>
      </c>
      <c r="Q159" s="50">
        <f t="shared" si="3"/>
        <v>0</v>
      </c>
    </row>
    <row r="160" spans="4:17" ht="20.100000000000001" customHeight="1">
      <c r="D160" s="33" t="s">
        <v>2016</v>
      </c>
      <c r="E160" s="33" t="s">
        <v>2017</v>
      </c>
      <c r="F160" s="249">
        <v>17.236799999999999</v>
      </c>
      <c r="G160" s="249">
        <v>21.279999999999998</v>
      </c>
      <c r="H160" s="398">
        <f t="shared" si="20"/>
        <v>22.8</v>
      </c>
      <c r="I160" s="399">
        <v>38</v>
      </c>
      <c r="J160" s="409" t="s">
        <v>1726</v>
      </c>
      <c r="K160" s="410" t="s">
        <v>2018</v>
      </c>
      <c r="M160" s="27">
        <f t="shared" si="17"/>
        <v>0</v>
      </c>
      <c r="N160" s="50">
        <f t="shared" si="18"/>
        <v>0</v>
      </c>
      <c r="O160" s="119">
        <f t="shared" si="1"/>
        <v>0</v>
      </c>
      <c r="P160" s="119">
        <f t="shared" si="2"/>
        <v>0</v>
      </c>
      <c r="Q160" s="119">
        <f t="shared" si="3"/>
        <v>0</v>
      </c>
    </row>
    <row r="161" spans="4:17" ht="20.100000000000001" customHeight="1">
      <c r="D161" s="33" t="s">
        <v>2019</v>
      </c>
      <c r="E161" s="33" t="s">
        <v>2020</v>
      </c>
      <c r="F161" s="249">
        <v>23.700599999999998</v>
      </c>
      <c r="G161" s="249">
        <v>29.259999999999994</v>
      </c>
      <c r="H161" s="398">
        <f t="shared" si="20"/>
        <v>30</v>
      </c>
      <c r="I161" s="399">
        <v>50</v>
      </c>
      <c r="J161" s="409" t="s">
        <v>1726</v>
      </c>
      <c r="K161" s="410" t="s">
        <v>2021</v>
      </c>
      <c r="M161" s="27">
        <f t="shared" si="17"/>
        <v>0</v>
      </c>
      <c r="N161" s="50">
        <f t="shared" si="18"/>
        <v>0</v>
      </c>
      <c r="O161" s="50">
        <f t="shared" si="1"/>
        <v>0</v>
      </c>
      <c r="P161" s="50">
        <f t="shared" si="2"/>
        <v>0</v>
      </c>
      <c r="Q161" s="50">
        <f t="shared" si="3"/>
        <v>0</v>
      </c>
    </row>
    <row r="162" spans="4:17" ht="20.100000000000001" customHeight="1">
      <c r="D162" s="33" t="s">
        <v>2022</v>
      </c>
      <c r="E162" s="33" t="s">
        <v>2023</v>
      </c>
      <c r="F162" s="249">
        <v>25.855199999999996</v>
      </c>
      <c r="G162" s="249">
        <v>31.919999999999995</v>
      </c>
      <c r="H162" s="398">
        <f t="shared" si="20"/>
        <v>34.199999999999996</v>
      </c>
      <c r="I162" s="399">
        <v>57</v>
      </c>
      <c r="J162" s="409" t="s">
        <v>1726</v>
      </c>
      <c r="K162" s="410" t="s">
        <v>2024</v>
      </c>
      <c r="M162" s="27">
        <f t="shared" si="17"/>
        <v>0</v>
      </c>
      <c r="N162" s="50">
        <f t="shared" si="18"/>
        <v>0</v>
      </c>
      <c r="O162" s="119">
        <f t="shared" si="1"/>
        <v>0</v>
      </c>
      <c r="P162" s="119">
        <f t="shared" si="2"/>
        <v>0</v>
      </c>
      <c r="Q162" s="119">
        <f t="shared" si="3"/>
        <v>0</v>
      </c>
    </row>
    <row r="163" spans="4:17" ht="20.100000000000001" customHeight="1">
      <c r="D163" s="33" t="s">
        <v>2025</v>
      </c>
      <c r="E163" s="33" t="s">
        <v>2026</v>
      </c>
      <c r="F163" s="249">
        <v>48.47849999999999</v>
      </c>
      <c r="G163" s="249">
        <v>59.849999999999987</v>
      </c>
      <c r="H163" s="398">
        <f t="shared" si="20"/>
        <v>63</v>
      </c>
      <c r="I163" s="399">
        <v>105</v>
      </c>
      <c r="J163" s="409" t="s">
        <v>1726</v>
      </c>
      <c r="K163" s="410" t="s">
        <v>2027</v>
      </c>
      <c r="M163" s="27">
        <f t="shared" si="17"/>
        <v>0</v>
      </c>
      <c r="N163" s="50">
        <f t="shared" si="18"/>
        <v>0</v>
      </c>
      <c r="O163" s="50">
        <f t="shared" si="1"/>
        <v>0</v>
      </c>
      <c r="P163" s="50">
        <f t="shared" si="2"/>
        <v>0</v>
      </c>
      <c r="Q163" s="50">
        <f t="shared" si="3"/>
        <v>0</v>
      </c>
    </row>
    <row r="164" spans="4:17" ht="20.100000000000001" customHeight="1">
      <c r="F164" s="249"/>
      <c r="G164" s="249"/>
      <c r="H164" s="411"/>
      <c r="I164" s="411"/>
      <c r="J164" s="407"/>
      <c r="K164" s="410"/>
      <c r="M164" s="27">
        <f t="shared" si="17"/>
        <v>0</v>
      </c>
      <c r="N164" s="50">
        <f t="shared" si="18"/>
        <v>0</v>
      </c>
      <c r="O164" s="119">
        <f t="shared" si="1"/>
        <v>0</v>
      </c>
      <c r="P164" s="119">
        <f t="shared" si="2"/>
        <v>0</v>
      </c>
      <c r="Q164" s="119">
        <f t="shared" si="3"/>
        <v>0</v>
      </c>
    </row>
    <row r="165" spans="4:17" ht="20.100000000000001" customHeight="1">
      <c r="D165" s="268" t="s">
        <v>2028</v>
      </c>
      <c r="F165" s="249"/>
      <c r="G165" s="249"/>
      <c r="H165" s="411"/>
      <c r="I165" s="411"/>
      <c r="J165" s="407"/>
      <c r="K165" s="410"/>
      <c r="M165" s="27">
        <f t="shared" si="17"/>
        <v>0</v>
      </c>
      <c r="N165" s="50">
        <f t="shared" si="18"/>
        <v>0</v>
      </c>
      <c r="O165" s="50">
        <f t="shared" si="1"/>
        <v>0</v>
      </c>
      <c r="P165" s="50">
        <f t="shared" si="2"/>
        <v>0</v>
      </c>
      <c r="Q165" s="50">
        <f t="shared" si="3"/>
        <v>0</v>
      </c>
    </row>
    <row r="166" spans="4:17" ht="20.100000000000001" customHeight="1">
      <c r="D166" s="412" t="s">
        <v>1744</v>
      </c>
      <c r="F166" s="249"/>
      <c r="G166" s="249"/>
      <c r="H166" s="411"/>
      <c r="I166" s="411"/>
      <c r="J166" s="407"/>
      <c r="K166" s="410"/>
      <c r="M166" s="27">
        <f t="shared" si="17"/>
        <v>0</v>
      </c>
      <c r="N166" s="50">
        <f t="shared" si="18"/>
        <v>0</v>
      </c>
      <c r="O166" s="119">
        <f t="shared" si="1"/>
        <v>0</v>
      </c>
      <c r="P166" s="119">
        <f t="shared" si="2"/>
        <v>0</v>
      </c>
      <c r="Q166" s="119">
        <f t="shared" si="3"/>
        <v>0</v>
      </c>
    </row>
    <row r="167" spans="4:17" ht="20.100000000000001" customHeight="1">
      <c r="D167" s="33" t="s">
        <v>2029</v>
      </c>
      <c r="E167" s="33" t="s">
        <v>2030</v>
      </c>
      <c r="F167" s="249">
        <v>15.0822</v>
      </c>
      <c r="G167" s="249">
        <v>18.619999999999997</v>
      </c>
      <c r="H167" s="398">
        <f t="shared" ref="H167:H172" si="21">I167*0.6</f>
        <v>19.8</v>
      </c>
      <c r="I167" s="399">
        <v>33</v>
      </c>
      <c r="J167" s="409" t="s">
        <v>1726</v>
      </c>
      <c r="K167" s="410" t="s">
        <v>2031</v>
      </c>
      <c r="M167" s="27">
        <f t="shared" si="17"/>
        <v>0</v>
      </c>
      <c r="N167" s="50">
        <f t="shared" si="18"/>
        <v>0</v>
      </c>
      <c r="O167" s="50">
        <f t="shared" si="1"/>
        <v>0</v>
      </c>
      <c r="P167" s="50">
        <f t="shared" si="2"/>
        <v>0</v>
      </c>
      <c r="Q167" s="50">
        <f t="shared" si="3"/>
        <v>0</v>
      </c>
    </row>
    <row r="168" spans="4:17" ht="20.100000000000001" customHeight="1">
      <c r="D168" s="33" t="s">
        <v>2032</v>
      </c>
      <c r="E168" s="33" t="s">
        <v>2033</v>
      </c>
      <c r="F168" s="249">
        <v>16.159499999999998</v>
      </c>
      <c r="G168" s="249">
        <v>19.95</v>
      </c>
      <c r="H168" s="398">
        <f t="shared" si="21"/>
        <v>21</v>
      </c>
      <c r="I168" s="399">
        <v>35</v>
      </c>
      <c r="J168" s="409" t="s">
        <v>1726</v>
      </c>
      <c r="K168" s="410" t="s">
        <v>2034</v>
      </c>
      <c r="M168" s="27">
        <f t="shared" si="17"/>
        <v>0</v>
      </c>
      <c r="N168" s="50">
        <f t="shared" si="18"/>
        <v>0</v>
      </c>
      <c r="O168" s="119">
        <f t="shared" si="1"/>
        <v>0</v>
      </c>
      <c r="P168" s="119">
        <f t="shared" si="2"/>
        <v>0</v>
      </c>
      <c r="Q168" s="119">
        <f t="shared" si="3"/>
        <v>0</v>
      </c>
    </row>
    <row r="169" spans="4:17" ht="20.100000000000001" customHeight="1">
      <c r="D169" s="33" t="s">
        <v>2035</v>
      </c>
      <c r="E169" s="33" t="s">
        <v>2036</v>
      </c>
      <c r="F169" s="249">
        <v>17.236799999999999</v>
      </c>
      <c r="G169" s="249">
        <v>21.279999999999998</v>
      </c>
      <c r="H169" s="398">
        <f t="shared" si="21"/>
        <v>22.8</v>
      </c>
      <c r="I169" s="399">
        <v>38</v>
      </c>
      <c r="J169" s="409" t="s">
        <v>1726</v>
      </c>
      <c r="K169" s="410" t="s">
        <v>2037</v>
      </c>
      <c r="M169" s="27">
        <f t="shared" si="17"/>
        <v>0</v>
      </c>
      <c r="N169" s="50">
        <f t="shared" si="18"/>
        <v>0</v>
      </c>
      <c r="O169" s="50">
        <f t="shared" si="1"/>
        <v>0</v>
      </c>
      <c r="P169" s="50">
        <f t="shared" si="2"/>
        <v>0</v>
      </c>
      <c r="Q169" s="50">
        <f t="shared" si="3"/>
        <v>0</v>
      </c>
    </row>
    <row r="170" spans="4:17" ht="20.100000000000001" customHeight="1">
      <c r="D170" s="33" t="s">
        <v>2038</v>
      </c>
      <c r="E170" s="33" t="s">
        <v>2039</v>
      </c>
      <c r="F170" s="249">
        <v>20.468699999999998</v>
      </c>
      <c r="G170" s="249">
        <v>25.269999999999996</v>
      </c>
      <c r="H170" s="398">
        <f t="shared" si="21"/>
        <v>27</v>
      </c>
      <c r="I170" s="399">
        <v>45</v>
      </c>
      <c r="J170" s="409" t="s">
        <v>1726</v>
      </c>
      <c r="K170" s="410" t="s">
        <v>2040</v>
      </c>
      <c r="M170" s="27">
        <f t="shared" si="17"/>
        <v>0</v>
      </c>
      <c r="N170" s="50">
        <f t="shared" si="18"/>
        <v>0</v>
      </c>
      <c r="O170" s="119">
        <f t="shared" si="1"/>
        <v>0</v>
      </c>
      <c r="P170" s="119">
        <f t="shared" si="2"/>
        <v>0</v>
      </c>
      <c r="Q170" s="119">
        <f t="shared" si="3"/>
        <v>0</v>
      </c>
    </row>
    <row r="171" spans="4:17" ht="20.100000000000001" customHeight="1">
      <c r="D171" s="33" t="s">
        <v>2041</v>
      </c>
      <c r="E171" s="33" t="s">
        <v>2042</v>
      </c>
      <c r="F171" s="249">
        <v>26.932500000000001</v>
      </c>
      <c r="G171" s="249">
        <v>33.25</v>
      </c>
      <c r="H171" s="398">
        <f t="shared" si="21"/>
        <v>36</v>
      </c>
      <c r="I171" s="399">
        <v>60</v>
      </c>
      <c r="J171" s="409" t="s">
        <v>1726</v>
      </c>
      <c r="K171" s="410" t="s">
        <v>2043</v>
      </c>
      <c r="M171" s="27">
        <f t="shared" si="17"/>
        <v>0</v>
      </c>
      <c r="N171" s="50">
        <f t="shared" si="18"/>
        <v>0</v>
      </c>
      <c r="O171" s="50">
        <f t="shared" si="1"/>
        <v>0</v>
      </c>
      <c r="P171" s="50">
        <f t="shared" si="2"/>
        <v>0</v>
      </c>
      <c r="Q171" s="50">
        <f t="shared" si="3"/>
        <v>0</v>
      </c>
    </row>
    <row r="172" spans="4:17" ht="20.100000000000001" customHeight="1">
      <c r="D172" s="33" t="s">
        <v>2044</v>
      </c>
      <c r="E172" s="33" t="s">
        <v>2045</v>
      </c>
      <c r="F172" s="249">
        <v>43.091999999999999</v>
      </c>
      <c r="G172" s="249">
        <v>53.199999999999996</v>
      </c>
      <c r="H172" s="398">
        <f t="shared" si="21"/>
        <v>57</v>
      </c>
      <c r="I172" s="399">
        <v>95</v>
      </c>
      <c r="J172" s="409" t="s">
        <v>1726</v>
      </c>
      <c r="K172" s="410" t="s">
        <v>2046</v>
      </c>
      <c r="M172" s="27">
        <f t="shared" si="17"/>
        <v>0</v>
      </c>
      <c r="N172" s="50">
        <f t="shared" si="18"/>
        <v>0</v>
      </c>
      <c r="O172" s="119">
        <f t="shared" si="1"/>
        <v>0</v>
      </c>
      <c r="P172" s="119">
        <f t="shared" si="2"/>
        <v>0</v>
      </c>
      <c r="Q172" s="119">
        <f t="shared" si="3"/>
        <v>0</v>
      </c>
    </row>
    <row r="173" spans="4:17" ht="20.100000000000001" customHeight="1">
      <c r="D173" s="412" t="s">
        <v>1763</v>
      </c>
      <c r="F173" s="249"/>
      <c r="G173" s="249"/>
      <c r="H173" s="411"/>
      <c r="I173" s="411"/>
      <c r="J173" s="409"/>
      <c r="K173" s="410" t="s">
        <v>2047</v>
      </c>
      <c r="M173" s="27">
        <f t="shared" si="17"/>
        <v>0</v>
      </c>
      <c r="N173" s="50">
        <f t="shared" si="18"/>
        <v>0</v>
      </c>
      <c r="O173" s="50">
        <f t="shared" si="1"/>
        <v>0</v>
      </c>
      <c r="P173" s="50">
        <f t="shared" si="2"/>
        <v>0</v>
      </c>
      <c r="Q173" s="50">
        <f t="shared" si="3"/>
        <v>0</v>
      </c>
    </row>
    <row r="174" spans="4:17" ht="20.100000000000001" customHeight="1">
      <c r="D174" s="33" t="s">
        <v>2048</v>
      </c>
      <c r="E174" s="33" t="s">
        <v>2049</v>
      </c>
      <c r="F174" s="249"/>
      <c r="G174" s="249"/>
      <c r="H174" s="411"/>
      <c r="I174" s="411"/>
      <c r="J174" s="409" t="s">
        <v>1726</v>
      </c>
      <c r="K174" s="410"/>
      <c r="M174" s="27">
        <f t="shared" si="17"/>
        <v>0</v>
      </c>
      <c r="N174" s="50">
        <f t="shared" si="18"/>
        <v>0</v>
      </c>
      <c r="O174" s="119">
        <f t="shared" si="1"/>
        <v>0</v>
      </c>
      <c r="P174" s="119">
        <f t="shared" si="2"/>
        <v>0</v>
      </c>
      <c r="Q174" s="119">
        <f t="shared" si="3"/>
        <v>0</v>
      </c>
    </row>
    <row r="175" spans="4:17" ht="20.100000000000001" customHeight="1">
      <c r="D175" s="33" t="s">
        <v>2050</v>
      </c>
      <c r="E175" s="33" t="s">
        <v>2051</v>
      </c>
      <c r="F175" s="249"/>
      <c r="G175" s="249"/>
      <c r="H175" s="411"/>
      <c r="I175" s="411"/>
      <c r="J175" s="409" t="s">
        <v>1726</v>
      </c>
      <c r="K175" s="410"/>
      <c r="M175" s="27">
        <f t="shared" si="17"/>
        <v>0</v>
      </c>
      <c r="N175" s="50">
        <f t="shared" si="18"/>
        <v>0</v>
      </c>
      <c r="O175" s="50">
        <f t="shared" si="1"/>
        <v>0</v>
      </c>
      <c r="P175" s="50">
        <f t="shared" si="2"/>
        <v>0</v>
      </c>
      <c r="Q175" s="50">
        <f t="shared" si="3"/>
        <v>0</v>
      </c>
    </row>
    <row r="176" spans="4:17" ht="20.100000000000001" customHeight="1">
      <c r="D176" s="33" t="s">
        <v>2052</v>
      </c>
      <c r="E176" s="33" t="s">
        <v>2053</v>
      </c>
      <c r="F176" s="249"/>
      <c r="G176" s="249"/>
      <c r="H176" s="411"/>
      <c r="I176" s="411"/>
      <c r="J176" s="409" t="s">
        <v>1726</v>
      </c>
      <c r="K176" s="410"/>
      <c r="M176" s="27">
        <f t="shared" si="17"/>
        <v>0</v>
      </c>
      <c r="N176" s="50">
        <f t="shared" si="18"/>
        <v>0</v>
      </c>
      <c r="O176" s="119">
        <f t="shared" si="1"/>
        <v>0</v>
      </c>
      <c r="P176" s="119">
        <f t="shared" si="2"/>
        <v>0</v>
      </c>
      <c r="Q176" s="119">
        <f t="shared" si="3"/>
        <v>0</v>
      </c>
    </row>
    <row r="177" spans="4:17" ht="20.100000000000001" customHeight="1">
      <c r="D177" s="33" t="s">
        <v>2054</v>
      </c>
      <c r="E177" s="33" t="s">
        <v>2055</v>
      </c>
      <c r="F177" s="249"/>
      <c r="G177" s="249"/>
      <c r="H177" s="411"/>
      <c r="I177" s="411"/>
      <c r="J177" s="409" t="s">
        <v>1726</v>
      </c>
      <c r="K177" s="410"/>
      <c r="M177" s="27">
        <f t="shared" si="17"/>
        <v>0</v>
      </c>
      <c r="N177" s="50">
        <f t="shared" si="18"/>
        <v>0</v>
      </c>
      <c r="O177" s="50">
        <f t="shared" si="1"/>
        <v>0</v>
      </c>
      <c r="P177" s="50">
        <f t="shared" si="2"/>
        <v>0</v>
      </c>
      <c r="Q177" s="50">
        <f t="shared" si="3"/>
        <v>0</v>
      </c>
    </row>
    <row r="178" spans="4:17" ht="20.100000000000001" customHeight="1">
      <c r="D178" s="33" t="s">
        <v>2056</v>
      </c>
      <c r="E178" s="33" t="s">
        <v>2057</v>
      </c>
      <c r="F178" s="249"/>
      <c r="G178" s="249"/>
      <c r="H178" s="411"/>
      <c r="I178" s="411"/>
      <c r="J178" s="409" t="s">
        <v>1726</v>
      </c>
      <c r="K178" s="410"/>
      <c r="M178" s="27">
        <f t="shared" si="17"/>
        <v>0</v>
      </c>
      <c r="N178" s="50">
        <f t="shared" si="18"/>
        <v>0</v>
      </c>
      <c r="O178" s="119">
        <f t="shared" si="1"/>
        <v>0</v>
      </c>
      <c r="P178" s="119">
        <f t="shared" si="2"/>
        <v>0</v>
      </c>
      <c r="Q178" s="119">
        <f t="shared" si="3"/>
        <v>0</v>
      </c>
    </row>
    <row r="179" spans="4:17" ht="20.100000000000001" customHeight="1">
      <c r="D179" s="33" t="s">
        <v>2058</v>
      </c>
      <c r="E179" s="33" t="s">
        <v>2059</v>
      </c>
      <c r="F179" s="249"/>
      <c r="G179" s="249"/>
      <c r="H179" s="411"/>
      <c r="I179" s="411"/>
      <c r="J179" s="409" t="s">
        <v>1726</v>
      </c>
      <c r="K179" s="410"/>
      <c r="M179" s="27">
        <f t="shared" si="17"/>
        <v>0</v>
      </c>
      <c r="N179" s="50">
        <f t="shared" si="18"/>
        <v>0</v>
      </c>
      <c r="O179" s="50">
        <f t="shared" si="1"/>
        <v>0</v>
      </c>
      <c r="P179" s="50">
        <f t="shared" si="2"/>
        <v>0</v>
      </c>
      <c r="Q179" s="50">
        <f t="shared" si="3"/>
        <v>0</v>
      </c>
    </row>
    <row r="180" spans="4:17" ht="20.100000000000001" customHeight="1">
      <c r="D180" s="412" t="s">
        <v>1775</v>
      </c>
      <c r="F180" s="249"/>
      <c r="G180" s="249"/>
      <c r="H180" s="411"/>
      <c r="I180" s="411"/>
      <c r="J180" s="407"/>
      <c r="K180" s="410"/>
      <c r="M180" s="27">
        <f t="shared" si="17"/>
        <v>0</v>
      </c>
      <c r="N180" s="50">
        <f t="shared" si="18"/>
        <v>0</v>
      </c>
      <c r="O180" s="119">
        <f t="shared" si="1"/>
        <v>0</v>
      </c>
      <c r="P180" s="119">
        <f t="shared" si="2"/>
        <v>0</v>
      </c>
      <c r="Q180" s="119">
        <f t="shared" si="3"/>
        <v>0</v>
      </c>
    </row>
    <row r="181" spans="4:17" ht="20.100000000000001" customHeight="1">
      <c r="D181" s="33" t="s">
        <v>2060</v>
      </c>
      <c r="E181" s="33" t="s">
        <v>2061</v>
      </c>
      <c r="F181" s="249">
        <v>17.236799999999999</v>
      </c>
      <c r="G181" s="249">
        <v>21.279999999999998</v>
      </c>
      <c r="H181" s="398">
        <f t="shared" ref="H181:H186" si="22">I181*0.6</f>
        <v>22.8</v>
      </c>
      <c r="I181" s="399">
        <v>38</v>
      </c>
      <c r="J181" s="409" t="s">
        <v>1726</v>
      </c>
      <c r="K181" s="410" t="s">
        <v>2062</v>
      </c>
      <c r="M181" s="27">
        <f t="shared" si="17"/>
        <v>0</v>
      </c>
      <c r="N181" s="50">
        <f t="shared" si="18"/>
        <v>0</v>
      </c>
      <c r="O181" s="50">
        <f t="shared" si="1"/>
        <v>0</v>
      </c>
      <c r="P181" s="50">
        <f t="shared" si="2"/>
        <v>0</v>
      </c>
      <c r="Q181" s="50">
        <f t="shared" si="3"/>
        <v>0</v>
      </c>
    </row>
    <row r="182" spans="4:17" ht="20.100000000000001" customHeight="1">
      <c r="D182" s="33" t="s">
        <v>2063</v>
      </c>
      <c r="E182" s="33" t="s">
        <v>2064</v>
      </c>
      <c r="F182" s="249">
        <v>18.314099999999996</v>
      </c>
      <c r="G182" s="249">
        <v>22.609999999999996</v>
      </c>
      <c r="H182" s="398">
        <f t="shared" si="22"/>
        <v>24</v>
      </c>
      <c r="I182" s="399">
        <v>40</v>
      </c>
      <c r="J182" s="409" t="s">
        <v>1726</v>
      </c>
      <c r="K182" s="410" t="s">
        <v>2065</v>
      </c>
      <c r="M182" s="27">
        <f t="shared" si="17"/>
        <v>0</v>
      </c>
      <c r="N182" s="50">
        <f t="shared" si="18"/>
        <v>0</v>
      </c>
      <c r="O182" s="119">
        <f t="shared" si="1"/>
        <v>0</v>
      </c>
      <c r="P182" s="119">
        <f t="shared" si="2"/>
        <v>0</v>
      </c>
      <c r="Q182" s="119">
        <f t="shared" si="3"/>
        <v>0</v>
      </c>
    </row>
    <row r="183" spans="4:17" ht="20.100000000000001" customHeight="1">
      <c r="D183" s="33" t="s">
        <v>2066</v>
      </c>
      <c r="E183" s="33" t="s">
        <v>2067</v>
      </c>
      <c r="F183" s="249">
        <v>18.85275</v>
      </c>
      <c r="G183" s="249">
        <v>23.274999999999999</v>
      </c>
      <c r="H183" s="398">
        <f t="shared" si="22"/>
        <v>24</v>
      </c>
      <c r="I183" s="399">
        <v>40</v>
      </c>
      <c r="J183" s="409" t="s">
        <v>1726</v>
      </c>
      <c r="K183" s="410" t="s">
        <v>2068</v>
      </c>
      <c r="M183" s="27">
        <f t="shared" si="17"/>
        <v>0</v>
      </c>
      <c r="N183" s="50">
        <f t="shared" si="18"/>
        <v>0</v>
      </c>
      <c r="O183" s="50">
        <f t="shared" si="1"/>
        <v>0</v>
      </c>
      <c r="P183" s="50">
        <f t="shared" si="2"/>
        <v>0</v>
      </c>
      <c r="Q183" s="50">
        <f t="shared" si="3"/>
        <v>0</v>
      </c>
    </row>
    <row r="184" spans="4:17" ht="20.100000000000001" customHeight="1">
      <c r="D184" s="33" t="s">
        <v>2069</v>
      </c>
      <c r="E184" s="33" t="s">
        <v>2070</v>
      </c>
      <c r="F184" s="249">
        <v>22.623299999999997</v>
      </c>
      <c r="G184" s="249">
        <v>27.929999999999996</v>
      </c>
      <c r="H184" s="398">
        <f t="shared" si="22"/>
        <v>30</v>
      </c>
      <c r="I184" s="399">
        <v>50</v>
      </c>
      <c r="J184" s="409" t="s">
        <v>1726</v>
      </c>
      <c r="K184" s="410" t="s">
        <v>2071</v>
      </c>
      <c r="M184" s="27">
        <f t="shared" si="17"/>
        <v>0</v>
      </c>
      <c r="N184" s="50">
        <f t="shared" si="18"/>
        <v>0</v>
      </c>
      <c r="O184" s="119">
        <f t="shared" si="1"/>
        <v>0</v>
      </c>
      <c r="P184" s="119">
        <f t="shared" si="2"/>
        <v>0</v>
      </c>
      <c r="Q184" s="119">
        <f t="shared" si="3"/>
        <v>0</v>
      </c>
    </row>
    <row r="185" spans="4:17" ht="20.100000000000001" customHeight="1">
      <c r="D185" s="33" t="s">
        <v>2072</v>
      </c>
      <c r="E185" s="33" t="s">
        <v>2073</v>
      </c>
      <c r="F185" s="249">
        <v>29.087099999999996</v>
      </c>
      <c r="G185" s="249">
        <v>35.909999999999997</v>
      </c>
      <c r="H185" s="398">
        <f t="shared" si="22"/>
        <v>38.4</v>
      </c>
      <c r="I185" s="399">
        <v>64</v>
      </c>
      <c r="J185" s="409" t="s">
        <v>1726</v>
      </c>
      <c r="K185" s="410" t="s">
        <v>2074</v>
      </c>
      <c r="M185" s="27">
        <f t="shared" si="17"/>
        <v>0</v>
      </c>
      <c r="N185" s="50">
        <f t="shared" si="18"/>
        <v>0</v>
      </c>
      <c r="O185" s="50">
        <f t="shared" si="1"/>
        <v>0</v>
      </c>
      <c r="P185" s="50">
        <f t="shared" si="2"/>
        <v>0</v>
      </c>
      <c r="Q185" s="50">
        <f t="shared" si="3"/>
        <v>0</v>
      </c>
    </row>
    <row r="186" spans="4:17" ht="20.100000000000001" customHeight="1">
      <c r="D186" s="33" t="s">
        <v>2075</v>
      </c>
      <c r="E186" s="33" t="s">
        <v>2076</v>
      </c>
      <c r="F186" s="249">
        <v>45.785249999999998</v>
      </c>
      <c r="G186" s="249">
        <v>56.524999999999991</v>
      </c>
      <c r="H186" s="398">
        <f t="shared" si="22"/>
        <v>60</v>
      </c>
      <c r="I186" s="399">
        <v>100</v>
      </c>
      <c r="J186" s="409" t="s">
        <v>1726</v>
      </c>
      <c r="K186" s="410" t="s">
        <v>2077</v>
      </c>
      <c r="M186" s="27">
        <f t="shared" si="17"/>
        <v>0</v>
      </c>
      <c r="N186" s="50">
        <f t="shared" si="18"/>
        <v>0</v>
      </c>
      <c r="O186" s="119">
        <f t="shared" si="1"/>
        <v>0</v>
      </c>
      <c r="P186" s="119">
        <f t="shared" si="2"/>
        <v>0</v>
      </c>
      <c r="Q186" s="119">
        <f t="shared" si="3"/>
        <v>0</v>
      </c>
    </row>
    <row r="187" spans="4:17" ht="20.100000000000001" customHeight="1">
      <c r="F187" s="249"/>
      <c r="G187" s="249"/>
      <c r="H187" s="411"/>
      <c r="I187" s="411"/>
      <c r="J187" s="407"/>
      <c r="K187" s="410" t="s">
        <v>2078</v>
      </c>
      <c r="M187" s="27">
        <f t="shared" si="17"/>
        <v>0</v>
      </c>
      <c r="N187" s="50">
        <f t="shared" si="18"/>
        <v>0</v>
      </c>
      <c r="O187" s="50">
        <f t="shared" si="1"/>
        <v>0</v>
      </c>
      <c r="P187" s="50">
        <f t="shared" si="2"/>
        <v>0</v>
      </c>
      <c r="Q187" s="50">
        <f t="shared" si="3"/>
        <v>0</v>
      </c>
    </row>
    <row r="188" spans="4:17" ht="20.100000000000001" customHeight="1">
      <c r="D188" s="268" t="s">
        <v>2079</v>
      </c>
      <c r="F188" s="249"/>
      <c r="G188" s="249"/>
      <c r="H188" s="411"/>
      <c r="I188" s="411"/>
      <c r="J188" s="407"/>
      <c r="K188" s="410"/>
      <c r="M188" s="27">
        <f t="shared" si="17"/>
        <v>0</v>
      </c>
      <c r="N188" s="50">
        <f t="shared" si="18"/>
        <v>0</v>
      </c>
      <c r="O188" s="119">
        <f t="shared" si="1"/>
        <v>0</v>
      </c>
      <c r="P188" s="119">
        <f t="shared" si="2"/>
        <v>0</v>
      </c>
      <c r="Q188" s="119">
        <f t="shared" si="3"/>
        <v>0</v>
      </c>
    </row>
    <row r="189" spans="4:17" ht="20.100000000000001" customHeight="1">
      <c r="D189" s="412" t="s">
        <v>1744</v>
      </c>
      <c r="F189" s="249"/>
      <c r="G189" s="249"/>
      <c r="H189" s="411"/>
      <c r="I189" s="411"/>
      <c r="J189" s="407"/>
      <c r="K189" s="410"/>
      <c r="M189" s="27">
        <f t="shared" si="17"/>
        <v>0</v>
      </c>
      <c r="N189" s="50">
        <f t="shared" si="18"/>
        <v>0</v>
      </c>
      <c r="O189" s="50">
        <f t="shared" si="1"/>
        <v>0</v>
      </c>
      <c r="P189" s="50">
        <f t="shared" si="2"/>
        <v>0</v>
      </c>
      <c r="Q189" s="50">
        <f t="shared" si="3"/>
        <v>0</v>
      </c>
    </row>
    <row r="190" spans="4:17" ht="20.100000000000001" customHeight="1">
      <c r="D190" s="33" t="s">
        <v>2080</v>
      </c>
      <c r="E190" s="33" t="s">
        <v>2081</v>
      </c>
      <c r="F190" s="249">
        <v>17.236799999999999</v>
      </c>
      <c r="G190" s="249">
        <v>21.279999999999998</v>
      </c>
      <c r="H190" s="398">
        <f t="shared" ref="H190:H194" si="23">I190*0.6</f>
        <v>22.8</v>
      </c>
      <c r="I190" s="399">
        <v>38</v>
      </c>
      <c r="J190" s="409" t="s">
        <v>1726</v>
      </c>
      <c r="K190" s="410" t="s">
        <v>2082</v>
      </c>
      <c r="M190" s="27">
        <f t="shared" si="17"/>
        <v>0</v>
      </c>
      <c r="N190" s="50">
        <f t="shared" si="18"/>
        <v>0</v>
      </c>
      <c r="O190" s="119">
        <f t="shared" si="1"/>
        <v>0</v>
      </c>
      <c r="P190" s="119">
        <f t="shared" si="2"/>
        <v>0</v>
      </c>
      <c r="Q190" s="119">
        <f t="shared" si="3"/>
        <v>0</v>
      </c>
    </row>
    <row r="191" spans="4:17" ht="20.100000000000001" customHeight="1">
      <c r="D191" s="33" t="s">
        <v>2083</v>
      </c>
      <c r="E191" s="33" t="s">
        <v>2084</v>
      </c>
      <c r="F191" s="249">
        <v>18.314099999999996</v>
      </c>
      <c r="G191" s="249">
        <v>22.609999999999996</v>
      </c>
      <c r="H191" s="398">
        <f t="shared" si="23"/>
        <v>24</v>
      </c>
      <c r="I191" s="399">
        <v>40</v>
      </c>
      <c r="J191" s="409" t="s">
        <v>1726</v>
      </c>
      <c r="K191" s="410" t="s">
        <v>2085</v>
      </c>
      <c r="M191" s="27">
        <f t="shared" si="17"/>
        <v>0</v>
      </c>
      <c r="N191" s="50">
        <f t="shared" si="18"/>
        <v>0</v>
      </c>
      <c r="O191" s="50">
        <f t="shared" si="1"/>
        <v>0</v>
      </c>
      <c r="P191" s="50">
        <f t="shared" si="2"/>
        <v>0</v>
      </c>
      <c r="Q191" s="50">
        <f t="shared" si="3"/>
        <v>0</v>
      </c>
    </row>
    <row r="192" spans="4:17" ht="20.100000000000001" customHeight="1">
      <c r="D192" s="33" t="s">
        <v>2086</v>
      </c>
      <c r="E192" s="33" t="s">
        <v>2087</v>
      </c>
      <c r="F192" s="249">
        <v>19.391400000000001</v>
      </c>
      <c r="G192" s="249">
        <v>23.939999999999998</v>
      </c>
      <c r="H192" s="398">
        <f t="shared" si="23"/>
        <v>25.2</v>
      </c>
      <c r="I192" s="399">
        <v>42</v>
      </c>
      <c r="J192" s="409" t="s">
        <v>1726</v>
      </c>
      <c r="K192" s="410" t="s">
        <v>2088</v>
      </c>
      <c r="M192" s="27">
        <f t="shared" si="17"/>
        <v>0</v>
      </c>
      <c r="N192" s="50">
        <f t="shared" si="18"/>
        <v>0</v>
      </c>
      <c r="O192" s="119">
        <f t="shared" si="1"/>
        <v>0</v>
      </c>
      <c r="P192" s="119">
        <f t="shared" si="2"/>
        <v>0</v>
      </c>
      <c r="Q192" s="119">
        <f t="shared" si="3"/>
        <v>0</v>
      </c>
    </row>
    <row r="193" spans="3:17" ht="20.100000000000001" customHeight="1">
      <c r="D193" s="33" t="s">
        <v>2089</v>
      </c>
      <c r="E193" s="33" t="s">
        <v>2090</v>
      </c>
      <c r="F193" s="249">
        <v>29.087099999999996</v>
      </c>
      <c r="G193" s="249">
        <v>35.909999999999997</v>
      </c>
      <c r="H193" s="398">
        <f t="shared" si="23"/>
        <v>38.4</v>
      </c>
      <c r="I193" s="399">
        <v>64</v>
      </c>
      <c r="J193" s="409" t="s">
        <v>1726</v>
      </c>
      <c r="K193" s="410" t="s">
        <v>2091</v>
      </c>
      <c r="M193" s="27">
        <f t="shared" si="17"/>
        <v>0</v>
      </c>
      <c r="N193" s="50">
        <f t="shared" si="18"/>
        <v>0</v>
      </c>
      <c r="O193" s="50">
        <f t="shared" si="1"/>
        <v>0</v>
      </c>
      <c r="P193" s="50">
        <f t="shared" si="2"/>
        <v>0</v>
      </c>
      <c r="Q193" s="50">
        <f t="shared" si="3"/>
        <v>0</v>
      </c>
    </row>
    <row r="194" spans="3:17" ht="20.100000000000001" customHeight="1">
      <c r="D194" s="33" t="s">
        <v>2092</v>
      </c>
      <c r="E194" s="33" t="s">
        <v>2093</v>
      </c>
      <c r="F194" s="249">
        <v>45.785249999999998</v>
      </c>
      <c r="G194" s="249">
        <v>56.524999999999991</v>
      </c>
      <c r="H194" s="398">
        <f t="shared" si="23"/>
        <v>60</v>
      </c>
      <c r="I194" s="399">
        <v>100</v>
      </c>
      <c r="J194" s="409" t="s">
        <v>1726</v>
      </c>
      <c r="K194" s="410" t="s">
        <v>2094</v>
      </c>
      <c r="M194" s="27">
        <f t="shared" si="17"/>
        <v>0</v>
      </c>
      <c r="N194" s="50">
        <f t="shared" si="18"/>
        <v>0</v>
      </c>
      <c r="O194" s="119">
        <f t="shared" si="1"/>
        <v>0</v>
      </c>
      <c r="P194" s="119">
        <f t="shared" si="2"/>
        <v>0</v>
      </c>
      <c r="Q194" s="119">
        <f t="shared" si="3"/>
        <v>0</v>
      </c>
    </row>
    <row r="195" spans="3:17" ht="20.100000000000001" customHeight="1">
      <c r="D195" s="412" t="s">
        <v>1763</v>
      </c>
      <c r="F195" s="249"/>
      <c r="G195" s="249"/>
      <c r="H195" s="411"/>
      <c r="I195" s="411"/>
      <c r="J195" s="409"/>
      <c r="K195" s="410"/>
      <c r="M195" s="27">
        <f t="shared" ref="M195:M258" si="24">L195*35</f>
        <v>0</v>
      </c>
      <c r="N195" s="50">
        <f t="shared" si="18"/>
        <v>0</v>
      </c>
      <c r="O195" s="50">
        <f t="shared" si="1"/>
        <v>0</v>
      </c>
      <c r="P195" s="50">
        <f t="shared" si="2"/>
        <v>0</v>
      </c>
      <c r="Q195" s="50">
        <f t="shared" si="3"/>
        <v>0</v>
      </c>
    </row>
    <row r="196" spans="3:17" ht="20.100000000000001" customHeight="1">
      <c r="D196" s="33" t="s">
        <v>2095</v>
      </c>
      <c r="E196" s="33" t="s">
        <v>2096</v>
      </c>
      <c r="F196" s="249"/>
      <c r="G196" s="249"/>
      <c r="H196" s="411"/>
      <c r="I196" s="411"/>
      <c r="J196" s="409" t="s">
        <v>1726</v>
      </c>
      <c r="K196" s="410"/>
      <c r="M196" s="27">
        <f t="shared" si="24"/>
        <v>0</v>
      </c>
      <c r="N196" s="50">
        <f t="shared" ref="N196:N259" si="25">M196*3</f>
        <v>0</v>
      </c>
      <c r="O196" s="119">
        <f t="shared" si="1"/>
        <v>0</v>
      </c>
      <c r="P196" s="119">
        <f t="shared" si="2"/>
        <v>0</v>
      </c>
      <c r="Q196" s="119">
        <f t="shared" si="3"/>
        <v>0</v>
      </c>
    </row>
    <row r="197" spans="3:17" ht="20.100000000000001" customHeight="1">
      <c r="D197" s="33" t="s">
        <v>2097</v>
      </c>
      <c r="E197" s="33" t="s">
        <v>2098</v>
      </c>
      <c r="F197" s="249"/>
      <c r="G197" s="249"/>
      <c r="H197" s="411"/>
      <c r="I197" s="411"/>
      <c r="J197" s="409" t="s">
        <v>1726</v>
      </c>
      <c r="K197" s="410"/>
      <c r="M197" s="27">
        <f t="shared" si="24"/>
        <v>0</v>
      </c>
      <c r="N197" s="50">
        <f t="shared" si="25"/>
        <v>0</v>
      </c>
      <c r="O197" s="50">
        <f t="shared" si="1"/>
        <v>0</v>
      </c>
      <c r="P197" s="50">
        <f t="shared" si="2"/>
        <v>0</v>
      </c>
      <c r="Q197" s="50">
        <f t="shared" si="3"/>
        <v>0</v>
      </c>
    </row>
    <row r="198" spans="3:17" ht="20.100000000000001" customHeight="1">
      <c r="D198" s="33" t="s">
        <v>2099</v>
      </c>
      <c r="E198" s="33" t="s">
        <v>2100</v>
      </c>
      <c r="F198" s="249"/>
      <c r="G198" s="249"/>
      <c r="H198" s="411"/>
      <c r="I198" s="411"/>
      <c r="J198" s="409" t="s">
        <v>1726</v>
      </c>
      <c r="K198" s="410"/>
      <c r="M198" s="27">
        <f t="shared" si="24"/>
        <v>0</v>
      </c>
      <c r="N198" s="50">
        <f t="shared" si="25"/>
        <v>0</v>
      </c>
      <c r="O198" s="119">
        <f t="shared" si="1"/>
        <v>0</v>
      </c>
      <c r="P198" s="119">
        <f t="shared" si="2"/>
        <v>0</v>
      </c>
      <c r="Q198" s="119">
        <f t="shared" si="3"/>
        <v>0</v>
      </c>
    </row>
    <row r="199" spans="3:17" ht="20.100000000000001" customHeight="1">
      <c r="D199" s="33" t="s">
        <v>2101</v>
      </c>
      <c r="E199" s="33" t="s">
        <v>2102</v>
      </c>
      <c r="F199" s="249"/>
      <c r="G199" s="249"/>
      <c r="H199" s="411"/>
      <c r="I199" s="411"/>
      <c r="J199" s="409" t="s">
        <v>1726</v>
      </c>
      <c r="K199" s="410"/>
      <c r="M199" s="27">
        <f t="shared" si="24"/>
        <v>0</v>
      </c>
      <c r="N199" s="50">
        <f t="shared" si="25"/>
        <v>0</v>
      </c>
      <c r="O199" s="50">
        <f t="shared" si="1"/>
        <v>0</v>
      </c>
      <c r="P199" s="50">
        <f t="shared" si="2"/>
        <v>0</v>
      </c>
      <c r="Q199" s="50">
        <f t="shared" si="3"/>
        <v>0</v>
      </c>
    </row>
    <row r="200" spans="3:17" ht="20.100000000000001" customHeight="1">
      <c r="D200" s="33" t="s">
        <v>2103</v>
      </c>
      <c r="E200" s="33" t="s">
        <v>2104</v>
      </c>
      <c r="F200" s="249"/>
      <c r="G200" s="249"/>
      <c r="H200" s="411"/>
      <c r="I200" s="411"/>
      <c r="J200" s="409" t="s">
        <v>1726</v>
      </c>
      <c r="K200" s="410"/>
      <c r="M200" s="27">
        <f t="shared" si="24"/>
        <v>0</v>
      </c>
      <c r="N200" s="50">
        <f t="shared" si="25"/>
        <v>0</v>
      </c>
      <c r="O200" s="119">
        <f t="shared" si="1"/>
        <v>0</v>
      </c>
      <c r="P200" s="119">
        <f t="shared" si="2"/>
        <v>0</v>
      </c>
      <c r="Q200" s="119">
        <f t="shared" si="3"/>
        <v>0</v>
      </c>
    </row>
    <row r="201" spans="3:17" ht="20.100000000000001" customHeight="1">
      <c r="D201" s="412" t="s">
        <v>1775</v>
      </c>
      <c r="F201" s="249"/>
      <c r="G201" s="249"/>
      <c r="H201" s="411"/>
      <c r="I201" s="411"/>
      <c r="J201" s="407"/>
      <c r="K201" s="410"/>
      <c r="M201" s="27">
        <f t="shared" si="24"/>
        <v>0</v>
      </c>
      <c r="N201" s="50">
        <f t="shared" si="25"/>
        <v>0</v>
      </c>
      <c r="O201" s="50">
        <f t="shared" si="1"/>
        <v>0</v>
      </c>
      <c r="P201" s="50">
        <f t="shared" si="2"/>
        <v>0</v>
      </c>
      <c r="Q201" s="50">
        <f t="shared" si="3"/>
        <v>0</v>
      </c>
    </row>
    <row r="202" spans="3:17" ht="20.100000000000001" customHeight="1">
      <c r="D202" s="33" t="s">
        <v>2105</v>
      </c>
      <c r="E202" s="33" t="s">
        <v>2106</v>
      </c>
      <c r="F202" s="249">
        <v>18.85275</v>
      </c>
      <c r="G202" s="249">
        <v>23.274999999999999</v>
      </c>
      <c r="H202" s="398">
        <f t="shared" ref="H202:H206" si="26">I202*0.6</f>
        <v>24</v>
      </c>
      <c r="I202" s="399">
        <v>40</v>
      </c>
      <c r="J202" s="409" t="s">
        <v>1726</v>
      </c>
      <c r="K202" s="410" t="s">
        <v>2107</v>
      </c>
      <c r="M202" s="27">
        <f t="shared" si="24"/>
        <v>0</v>
      </c>
      <c r="N202" s="50">
        <f t="shared" si="25"/>
        <v>0</v>
      </c>
      <c r="O202" s="119">
        <f t="shared" si="1"/>
        <v>0</v>
      </c>
      <c r="P202" s="119">
        <f t="shared" si="2"/>
        <v>0</v>
      </c>
      <c r="Q202" s="119">
        <f t="shared" si="3"/>
        <v>0</v>
      </c>
    </row>
    <row r="203" spans="3:17" ht="20.100000000000001" customHeight="1">
      <c r="D203" s="33" t="s">
        <v>2108</v>
      </c>
      <c r="E203" s="33" t="s">
        <v>2109</v>
      </c>
      <c r="F203" s="249">
        <v>19.930049999999998</v>
      </c>
      <c r="G203" s="249">
        <v>24.604999999999997</v>
      </c>
      <c r="H203" s="398">
        <f t="shared" si="26"/>
        <v>26.4</v>
      </c>
      <c r="I203" s="399">
        <v>44</v>
      </c>
      <c r="J203" s="409" t="s">
        <v>1726</v>
      </c>
      <c r="K203" s="410" t="s">
        <v>2110</v>
      </c>
      <c r="M203" s="27">
        <f t="shared" si="24"/>
        <v>0</v>
      </c>
      <c r="N203" s="50">
        <f t="shared" si="25"/>
        <v>0</v>
      </c>
      <c r="O203" s="50">
        <f t="shared" si="1"/>
        <v>0</v>
      </c>
      <c r="P203" s="50">
        <f t="shared" si="2"/>
        <v>0</v>
      </c>
      <c r="Q203" s="50">
        <f t="shared" si="3"/>
        <v>0</v>
      </c>
    </row>
    <row r="204" spans="3:17" ht="20.100000000000001" customHeight="1">
      <c r="D204" s="33" t="s">
        <v>2111</v>
      </c>
      <c r="E204" s="33" t="s">
        <v>2112</v>
      </c>
      <c r="F204" s="249">
        <v>21.545999999999999</v>
      </c>
      <c r="G204" s="249">
        <v>26.599999999999998</v>
      </c>
      <c r="H204" s="398">
        <f t="shared" si="26"/>
        <v>28.2</v>
      </c>
      <c r="I204" s="399">
        <v>47</v>
      </c>
      <c r="J204" s="409" t="s">
        <v>1726</v>
      </c>
      <c r="K204" s="410" t="s">
        <v>2113</v>
      </c>
      <c r="M204" s="27">
        <f t="shared" si="24"/>
        <v>0</v>
      </c>
      <c r="N204" s="50">
        <f t="shared" si="25"/>
        <v>0</v>
      </c>
      <c r="O204" s="119">
        <f t="shared" si="1"/>
        <v>0</v>
      </c>
      <c r="P204" s="119">
        <f t="shared" si="2"/>
        <v>0</v>
      </c>
      <c r="Q204" s="119">
        <f t="shared" si="3"/>
        <v>0</v>
      </c>
    </row>
    <row r="205" spans="3:17" ht="20.100000000000001" customHeight="1">
      <c r="D205" s="33" t="s">
        <v>2114</v>
      </c>
      <c r="E205" s="33" t="s">
        <v>2115</v>
      </c>
      <c r="F205" s="249">
        <v>31.241699999999994</v>
      </c>
      <c r="G205" s="249">
        <v>38.569999999999993</v>
      </c>
      <c r="H205" s="398">
        <f t="shared" si="26"/>
        <v>42</v>
      </c>
      <c r="I205" s="399">
        <v>70</v>
      </c>
      <c r="J205" s="409" t="s">
        <v>1726</v>
      </c>
      <c r="K205" s="410" t="s">
        <v>2116</v>
      </c>
      <c r="M205" s="27">
        <f t="shared" si="24"/>
        <v>0</v>
      </c>
      <c r="N205" s="50">
        <f t="shared" si="25"/>
        <v>0</v>
      </c>
      <c r="O205" s="50">
        <f t="shared" si="1"/>
        <v>0</v>
      </c>
      <c r="P205" s="50">
        <f t="shared" si="2"/>
        <v>0</v>
      </c>
      <c r="Q205" s="50">
        <f t="shared" si="3"/>
        <v>0</v>
      </c>
    </row>
    <row r="206" spans="3:17" ht="20.100000000000001" customHeight="1">
      <c r="D206" s="33" t="s">
        <v>2117</v>
      </c>
      <c r="E206" s="33" t="s">
        <v>2118</v>
      </c>
      <c r="F206" s="249">
        <v>48.47849999999999</v>
      </c>
      <c r="G206" s="249">
        <v>59.849999999999987</v>
      </c>
      <c r="H206" s="398">
        <f t="shared" si="26"/>
        <v>63</v>
      </c>
      <c r="I206" s="399">
        <v>105</v>
      </c>
      <c r="J206" s="409" t="s">
        <v>1726</v>
      </c>
      <c r="K206" s="410" t="s">
        <v>2119</v>
      </c>
      <c r="M206" s="27">
        <f t="shared" si="24"/>
        <v>0</v>
      </c>
      <c r="N206" s="50">
        <f t="shared" si="25"/>
        <v>0</v>
      </c>
      <c r="O206" s="119">
        <f t="shared" si="1"/>
        <v>0</v>
      </c>
      <c r="P206" s="119">
        <f t="shared" si="2"/>
        <v>0</v>
      </c>
      <c r="Q206" s="119">
        <f t="shared" si="3"/>
        <v>0</v>
      </c>
    </row>
    <row r="207" spans="3:17" ht="20.100000000000001" customHeight="1">
      <c r="F207" s="249"/>
      <c r="G207" s="249"/>
      <c r="H207" s="411"/>
      <c r="I207" s="411"/>
      <c r="J207" s="407"/>
      <c r="K207" s="410"/>
      <c r="M207" s="27">
        <f t="shared" si="24"/>
        <v>0</v>
      </c>
      <c r="N207" s="50">
        <f t="shared" si="25"/>
        <v>0</v>
      </c>
      <c r="O207" s="50">
        <f t="shared" si="1"/>
        <v>0</v>
      </c>
      <c r="P207" s="50">
        <f t="shared" si="2"/>
        <v>0</v>
      </c>
      <c r="Q207" s="50">
        <f t="shared" si="3"/>
        <v>0</v>
      </c>
    </row>
    <row r="208" spans="3:17" ht="20.100000000000001" customHeight="1">
      <c r="C208" s="253" t="s">
        <v>2120</v>
      </c>
      <c r="D208" s="268" t="s">
        <v>2121</v>
      </c>
      <c r="F208" s="249"/>
      <c r="G208" s="249"/>
      <c r="H208" s="411"/>
      <c r="I208" s="411"/>
      <c r="J208" s="407"/>
      <c r="K208" s="410"/>
      <c r="M208" s="27">
        <f t="shared" si="24"/>
        <v>0</v>
      </c>
      <c r="N208" s="50">
        <f t="shared" si="25"/>
        <v>0</v>
      </c>
      <c r="O208" s="119">
        <f t="shared" si="1"/>
        <v>0</v>
      </c>
      <c r="P208" s="119">
        <f t="shared" si="2"/>
        <v>0</v>
      </c>
      <c r="Q208" s="119">
        <f t="shared" si="3"/>
        <v>0</v>
      </c>
    </row>
    <row r="209" spans="3:17" ht="20.100000000000001" customHeight="1">
      <c r="C209" s="253"/>
      <c r="D209" s="412" t="s">
        <v>1744</v>
      </c>
      <c r="F209" s="249"/>
      <c r="G209" s="249"/>
      <c r="H209" s="411"/>
      <c r="I209" s="411"/>
      <c r="J209" s="407"/>
      <c r="K209" s="410"/>
      <c r="M209" s="27">
        <f t="shared" si="24"/>
        <v>0</v>
      </c>
      <c r="N209" s="50">
        <f t="shared" si="25"/>
        <v>0</v>
      </c>
      <c r="O209" s="50">
        <f t="shared" si="1"/>
        <v>0</v>
      </c>
      <c r="P209" s="50">
        <f t="shared" si="2"/>
        <v>0</v>
      </c>
      <c r="Q209" s="50">
        <f t="shared" si="3"/>
        <v>0</v>
      </c>
    </row>
    <row r="210" spans="3:17" ht="20.100000000000001" customHeight="1">
      <c r="D210" s="33" t="s">
        <v>2122</v>
      </c>
      <c r="E210" s="33" t="s">
        <v>2123</v>
      </c>
      <c r="F210" s="249">
        <v>10.773</v>
      </c>
      <c r="G210" s="249">
        <v>13.299999999999999</v>
      </c>
      <c r="H210" s="398">
        <f t="shared" ref="H210:H215" si="27">I210*0.6</f>
        <v>13.799999999999999</v>
      </c>
      <c r="I210" s="399">
        <v>23</v>
      </c>
      <c r="J210" s="409" t="s">
        <v>1726</v>
      </c>
      <c r="K210" s="410" t="s">
        <v>2124</v>
      </c>
      <c r="M210" s="27">
        <f t="shared" si="24"/>
        <v>0</v>
      </c>
      <c r="N210" s="50">
        <f t="shared" si="25"/>
        <v>0</v>
      </c>
      <c r="O210" s="119">
        <f t="shared" si="1"/>
        <v>0</v>
      </c>
      <c r="P210" s="119">
        <f t="shared" si="2"/>
        <v>0</v>
      </c>
      <c r="Q210" s="119">
        <f t="shared" si="3"/>
        <v>0</v>
      </c>
    </row>
    <row r="211" spans="3:17" ht="20.100000000000001" customHeight="1">
      <c r="D211" s="33" t="s">
        <v>2125</v>
      </c>
      <c r="E211" s="33" t="s">
        <v>2126</v>
      </c>
      <c r="F211" s="249">
        <v>11.850299999999999</v>
      </c>
      <c r="G211" s="249">
        <v>14.629999999999997</v>
      </c>
      <c r="H211" s="398">
        <f t="shared" si="27"/>
        <v>15.6</v>
      </c>
      <c r="I211" s="399">
        <v>26</v>
      </c>
      <c r="J211" s="409" t="s">
        <v>1726</v>
      </c>
      <c r="K211" s="410" t="s">
        <v>2127</v>
      </c>
      <c r="M211" s="27">
        <f t="shared" si="24"/>
        <v>0</v>
      </c>
      <c r="N211" s="50">
        <f t="shared" si="25"/>
        <v>0</v>
      </c>
      <c r="O211" s="50">
        <f t="shared" si="1"/>
        <v>0</v>
      </c>
      <c r="P211" s="50">
        <f t="shared" si="2"/>
        <v>0</v>
      </c>
      <c r="Q211" s="50">
        <f t="shared" si="3"/>
        <v>0</v>
      </c>
    </row>
    <row r="212" spans="3:17" ht="20.100000000000001" customHeight="1">
      <c r="D212" s="33" t="s">
        <v>2128</v>
      </c>
      <c r="E212" s="33" t="s">
        <v>2129</v>
      </c>
      <c r="F212" s="249">
        <v>12.927599999999998</v>
      </c>
      <c r="G212" s="249">
        <v>15.959999999999997</v>
      </c>
      <c r="H212" s="398">
        <f t="shared" si="27"/>
        <v>16.8</v>
      </c>
      <c r="I212" s="399">
        <v>28</v>
      </c>
      <c r="J212" s="409" t="s">
        <v>1726</v>
      </c>
      <c r="K212" s="410" t="s">
        <v>2130</v>
      </c>
      <c r="M212" s="27">
        <f t="shared" si="24"/>
        <v>0</v>
      </c>
      <c r="N212" s="50">
        <f t="shared" si="25"/>
        <v>0</v>
      </c>
      <c r="O212" s="119">
        <f t="shared" si="1"/>
        <v>0</v>
      </c>
      <c r="P212" s="119">
        <f t="shared" si="2"/>
        <v>0</v>
      </c>
      <c r="Q212" s="119">
        <f t="shared" si="3"/>
        <v>0</v>
      </c>
    </row>
    <row r="213" spans="3:17" ht="20.100000000000001" customHeight="1">
      <c r="D213" s="33" t="s">
        <v>2131</v>
      </c>
      <c r="E213" s="33" t="s">
        <v>2132</v>
      </c>
      <c r="F213" s="249">
        <v>17.236799999999999</v>
      </c>
      <c r="G213" s="249">
        <v>21.279999999999998</v>
      </c>
      <c r="H213" s="398">
        <f t="shared" si="27"/>
        <v>22.8</v>
      </c>
      <c r="I213" s="399">
        <v>38</v>
      </c>
      <c r="J213" s="409" t="s">
        <v>1726</v>
      </c>
      <c r="K213" s="410" t="s">
        <v>2133</v>
      </c>
      <c r="M213" s="27">
        <f t="shared" si="24"/>
        <v>0</v>
      </c>
      <c r="N213" s="50">
        <f t="shared" si="25"/>
        <v>0</v>
      </c>
      <c r="O213" s="50">
        <f t="shared" si="1"/>
        <v>0</v>
      </c>
      <c r="P213" s="50">
        <f t="shared" si="2"/>
        <v>0</v>
      </c>
      <c r="Q213" s="50">
        <f t="shared" si="3"/>
        <v>0</v>
      </c>
    </row>
    <row r="214" spans="3:17" ht="20.100000000000001" customHeight="1">
      <c r="D214" s="33" t="s">
        <v>2134</v>
      </c>
      <c r="E214" s="33" t="s">
        <v>2135</v>
      </c>
      <c r="F214" s="249">
        <v>22.623299999999997</v>
      </c>
      <c r="G214" s="249">
        <v>27.929999999999996</v>
      </c>
      <c r="H214" s="398">
        <f t="shared" si="27"/>
        <v>30</v>
      </c>
      <c r="I214" s="399">
        <v>50</v>
      </c>
      <c r="J214" s="409" t="s">
        <v>1726</v>
      </c>
      <c r="K214" s="410" t="s">
        <v>2136</v>
      </c>
      <c r="M214" s="27">
        <f t="shared" si="24"/>
        <v>0</v>
      </c>
      <c r="N214" s="50">
        <f t="shared" si="25"/>
        <v>0</v>
      </c>
      <c r="O214" s="119">
        <f t="shared" si="1"/>
        <v>0</v>
      </c>
      <c r="P214" s="119">
        <f t="shared" si="2"/>
        <v>0</v>
      </c>
      <c r="Q214" s="119">
        <f t="shared" si="3"/>
        <v>0</v>
      </c>
    </row>
    <row r="215" spans="3:17" ht="20.100000000000001" customHeight="1">
      <c r="D215" s="33" t="s">
        <v>2137</v>
      </c>
      <c r="E215" s="33" t="s">
        <v>2138</v>
      </c>
      <c r="F215" s="249">
        <v>33.396300000000004</v>
      </c>
      <c r="G215" s="249">
        <v>41.23</v>
      </c>
      <c r="H215" s="398">
        <f t="shared" si="27"/>
        <v>43.8</v>
      </c>
      <c r="I215" s="399">
        <v>73</v>
      </c>
      <c r="J215" s="409" t="s">
        <v>1726</v>
      </c>
      <c r="K215" s="410" t="s">
        <v>2139</v>
      </c>
      <c r="M215" s="27">
        <f t="shared" si="24"/>
        <v>0</v>
      </c>
      <c r="N215" s="50">
        <f t="shared" si="25"/>
        <v>0</v>
      </c>
      <c r="O215" s="50">
        <f t="shared" si="1"/>
        <v>0</v>
      </c>
      <c r="P215" s="50">
        <f t="shared" si="2"/>
        <v>0</v>
      </c>
      <c r="Q215" s="50">
        <f t="shared" si="3"/>
        <v>0</v>
      </c>
    </row>
    <row r="216" spans="3:17" ht="20.100000000000001" customHeight="1">
      <c r="D216" s="412" t="s">
        <v>1763</v>
      </c>
      <c r="F216" s="249"/>
      <c r="G216" s="249"/>
      <c r="H216" s="411"/>
      <c r="I216" s="411"/>
      <c r="J216" s="407"/>
      <c r="K216" s="410"/>
      <c r="M216" s="27">
        <f t="shared" si="24"/>
        <v>0</v>
      </c>
      <c r="N216" s="50">
        <f t="shared" si="25"/>
        <v>0</v>
      </c>
      <c r="O216" s="119">
        <f t="shared" si="1"/>
        <v>0</v>
      </c>
      <c r="P216" s="119">
        <f t="shared" si="2"/>
        <v>0</v>
      </c>
      <c r="Q216" s="119">
        <f t="shared" si="3"/>
        <v>0</v>
      </c>
    </row>
    <row r="217" spans="3:17" ht="20.100000000000001" customHeight="1">
      <c r="D217" s="33" t="s">
        <v>2140</v>
      </c>
      <c r="E217" s="33" t="s">
        <v>2141</v>
      </c>
      <c r="F217" s="249"/>
      <c r="G217" s="249"/>
      <c r="H217" s="411"/>
      <c r="I217" s="411"/>
      <c r="J217" s="409" t="s">
        <v>1726</v>
      </c>
      <c r="K217" s="410"/>
      <c r="M217" s="27">
        <f t="shared" si="24"/>
        <v>0</v>
      </c>
      <c r="N217" s="50">
        <f t="shared" si="25"/>
        <v>0</v>
      </c>
      <c r="O217" s="50">
        <f t="shared" si="1"/>
        <v>0</v>
      </c>
      <c r="P217" s="50">
        <f t="shared" si="2"/>
        <v>0</v>
      </c>
      <c r="Q217" s="50">
        <f t="shared" si="3"/>
        <v>0</v>
      </c>
    </row>
    <row r="218" spans="3:17" ht="20.100000000000001" customHeight="1">
      <c r="D218" s="33" t="s">
        <v>2142</v>
      </c>
      <c r="E218" s="33" t="s">
        <v>2143</v>
      </c>
      <c r="F218" s="249"/>
      <c r="G218" s="249"/>
      <c r="H218" s="411"/>
      <c r="I218" s="411"/>
      <c r="J218" s="409" t="s">
        <v>1726</v>
      </c>
      <c r="K218" s="410"/>
      <c r="M218" s="27">
        <f t="shared" si="24"/>
        <v>0</v>
      </c>
      <c r="N218" s="50">
        <f t="shared" si="25"/>
        <v>0</v>
      </c>
      <c r="O218" s="119">
        <f t="shared" si="1"/>
        <v>0</v>
      </c>
      <c r="P218" s="119">
        <f t="shared" si="2"/>
        <v>0</v>
      </c>
      <c r="Q218" s="119">
        <f t="shared" si="3"/>
        <v>0</v>
      </c>
    </row>
    <row r="219" spans="3:17" ht="20.100000000000001" customHeight="1">
      <c r="D219" s="33" t="s">
        <v>2144</v>
      </c>
      <c r="E219" s="33" t="s">
        <v>2145</v>
      </c>
      <c r="F219" s="249"/>
      <c r="G219" s="249"/>
      <c r="H219" s="411"/>
      <c r="I219" s="411"/>
      <c r="J219" s="409" t="s">
        <v>1726</v>
      </c>
      <c r="K219" s="410"/>
      <c r="M219" s="27">
        <f t="shared" si="24"/>
        <v>0</v>
      </c>
      <c r="N219" s="50">
        <f t="shared" si="25"/>
        <v>0</v>
      </c>
      <c r="O219" s="50">
        <f t="shared" si="1"/>
        <v>0</v>
      </c>
      <c r="P219" s="50">
        <f t="shared" si="2"/>
        <v>0</v>
      </c>
      <c r="Q219" s="50">
        <f t="shared" si="3"/>
        <v>0</v>
      </c>
    </row>
    <row r="220" spans="3:17" ht="20.100000000000001" customHeight="1">
      <c r="D220" s="33" t="s">
        <v>2146</v>
      </c>
      <c r="E220" s="33" t="s">
        <v>2147</v>
      </c>
      <c r="F220" s="249"/>
      <c r="G220" s="249"/>
      <c r="H220" s="411"/>
      <c r="I220" s="411"/>
      <c r="J220" s="409" t="s">
        <v>1726</v>
      </c>
      <c r="K220" s="410"/>
      <c r="M220" s="27">
        <f t="shared" si="24"/>
        <v>0</v>
      </c>
      <c r="N220" s="50">
        <f t="shared" si="25"/>
        <v>0</v>
      </c>
      <c r="O220" s="119">
        <f t="shared" si="1"/>
        <v>0</v>
      </c>
      <c r="P220" s="119">
        <f t="shared" si="2"/>
        <v>0</v>
      </c>
      <c r="Q220" s="119">
        <f t="shared" si="3"/>
        <v>0</v>
      </c>
    </row>
    <row r="221" spans="3:17" ht="20.100000000000001" customHeight="1">
      <c r="D221" s="33" t="s">
        <v>2148</v>
      </c>
      <c r="E221" s="33" t="s">
        <v>2149</v>
      </c>
      <c r="F221" s="249"/>
      <c r="G221" s="249"/>
      <c r="H221" s="411"/>
      <c r="I221" s="411"/>
      <c r="J221" s="409" t="s">
        <v>1726</v>
      </c>
      <c r="K221" s="410"/>
      <c r="M221" s="27">
        <f t="shared" si="24"/>
        <v>0</v>
      </c>
      <c r="N221" s="50">
        <f t="shared" si="25"/>
        <v>0</v>
      </c>
      <c r="O221" s="50">
        <f t="shared" si="1"/>
        <v>0</v>
      </c>
      <c r="P221" s="50">
        <f t="shared" si="2"/>
        <v>0</v>
      </c>
      <c r="Q221" s="50">
        <f t="shared" si="3"/>
        <v>0</v>
      </c>
    </row>
    <row r="222" spans="3:17" ht="20.100000000000001" customHeight="1">
      <c r="D222" s="33" t="s">
        <v>2150</v>
      </c>
      <c r="E222" s="33" t="s">
        <v>2151</v>
      </c>
      <c r="F222" s="249"/>
      <c r="G222" s="249"/>
      <c r="H222" s="411"/>
      <c r="I222" s="411"/>
      <c r="J222" s="409" t="s">
        <v>1726</v>
      </c>
      <c r="K222" s="410"/>
      <c r="M222" s="27">
        <f t="shared" si="24"/>
        <v>0</v>
      </c>
      <c r="N222" s="50">
        <f t="shared" si="25"/>
        <v>0</v>
      </c>
      <c r="O222" s="119">
        <f t="shared" si="1"/>
        <v>0</v>
      </c>
      <c r="P222" s="119">
        <f t="shared" si="2"/>
        <v>0</v>
      </c>
      <c r="Q222" s="119">
        <f t="shared" si="3"/>
        <v>0</v>
      </c>
    </row>
    <row r="223" spans="3:17" ht="20.100000000000001" customHeight="1">
      <c r="D223" s="412" t="s">
        <v>1775</v>
      </c>
      <c r="F223" s="249"/>
      <c r="G223" s="249"/>
      <c r="H223" s="411"/>
      <c r="I223" s="411"/>
      <c r="J223" s="407"/>
      <c r="K223" s="410"/>
      <c r="M223" s="27">
        <f t="shared" si="24"/>
        <v>0</v>
      </c>
      <c r="N223" s="50">
        <f t="shared" si="25"/>
        <v>0</v>
      </c>
      <c r="O223" s="50">
        <f t="shared" si="1"/>
        <v>0</v>
      </c>
      <c r="P223" s="50">
        <f t="shared" si="2"/>
        <v>0</v>
      </c>
      <c r="Q223" s="50">
        <f t="shared" si="3"/>
        <v>0</v>
      </c>
    </row>
    <row r="224" spans="3:17" ht="20.100000000000001" customHeight="1">
      <c r="D224" s="33" t="s">
        <v>2152</v>
      </c>
      <c r="E224" s="33" t="s">
        <v>2153</v>
      </c>
      <c r="F224" s="249">
        <v>12.927599999999998</v>
      </c>
      <c r="G224" s="249">
        <v>15.959999999999997</v>
      </c>
      <c r="H224" s="398">
        <f t="shared" ref="H224:H229" si="28">I224*0.6</f>
        <v>16.8</v>
      </c>
      <c r="I224" s="399">
        <v>28</v>
      </c>
      <c r="J224" s="409" t="s">
        <v>1726</v>
      </c>
      <c r="K224" s="410" t="s">
        <v>2154</v>
      </c>
      <c r="M224" s="27">
        <f t="shared" si="24"/>
        <v>0</v>
      </c>
      <c r="N224" s="50">
        <f t="shared" si="25"/>
        <v>0</v>
      </c>
      <c r="O224" s="119">
        <f t="shared" si="1"/>
        <v>0</v>
      </c>
      <c r="P224" s="119">
        <f t="shared" si="2"/>
        <v>0</v>
      </c>
      <c r="Q224" s="119">
        <f t="shared" si="3"/>
        <v>0</v>
      </c>
    </row>
    <row r="225" spans="4:17" ht="20.100000000000001" customHeight="1">
      <c r="D225" s="33" t="s">
        <v>2155</v>
      </c>
      <c r="E225" s="33" t="s">
        <v>2156</v>
      </c>
      <c r="F225" s="249">
        <v>14.004900000000001</v>
      </c>
      <c r="G225" s="249">
        <v>17.29</v>
      </c>
      <c r="H225" s="398">
        <f t="shared" si="28"/>
        <v>18</v>
      </c>
      <c r="I225" s="399">
        <v>30</v>
      </c>
      <c r="J225" s="409" t="s">
        <v>1726</v>
      </c>
      <c r="K225" s="410" t="s">
        <v>2157</v>
      </c>
      <c r="M225" s="27">
        <f t="shared" si="24"/>
        <v>0</v>
      </c>
      <c r="N225" s="50">
        <f t="shared" si="25"/>
        <v>0</v>
      </c>
      <c r="O225" s="50">
        <f t="shared" si="1"/>
        <v>0</v>
      </c>
      <c r="P225" s="50">
        <f t="shared" si="2"/>
        <v>0</v>
      </c>
      <c r="Q225" s="50">
        <f t="shared" si="3"/>
        <v>0</v>
      </c>
    </row>
    <row r="226" spans="4:17" ht="20.100000000000001" customHeight="1">
      <c r="D226" s="33" t="s">
        <v>2158</v>
      </c>
      <c r="E226" s="33" t="s">
        <v>2159</v>
      </c>
      <c r="F226" s="249">
        <v>15.0822</v>
      </c>
      <c r="G226" s="249">
        <v>18.619999999999997</v>
      </c>
      <c r="H226" s="398">
        <f t="shared" si="28"/>
        <v>19.8</v>
      </c>
      <c r="I226" s="399">
        <v>33</v>
      </c>
      <c r="J226" s="409" t="s">
        <v>1726</v>
      </c>
      <c r="K226" s="410" t="s">
        <v>2160</v>
      </c>
      <c r="M226" s="27">
        <f t="shared" si="24"/>
        <v>0</v>
      </c>
      <c r="N226" s="50">
        <f t="shared" si="25"/>
        <v>0</v>
      </c>
      <c r="O226" s="119">
        <f t="shared" si="1"/>
        <v>0</v>
      </c>
      <c r="P226" s="119">
        <f t="shared" si="2"/>
        <v>0</v>
      </c>
      <c r="Q226" s="119">
        <f t="shared" si="3"/>
        <v>0</v>
      </c>
    </row>
    <row r="227" spans="4:17" ht="20.100000000000001" customHeight="1">
      <c r="D227" s="33" t="s">
        <v>2161</v>
      </c>
      <c r="E227" s="33" t="s">
        <v>2162</v>
      </c>
      <c r="F227" s="249">
        <v>19.391400000000001</v>
      </c>
      <c r="G227" s="249">
        <v>23.939999999999998</v>
      </c>
      <c r="H227" s="398">
        <f t="shared" si="28"/>
        <v>25.2</v>
      </c>
      <c r="I227" s="399">
        <v>42</v>
      </c>
      <c r="J227" s="409" t="s">
        <v>1726</v>
      </c>
      <c r="K227" s="410" t="s">
        <v>2163</v>
      </c>
      <c r="M227" s="27">
        <f t="shared" si="24"/>
        <v>0</v>
      </c>
      <c r="N227" s="50">
        <f t="shared" si="25"/>
        <v>0</v>
      </c>
      <c r="O227" s="50">
        <f t="shared" si="1"/>
        <v>0</v>
      </c>
      <c r="P227" s="50">
        <f t="shared" si="2"/>
        <v>0</v>
      </c>
      <c r="Q227" s="50">
        <f t="shared" si="3"/>
        <v>0</v>
      </c>
    </row>
    <row r="228" spans="4:17" ht="20.100000000000001" customHeight="1">
      <c r="D228" s="33" t="s">
        <v>2164</v>
      </c>
      <c r="E228" s="33" t="s">
        <v>2165</v>
      </c>
      <c r="F228" s="249">
        <v>24.777899999999995</v>
      </c>
      <c r="G228" s="249">
        <v>30.589999999999993</v>
      </c>
      <c r="H228" s="398">
        <f t="shared" si="28"/>
        <v>32.4</v>
      </c>
      <c r="I228" s="399">
        <v>54</v>
      </c>
      <c r="J228" s="409" t="s">
        <v>1726</v>
      </c>
      <c r="K228" s="410" t="s">
        <v>2166</v>
      </c>
      <c r="M228" s="27">
        <f t="shared" si="24"/>
        <v>0</v>
      </c>
      <c r="N228" s="50">
        <f t="shared" si="25"/>
        <v>0</v>
      </c>
      <c r="O228" s="119">
        <f t="shared" si="1"/>
        <v>0</v>
      </c>
      <c r="P228" s="119">
        <f t="shared" si="2"/>
        <v>0</v>
      </c>
      <c r="Q228" s="119">
        <f t="shared" si="3"/>
        <v>0</v>
      </c>
    </row>
    <row r="229" spans="4:17" ht="20.100000000000001" customHeight="1">
      <c r="D229" s="33" t="s">
        <v>2167</v>
      </c>
      <c r="E229" s="33" t="s">
        <v>2168</v>
      </c>
      <c r="F229" s="249"/>
      <c r="G229" s="249">
        <v>45.219999999999992</v>
      </c>
      <c r="H229" s="398">
        <f t="shared" si="28"/>
        <v>48</v>
      </c>
      <c r="I229" s="399">
        <v>80</v>
      </c>
      <c r="J229" s="409" t="s">
        <v>1726</v>
      </c>
      <c r="K229" s="410" t="s">
        <v>2169</v>
      </c>
      <c r="M229" s="27">
        <f t="shared" si="24"/>
        <v>0</v>
      </c>
      <c r="N229" s="50">
        <f t="shared" si="25"/>
        <v>0</v>
      </c>
      <c r="O229" s="50">
        <f t="shared" si="1"/>
        <v>0</v>
      </c>
      <c r="P229" s="50">
        <f t="shared" si="2"/>
        <v>0</v>
      </c>
      <c r="Q229" s="50">
        <f t="shared" si="3"/>
        <v>0</v>
      </c>
    </row>
    <row r="230" spans="4:17" ht="20.100000000000001" customHeight="1">
      <c r="F230" s="249"/>
      <c r="G230" s="249"/>
      <c r="H230" s="411"/>
      <c r="I230" s="411"/>
      <c r="J230" s="407"/>
      <c r="K230" s="410"/>
      <c r="M230" s="27">
        <f t="shared" si="24"/>
        <v>0</v>
      </c>
      <c r="N230" s="50">
        <f t="shared" si="25"/>
        <v>0</v>
      </c>
      <c r="O230" s="119">
        <f t="shared" si="1"/>
        <v>0</v>
      </c>
      <c r="P230" s="119">
        <f t="shared" si="2"/>
        <v>0</v>
      </c>
      <c r="Q230" s="119">
        <f t="shared" si="3"/>
        <v>0</v>
      </c>
    </row>
    <row r="231" spans="4:17" ht="20.100000000000001" customHeight="1">
      <c r="D231" s="268" t="s">
        <v>2170</v>
      </c>
      <c r="F231" s="249"/>
      <c r="G231" s="249"/>
      <c r="H231" s="411"/>
      <c r="I231" s="411"/>
      <c r="J231" s="407"/>
      <c r="K231" s="410"/>
      <c r="M231" s="27">
        <f t="shared" si="24"/>
        <v>0</v>
      </c>
      <c r="N231" s="50">
        <f t="shared" si="25"/>
        <v>0</v>
      </c>
      <c r="O231" s="50">
        <f t="shared" si="1"/>
        <v>0</v>
      </c>
      <c r="P231" s="50">
        <f t="shared" si="2"/>
        <v>0</v>
      </c>
      <c r="Q231" s="50">
        <f t="shared" si="3"/>
        <v>0</v>
      </c>
    </row>
    <row r="232" spans="4:17" ht="20.100000000000001" customHeight="1">
      <c r="D232" s="412" t="s">
        <v>1744</v>
      </c>
      <c r="F232" s="249"/>
      <c r="G232" s="249"/>
      <c r="H232" s="411"/>
      <c r="I232" s="411"/>
      <c r="J232" s="407"/>
      <c r="K232" s="410"/>
      <c r="M232" s="27">
        <f t="shared" si="24"/>
        <v>0</v>
      </c>
      <c r="N232" s="50">
        <f t="shared" si="25"/>
        <v>0</v>
      </c>
      <c r="O232" s="119">
        <f t="shared" si="1"/>
        <v>0</v>
      </c>
      <c r="P232" s="119">
        <f t="shared" si="2"/>
        <v>0</v>
      </c>
      <c r="Q232" s="119">
        <f t="shared" si="3"/>
        <v>0</v>
      </c>
    </row>
    <row r="233" spans="4:17" ht="20.100000000000001" customHeight="1">
      <c r="D233" s="33" t="s">
        <v>2171</v>
      </c>
      <c r="E233" s="33" t="s">
        <v>2172</v>
      </c>
      <c r="F233" s="249">
        <v>10.773</v>
      </c>
      <c r="G233" s="249">
        <v>13.299999999999999</v>
      </c>
      <c r="H233" s="398">
        <f t="shared" ref="H233:H238" si="29">I233*0.6</f>
        <v>13.799999999999999</v>
      </c>
      <c r="I233" s="399">
        <v>23</v>
      </c>
      <c r="J233" s="409" t="s">
        <v>1726</v>
      </c>
      <c r="K233" s="410" t="s">
        <v>2173</v>
      </c>
      <c r="M233" s="27">
        <f t="shared" si="24"/>
        <v>0</v>
      </c>
      <c r="N233" s="50">
        <f t="shared" si="25"/>
        <v>0</v>
      </c>
      <c r="O233" s="50">
        <f t="shared" si="1"/>
        <v>0</v>
      </c>
      <c r="P233" s="50">
        <f t="shared" si="2"/>
        <v>0</v>
      </c>
      <c r="Q233" s="50">
        <f t="shared" si="3"/>
        <v>0</v>
      </c>
    </row>
    <row r="234" spans="4:17" ht="20.100000000000001" customHeight="1">
      <c r="D234" s="33" t="s">
        <v>2174</v>
      </c>
      <c r="E234" s="33" t="s">
        <v>2175</v>
      </c>
      <c r="F234" s="249">
        <v>12.927599999999998</v>
      </c>
      <c r="G234" s="249">
        <v>15.959999999999997</v>
      </c>
      <c r="H234" s="398">
        <f t="shared" si="29"/>
        <v>17.399999999999999</v>
      </c>
      <c r="I234" s="399">
        <v>29</v>
      </c>
      <c r="J234" s="409" t="s">
        <v>1726</v>
      </c>
      <c r="K234" s="410" t="s">
        <v>2176</v>
      </c>
      <c r="M234" s="27">
        <f t="shared" si="24"/>
        <v>0</v>
      </c>
      <c r="N234" s="50">
        <f t="shared" si="25"/>
        <v>0</v>
      </c>
      <c r="O234" s="119">
        <f t="shared" si="1"/>
        <v>0</v>
      </c>
      <c r="P234" s="119">
        <f t="shared" si="2"/>
        <v>0</v>
      </c>
      <c r="Q234" s="119">
        <f t="shared" si="3"/>
        <v>0</v>
      </c>
    </row>
    <row r="235" spans="4:17" ht="20.100000000000001" customHeight="1">
      <c r="D235" s="33" t="s">
        <v>2177</v>
      </c>
      <c r="E235" s="33" t="s">
        <v>2178</v>
      </c>
      <c r="F235" s="249">
        <v>14.543549999999998</v>
      </c>
      <c r="G235" s="249">
        <v>17.954999999999998</v>
      </c>
      <c r="H235" s="398">
        <f t="shared" si="29"/>
        <v>19.2</v>
      </c>
      <c r="I235" s="399">
        <v>32</v>
      </c>
      <c r="J235" s="409" t="s">
        <v>1726</v>
      </c>
      <c r="K235" s="410" t="s">
        <v>2179</v>
      </c>
      <c r="M235" s="27">
        <f t="shared" si="24"/>
        <v>0</v>
      </c>
      <c r="N235" s="50">
        <f t="shared" si="25"/>
        <v>0</v>
      </c>
      <c r="O235" s="50">
        <f t="shared" si="1"/>
        <v>0</v>
      </c>
      <c r="P235" s="50">
        <f t="shared" si="2"/>
        <v>0</v>
      </c>
      <c r="Q235" s="50">
        <f t="shared" si="3"/>
        <v>0</v>
      </c>
    </row>
    <row r="236" spans="4:17" ht="20.100000000000001" customHeight="1">
      <c r="D236" s="33" t="s">
        <v>2180</v>
      </c>
      <c r="E236" s="33" t="s">
        <v>2181</v>
      </c>
      <c r="F236" s="249">
        <v>21.545999999999999</v>
      </c>
      <c r="G236" s="249">
        <v>26.599999999999998</v>
      </c>
      <c r="H236" s="398">
        <f t="shared" si="29"/>
        <v>28.2</v>
      </c>
      <c r="I236" s="399">
        <v>47</v>
      </c>
      <c r="J236" s="409" t="s">
        <v>1726</v>
      </c>
      <c r="K236" s="410" t="s">
        <v>2182</v>
      </c>
      <c r="M236" s="27">
        <f t="shared" si="24"/>
        <v>0</v>
      </c>
      <c r="N236" s="50">
        <f t="shared" si="25"/>
        <v>0</v>
      </c>
      <c r="O236" s="119">
        <f t="shared" si="1"/>
        <v>0</v>
      </c>
      <c r="P236" s="119">
        <f t="shared" si="2"/>
        <v>0</v>
      </c>
      <c r="Q236" s="119">
        <f t="shared" si="3"/>
        <v>0</v>
      </c>
    </row>
    <row r="237" spans="4:17" ht="20.100000000000001" customHeight="1">
      <c r="D237" s="33" t="s">
        <v>2183</v>
      </c>
      <c r="E237" s="33" t="s">
        <v>2184</v>
      </c>
      <c r="F237" s="249">
        <v>26.932500000000001</v>
      </c>
      <c r="G237" s="249">
        <v>33.25</v>
      </c>
      <c r="H237" s="398">
        <f t="shared" si="29"/>
        <v>36</v>
      </c>
      <c r="I237" s="399">
        <v>60</v>
      </c>
      <c r="J237" s="409" t="s">
        <v>1726</v>
      </c>
      <c r="K237" s="410" t="s">
        <v>2185</v>
      </c>
      <c r="M237" s="27">
        <f t="shared" si="24"/>
        <v>0</v>
      </c>
      <c r="N237" s="50">
        <f t="shared" si="25"/>
        <v>0</v>
      </c>
      <c r="O237" s="50">
        <f t="shared" si="1"/>
        <v>0</v>
      </c>
      <c r="P237" s="50">
        <f t="shared" si="2"/>
        <v>0</v>
      </c>
      <c r="Q237" s="50">
        <f t="shared" si="3"/>
        <v>0</v>
      </c>
    </row>
    <row r="238" spans="4:17" ht="20.100000000000001" customHeight="1">
      <c r="D238" s="33" t="s">
        <v>2186</v>
      </c>
      <c r="E238" s="33" t="s">
        <v>2187</v>
      </c>
      <c r="F238" s="249">
        <v>43.091999999999999</v>
      </c>
      <c r="G238" s="249">
        <v>53.199999999999996</v>
      </c>
      <c r="H238" s="398">
        <f t="shared" si="29"/>
        <v>57</v>
      </c>
      <c r="I238" s="399">
        <v>95</v>
      </c>
      <c r="J238" s="409" t="s">
        <v>1726</v>
      </c>
      <c r="K238" s="410" t="s">
        <v>2188</v>
      </c>
      <c r="M238" s="27">
        <f t="shared" si="24"/>
        <v>0</v>
      </c>
      <c r="N238" s="50">
        <f t="shared" si="25"/>
        <v>0</v>
      </c>
      <c r="O238" s="119">
        <f t="shared" si="1"/>
        <v>0</v>
      </c>
      <c r="P238" s="119">
        <f t="shared" si="2"/>
        <v>0</v>
      </c>
      <c r="Q238" s="119">
        <f t="shared" si="3"/>
        <v>0</v>
      </c>
    </row>
    <row r="239" spans="4:17" ht="20.100000000000001" customHeight="1">
      <c r="D239" s="412" t="s">
        <v>1763</v>
      </c>
      <c r="F239" s="249"/>
      <c r="G239" s="249"/>
      <c r="H239" s="411"/>
      <c r="I239" s="411"/>
      <c r="J239" s="407"/>
      <c r="K239" s="410"/>
      <c r="M239" s="27">
        <f t="shared" si="24"/>
        <v>0</v>
      </c>
      <c r="N239" s="50">
        <f t="shared" si="25"/>
        <v>0</v>
      </c>
      <c r="O239" s="50">
        <f t="shared" si="1"/>
        <v>0</v>
      </c>
      <c r="P239" s="50">
        <f t="shared" si="2"/>
        <v>0</v>
      </c>
      <c r="Q239" s="50">
        <f t="shared" si="3"/>
        <v>0</v>
      </c>
    </row>
    <row r="240" spans="4:17" ht="20.100000000000001" customHeight="1">
      <c r="D240" s="33" t="s">
        <v>2189</v>
      </c>
      <c r="E240" s="33" t="s">
        <v>2190</v>
      </c>
      <c r="F240" s="249"/>
      <c r="G240" s="249"/>
      <c r="H240" s="411"/>
      <c r="I240" s="411"/>
      <c r="J240" s="409" t="s">
        <v>1726</v>
      </c>
      <c r="K240" s="410"/>
      <c r="M240" s="27">
        <f t="shared" si="24"/>
        <v>0</v>
      </c>
      <c r="N240" s="50">
        <f t="shared" si="25"/>
        <v>0</v>
      </c>
      <c r="O240" s="119">
        <f t="shared" si="1"/>
        <v>0</v>
      </c>
      <c r="P240" s="119">
        <f t="shared" si="2"/>
        <v>0</v>
      </c>
      <c r="Q240" s="119">
        <f t="shared" si="3"/>
        <v>0</v>
      </c>
    </row>
    <row r="241" spans="3:17" ht="20.100000000000001" customHeight="1">
      <c r="D241" s="33" t="s">
        <v>2191</v>
      </c>
      <c r="E241" s="33" t="s">
        <v>2192</v>
      </c>
      <c r="F241" s="249"/>
      <c r="G241" s="249"/>
      <c r="H241" s="411"/>
      <c r="I241" s="411"/>
      <c r="J241" s="409" t="s">
        <v>1726</v>
      </c>
      <c r="K241" s="410"/>
      <c r="M241" s="27">
        <f t="shared" si="24"/>
        <v>0</v>
      </c>
      <c r="N241" s="50">
        <f t="shared" si="25"/>
        <v>0</v>
      </c>
      <c r="O241" s="50">
        <f t="shared" si="1"/>
        <v>0</v>
      </c>
      <c r="P241" s="50">
        <f t="shared" si="2"/>
        <v>0</v>
      </c>
      <c r="Q241" s="50">
        <f t="shared" si="3"/>
        <v>0</v>
      </c>
    </row>
    <row r="242" spans="3:17" ht="20.100000000000001" customHeight="1">
      <c r="D242" s="33" t="s">
        <v>2193</v>
      </c>
      <c r="E242" s="33" t="s">
        <v>2194</v>
      </c>
      <c r="F242" s="249"/>
      <c r="G242" s="249"/>
      <c r="H242" s="411"/>
      <c r="I242" s="411"/>
      <c r="J242" s="409" t="s">
        <v>1726</v>
      </c>
      <c r="K242" s="410"/>
      <c r="M242" s="27">
        <f t="shared" si="24"/>
        <v>0</v>
      </c>
      <c r="N242" s="50">
        <f t="shared" si="25"/>
        <v>0</v>
      </c>
      <c r="O242" s="119">
        <f t="shared" si="1"/>
        <v>0</v>
      </c>
      <c r="P242" s="119">
        <f t="shared" si="2"/>
        <v>0</v>
      </c>
      <c r="Q242" s="119">
        <f t="shared" si="3"/>
        <v>0</v>
      </c>
    </row>
    <row r="243" spans="3:17" ht="20.100000000000001" customHeight="1">
      <c r="D243" s="33" t="s">
        <v>2195</v>
      </c>
      <c r="E243" s="33" t="s">
        <v>2196</v>
      </c>
      <c r="F243" s="249"/>
      <c r="G243" s="249"/>
      <c r="H243" s="411"/>
      <c r="I243" s="411"/>
      <c r="J243" s="409" t="s">
        <v>1726</v>
      </c>
      <c r="K243" s="410"/>
      <c r="M243" s="27">
        <f t="shared" si="24"/>
        <v>0</v>
      </c>
      <c r="N243" s="50">
        <f t="shared" si="25"/>
        <v>0</v>
      </c>
      <c r="O243" s="50">
        <f t="shared" si="1"/>
        <v>0</v>
      </c>
      <c r="P243" s="50">
        <f t="shared" si="2"/>
        <v>0</v>
      </c>
      <c r="Q243" s="50">
        <f t="shared" si="3"/>
        <v>0</v>
      </c>
    </row>
    <row r="244" spans="3:17" ht="20.100000000000001" customHeight="1">
      <c r="D244" s="33" t="s">
        <v>2197</v>
      </c>
      <c r="E244" s="33" t="s">
        <v>2198</v>
      </c>
      <c r="F244" s="249"/>
      <c r="G244" s="249"/>
      <c r="H244" s="411"/>
      <c r="I244" s="411"/>
      <c r="J244" s="409" t="s">
        <v>1726</v>
      </c>
      <c r="K244" s="410"/>
      <c r="M244" s="27">
        <f t="shared" si="24"/>
        <v>0</v>
      </c>
      <c r="N244" s="50">
        <f t="shared" si="25"/>
        <v>0</v>
      </c>
      <c r="O244" s="119">
        <f t="shared" si="1"/>
        <v>0</v>
      </c>
      <c r="P244" s="119">
        <f t="shared" si="2"/>
        <v>0</v>
      </c>
      <c r="Q244" s="119">
        <f t="shared" si="3"/>
        <v>0</v>
      </c>
    </row>
    <row r="245" spans="3:17" ht="20.100000000000001" customHeight="1">
      <c r="D245" s="33" t="s">
        <v>2199</v>
      </c>
      <c r="E245" s="33" t="s">
        <v>2200</v>
      </c>
      <c r="F245" s="249"/>
      <c r="G245" s="249"/>
      <c r="H245" s="411"/>
      <c r="I245" s="411"/>
      <c r="J245" s="409" t="s">
        <v>1726</v>
      </c>
      <c r="K245" s="410"/>
      <c r="M245" s="27">
        <f t="shared" si="24"/>
        <v>0</v>
      </c>
      <c r="N245" s="50">
        <f t="shared" si="25"/>
        <v>0</v>
      </c>
      <c r="O245" s="50">
        <f t="shared" si="1"/>
        <v>0</v>
      </c>
      <c r="P245" s="50">
        <f t="shared" si="2"/>
        <v>0</v>
      </c>
      <c r="Q245" s="50">
        <f t="shared" si="3"/>
        <v>0</v>
      </c>
    </row>
    <row r="246" spans="3:17" ht="20.100000000000001" customHeight="1">
      <c r="D246" s="412" t="s">
        <v>1775</v>
      </c>
      <c r="F246" s="249"/>
      <c r="G246" s="249"/>
      <c r="H246" s="411"/>
      <c r="I246" s="411"/>
      <c r="J246" s="407"/>
      <c r="K246" s="410"/>
      <c r="M246" s="27">
        <f t="shared" si="24"/>
        <v>0</v>
      </c>
      <c r="N246" s="50">
        <f t="shared" si="25"/>
        <v>0</v>
      </c>
      <c r="O246" s="119">
        <f t="shared" si="1"/>
        <v>0</v>
      </c>
      <c r="P246" s="119">
        <f t="shared" si="2"/>
        <v>0</v>
      </c>
      <c r="Q246" s="119">
        <f t="shared" si="3"/>
        <v>0</v>
      </c>
    </row>
    <row r="247" spans="3:17" ht="20.100000000000001" customHeight="1">
      <c r="D247" s="33" t="s">
        <v>2201</v>
      </c>
      <c r="E247" s="33" t="s">
        <v>2202</v>
      </c>
      <c r="F247" s="249">
        <v>12.927599999999998</v>
      </c>
      <c r="G247" s="249">
        <v>15.959999999999997</v>
      </c>
      <c r="H247" s="398">
        <f t="shared" ref="H247:H251" si="30">I247*0.6</f>
        <v>16.8</v>
      </c>
      <c r="I247" s="399">
        <v>28</v>
      </c>
      <c r="J247" s="409" t="s">
        <v>1726</v>
      </c>
      <c r="K247" s="410" t="s">
        <v>2203</v>
      </c>
      <c r="M247" s="27">
        <f t="shared" si="24"/>
        <v>0</v>
      </c>
      <c r="N247" s="50">
        <f t="shared" si="25"/>
        <v>0</v>
      </c>
      <c r="O247" s="50">
        <f t="shared" si="1"/>
        <v>0</v>
      </c>
      <c r="P247" s="50">
        <f t="shared" si="2"/>
        <v>0</v>
      </c>
      <c r="Q247" s="50">
        <f t="shared" si="3"/>
        <v>0</v>
      </c>
    </row>
    <row r="248" spans="3:17" ht="20.100000000000001" customHeight="1">
      <c r="D248" s="33" t="s">
        <v>2204</v>
      </c>
      <c r="E248" s="33" t="s">
        <v>2205</v>
      </c>
      <c r="F248" s="249">
        <v>15.0822</v>
      </c>
      <c r="G248" s="249">
        <v>18.619999999999997</v>
      </c>
      <c r="H248" s="398">
        <f t="shared" si="30"/>
        <v>19.8</v>
      </c>
      <c r="I248" s="399">
        <v>33</v>
      </c>
      <c r="J248" s="409" t="s">
        <v>1726</v>
      </c>
      <c r="K248" s="410" t="s">
        <v>2206</v>
      </c>
      <c r="M248" s="27">
        <f t="shared" si="24"/>
        <v>0</v>
      </c>
      <c r="N248" s="50">
        <f t="shared" si="25"/>
        <v>0</v>
      </c>
      <c r="O248" s="119">
        <f t="shared" si="1"/>
        <v>0</v>
      </c>
      <c r="P248" s="119">
        <f t="shared" si="2"/>
        <v>0</v>
      </c>
      <c r="Q248" s="119">
        <f t="shared" si="3"/>
        <v>0</v>
      </c>
    </row>
    <row r="249" spans="3:17" ht="20.100000000000001" customHeight="1">
      <c r="D249" s="33" t="s">
        <v>2207</v>
      </c>
      <c r="E249" s="33" t="s">
        <v>2208</v>
      </c>
      <c r="F249" s="249">
        <v>17.236799999999999</v>
      </c>
      <c r="G249" s="249">
        <v>21.279999999999998</v>
      </c>
      <c r="H249" s="398">
        <f t="shared" si="30"/>
        <v>22.8</v>
      </c>
      <c r="I249" s="399">
        <v>38</v>
      </c>
      <c r="J249" s="409" t="s">
        <v>1726</v>
      </c>
      <c r="K249" s="410" t="s">
        <v>2209</v>
      </c>
      <c r="M249" s="27">
        <f t="shared" si="24"/>
        <v>0</v>
      </c>
      <c r="N249" s="50">
        <f t="shared" si="25"/>
        <v>0</v>
      </c>
      <c r="O249" s="50">
        <f t="shared" si="1"/>
        <v>0</v>
      </c>
      <c r="P249" s="50">
        <f t="shared" si="2"/>
        <v>0</v>
      </c>
      <c r="Q249" s="50">
        <f t="shared" si="3"/>
        <v>0</v>
      </c>
    </row>
    <row r="250" spans="3:17" ht="20.100000000000001" customHeight="1">
      <c r="D250" s="33" t="s">
        <v>2210</v>
      </c>
      <c r="E250" s="33" t="s">
        <v>2211</v>
      </c>
      <c r="F250" s="249">
        <v>23.700599999999998</v>
      </c>
      <c r="G250" s="249">
        <v>29.259999999999994</v>
      </c>
      <c r="H250" s="398">
        <f t="shared" si="30"/>
        <v>31.2</v>
      </c>
      <c r="I250" s="399">
        <v>52</v>
      </c>
      <c r="J250" s="409" t="s">
        <v>1726</v>
      </c>
      <c r="K250" s="410" t="s">
        <v>2212</v>
      </c>
      <c r="M250" s="27">
        <f t="shared" si="24"/>
        <v>0</v>
      </c>
      <c r="N250" s="50">
        <f t="shared" si="25"/>
        <v>0</v>
      </c>
      <c r="O250" s="119">
        <f t="shared" si="1"/>
        <v>0</v>
      </c>
      <c r="P250" s="119">
        <f t="shared" si="2"/>
        <v>0</v>
      </c>
      <c r="Q250" s="119">
        <f t="shared" si="3"/>
        <v>0</v>
      </c>
    </row>
    <row r="251" spans="3:17" ht="20.100000000000001" customHeight="1">
      <c r="D251" s="33" t="s">
        <v>2213</v>
      </c>
      <c r="E251" s="33" t="s">
        <v>2214</v>
      </c>
      <c r="F251" s="249">
        <v>29.625749999999996</v>
      </c>
      <c r="G251" s="249">
        <v>36.574999999999996</v>
      </c>
      <c r="H251" s="398">
        <f t="shared" si="30"/>
        <v>39</v>
      </c>
      <c r="I251" s="399">
        <v>65</v>
      </c>
      <c r="J251" s="409" t="s">
        <v>1726</v>
      </c>
      <c r="K251" s="410" t="s">
        <v>2215</v>
      </c>
      <c r="M251" s="27">
        <f t="shared" si="24"/>
        <v>0</v>
      </c>
      <c r="N251" s="50">
        <f t="shared" si="25"/>
        <v>0</v>
      </c>
      <c r="O251" s="50">
        <f t="shared" si="1"/>
        <v>0</v>
      </c>
      <c r="P251" s="50">
        <f t="shared" si="2"/>
        <v>0</v>
      </c>
      <c r="Q251" s="50">
        <f t="shared" si="3"/>
        <v>0</v>
      </c>
    </row>
    <row r="252" spans="3:17" ht="20.100000000000001" customHeight="1">
      <c r="D252" s="33" t="s">
        <v>2216</v>
      </c>
      <c r="E252" s="33" t="s">
        <v>2217</v>
      </c>
      <c r="F252" s="249">
        <v>45.785249999999998</v>
      </c>
      <c r="G252" s="249">
        <v>56.524999999999991</v>
      </c>
      <c r="H252" s="398">
        <f>I252*0.6</f>
        <v>60</v>
      </c>
      <c r="I252" s="399">
        <v>100</v>
      </c>
      <c r="J252" s="409" t="s">
        <v>1726</v>
      </c>
      <c r="K252" s="410" t="s">
        <v>2218</v>
      </c>
      <c r="M252" s="27">
        <f t="shared" si="24"/>
        <v>0</v>
      </c>
      <c r="N252" s="50">
        <f t="shared" si="25"/>
        <v>0</v>
      </c>
      <c r="O252" s="119">
        <f t="shared" si="1"/>
        <v>0</v>
      </c>
      <c r="P252" s="119">
        <f t="shared" si="2"/>
        <v>0</v>
      </c>
      <c r="Q252" s="119">
        <f t="shared" si="3"/>
        <v>0</v>
      </c>
    </row>
    <row r="253" spans="3:17" ht="20.100000000000001" customHeight="1">
      <c r="F253" s="249"/>
      <c r="G253" s="249"/>
      <c r="H253" s="411"/>
      <c r="I253" s="411"/>
      <c r="J253" s="407"/>
      <c r="K253" s="410"/>
      <c r="M253" s="27">
        <f t="shared" si="24"/>
        <v>0</v>
      </c>
      <c r="N253" s="50">
        <f t="shared" si="25"/>
        <v>0</v>
      </c>
      <c r="O253" s="50">
        <f t="shared" si="1"/>
        <v>0</v>
      </c>
      <c r="P253" s="50">
        <f t="shared" si="2"/>
        <v>0</v>
      </c>
      <c r="Q253" s="50">
        <f t="shared" si="3"/>
        <v>0</v>
      </c>
    </row>
    <row r="254" spans="3:17" ht="20.100000000000001" customHeight="1">
      <c r="C254" s="253" t="s">
        <v>2219</v>
      </c>
      <c r="D254" s="268" t="s">
        <v>2220</v>
      </c>
      <c r="F254" s="249"/>
      <c r="G254" s="249"/>
      <c r="H254" s="411"/>
      <c r="I254" s="411"/>
      <c r="J254" s="407"/>
      <c r="K254" s="248"/>
      <c r="M254" s="27">
        <f t="shared" si="24"/>
        <v>0</v>
      </c>
      <c r="N254" s="50">
        <f t="shared" si="25"/>
        <v>0</v>
      </c>
      <c r="O254" s="119">
        <f t="shared" si="1"/>
        <v>0</v>
      </c>
      <c r="P254" s="119">
        <f t="shared" si="2"/>
        <v>0</v>
      </c>
      <c r="Q254" s="119">
        <f t="shared" si="3"/>
        <v>0</v>
      </c>
    </row>
    <row r="255" spans="3:17" ht="20.100000000000001" customHeight="1">
      <c r="D255" s="33" t="s">
        <v>2221</v>
      </c>
      <c r="E255" s="33" t="s">
        <v>2222</v>
      </c>
      <c r="F255" s="249">
        <v>26.932500000000001</v>
      </c>
      <c r="G255" s="249">
        <v>33.25</v>
      </c>
      <c r="H255" s="398">
        <f>I255*0.6</f>
        <v>30</v>
      </c>
      <c r="I255" s="399">
        <v>50</v>
      </c>
      <c r="J255" s="409" t="s">
        <v>1726</v>
      </c>
      <c r="K255" s="248"/>
      <c r="M255" s="27">
        <f t="shared" si="24"/>
        <v>0</v>
      </c>
      <c r="N255" s="50">
        <f t="shared" si="25"/>
        <v>0</v>
      </c>
      <c r="O255" s="50">
        <f t="shared" si="1"/>
        <v>0</v>
      </c>
      <c r="P255" s="50">
        <f t="shared" si="2"/>
        <v>0</v>
      </c>
      <c r="Q255" s="50">
        <f t="shared" si="3"/>
        <v>0</v>
      </c>
    </row>
    <row r="256" spans="3:17" ht="20.100000000000001" customHeight="1">
      <c r="D256" s="33" t="s">
        <v>2223</v>
      </c>
      <c r="E256" s="33" t="s">
        <v>2224</v>
      </c>
      <c r="F256" s="249">
        <v>26.932500000000001</v>
      </c>
      <c r="G256" s="249">
        <v>33.25</v>
      </c>
      <c r="H256" s="398">
        <f t="shared" ref="H256:H258" si="31">I256*0.6</f>
        <v>30</v>
      </c>
      <c r="I256" s="399">
        <v>50</v>
      </c>
      <c r="J256" s="409" t="s">
        <v>1726</v>
      </c>
      <c r="K256" s="248"/>
      <c r="M256" s="27">
        <f t="shared" si="24"/>
        <v>0</v>
      </c>
      <c r="N256" s="50">
        <f t="shared" si="25"/>
        <v>0</v>
      </c>
      <c r="O256" s="119">
        <f t="shared" si="1"/>
        <v>0</v>
      </c>
      <c r="P256" s="119">
        <f t="shared" si="2"/>
        <v>0</v>
      </c>
      <c r="Q256" s="119">
        <f t="shared" si="3"/>
        <v>0</v>
      </c>
    </row>
    <row r="257" spans="3:17" ht="20.100000000000001" customHeight="1">
      <c r="D257" s="33" t="s">
        <v>2225</v>
      </c>
      <c r="E257" s="33" t="s">
        <v>2226</v>
      </c>
      <c r="F257" s="249">
        <v>26.932500000000001</v>
      </c>
      <c r="G257" s="249">
        <v>33.25</v>
      </c>
      <c r="H257" s="398">
        <f t="shared" si="31"/>
        <v>30</v>
      </c>
      <c r="I257" s="399">
        <v>50</v>
      </c>
      <c r="J257" s="409" t="s">
        <v>1726</v>
      </c>
      <c r="K257" s="248"/>
      <c r="M257" s="27">
        <f t="shared" si="24"/>
        <v>0</v>
      </c>
      <c r="N257" s="50">
        <f t="shared" si="25"/>
        <v>0</v>
      </c>
      <c r="O257" s="50">
        <f t="shared" si="1"/>
        <v>0</v>
      </c>
      <c r="P257" s="50">
        <f t="shared" si="2"/>
        <v>0</v>
      </c>
      <c r="Q257" s="50">
        <f t="shared" si="3"/>
        <v>0</v>
      </c>
    </row>
    <row r="258" spans="3:17" ht="20.100000000000001" customHeight="1">
      <c r="D258" s="33" t="s">
        <v>2227</v>
      </c>
      <c r="E258" s="33" t="s">
        <v>2228</v>
      </c>
      <c r="F258" s="249">
        <v>26.932500000000001</v>
      </c>
      <c r="G258" s="249">
        <v>33.25</v>
      </c>
      <c r="H258" s="398">
        <f t="shared" si="31"/>
        <v>30</v>
      </c>
      <c r="I258" s="399">
        <v>50</v>
      </c>
      <c r="J258" s="409" t="s">
        <v>1726</v>
      </c>
      <c r="K258" s="248"/>
      <c r="M258" s="27">
        <f t="shared" si="24"/>
        <v>0</v>
      </c>
      <c r="N258" s="50">
        <f t="shared" si="25"/>
        <v>0</v>
      </c>
      <c r="O258" s="119">
        <f t="shared" ref="O258:O512" si="32">N258*0.6</f>
        <v>0</v>
      </c>
      <c r="P258" s="119">
        <f t="shared" ref="P258:P512" si="33">O258*0.95</f>
        <v>0</v>
      </c>
      <c r="Q258" s="119">
        <f t="shared" ref="Q258:Q512" si="34">P258*0.85</f>
        <v>0</v>
      </c>
    </row>
    <row r="259" spans="3:17" ht="20.100000000000001" customHeight="1">
      <c r="F259" s="249"/>
      <c r="G259" s="249"/>
      <c r="H259" s="411"/>
      <c r="I259" s="411"/>
      <c r="J259" s="407"/>
      <c r="K259" s="248"/>
      <c r="M259" s="27">
        <f t="shared" ref="M259:M322" si="35">L259*35</f>
        <v>0</v>
      </c>
      <c r="N259" s="50">
        <f t="shared" si="25"/>
        <v>0</v>
      </c>
      <c r="O259" s="50">
        <f t="shared" si="32"/>
        <v>0</v>
      </c>
      <c r="P259" s="50">
        <f t="shared" si="33"/>
        <v>0</v>
      </c>
      <c r="Q259" s="50">
        <f t="shared" si="34"/>
        <v>0</v>
      </c>
    </row>
    <row r="260" spans="3:17" ht="20.100000000000001" customHeight="1">
      <c r="D260" s="268" t="s">
        <v>2229</v>
      </c>
      <c r="F260" s="249"/>
      <c r="G260" s="249"/>
      <c r="H260" s="411"/>
      <c r="I260" s="411"/>
      <c r="J260" s="407"/>
      <c r="K260" s="248"/>
      <c r="M260" s="27">
        <f t="shared" si="35"/>
        <v>0</v>
      </c>
      <c r="N260" s="50">
        <f t="shared" ref="N260:N323" si="36">M260*3</f>
        <v>0</v>
      </c>
      <c r="O260" s="119">
        <f t="shared" si="32"/>
        <v>0</v>
      </c>
      <c r="P260" s="119">
        <f t="shared" si="33"/>
        <v>0</v>
      </c>
      <c r="Q260" s="119">
        <f t="shared" si="34"/>
        <v>0</v>
      </c>
    </row>
    <row r="261" spans="3:17" ht="20.100000000000001" customHeight="1">
      <c r="D261" s="33" t="s">
        <v>2230</v>
      </c>
      <c r="E261" s="33" t="s">
        <v>2231</v>
      </c>
      <c r="F261" s="249">
        <v>32.318999999999996</v>
      </c>
      <c r="G261" s="249">
        <v>39.9</v>
      </c>
      <c r="H261" s="398">
        <f>I261*0.6</f>
        <v>36</v>
      </c>
      <c r="I261" s="399">
        <v>60</v>
      </c>
      <c r="J261" s="409" t="s">
        <v>1726</v>
      </c>
      <c r="K261" s="248"/>
      <c r="M261" s="27">
        <f t="shared" si="35"/>
        <v>0</v>
      </c>
      <c r="N261" s="50">
        <f t="shared" si="36"/>
        <v>0</v>
      </c>
      <c r="O261" s="50">
        <f t="shared" si="32"/>
        <v>0</v>
      </c>
      <c r="P261" s="50">
        <f t="shared" si="33"/>
        <v>0</v>
      </c>
      <c r="Q261" s="50">
        <f t="shared" si="34"/>
        <v>0</v>
      </c>
    </row>
    <row r="262" spans="3:17" ht="20.100000000000001" customHeight="1">
      <c r="D262" s="33" t="s">
        <v>2232</v>
      </c>
      <c r="E262" s="33" t="s">
        <v>2233</v>
      </c>
      <c r="F262" s="249">
        <v>32.318999999999996</v>
      </c>
      <c r="G262" s="249">
        <v>39.9</v>
      </c>
      <c r="H262" s="398">
        <f t="shared" ref="H262:H264" si="37">I262*0.6</f>
        <v>36</v>
      </c>
      <c r="I262" s="399">
        <v>60</v>
      </c>
      <c r="J262" s="409" t="s">
        <v>1726</v>
      </c>
      <c r="K262" s="248"/>
      <c r="M262" s="27">
        <f t="shared" si="35"/>
        <v>0</v>
      </c>
      <c r="N262" s="50">
        <f t="shared" si="36"/>
        <v>0</v>
      </c>
      <c r="O262" s="119">
        <f t="shared" si="32"/>
        <v>0</v>
      </c>
      <c r="P262" s="119">
        <f t="shared" si="33"/>
        <v>0</v>
      </c>
      <c r="Q262" s="119">
        <f t="shared" si="34"/>
        <v>0</v>
      </c>
    </row>
    <row r="263" spans="3:17" ht="20.100000000000001" customHeight="1">
      <c r="D263" s="33" t="s">
        <v>2234</v>
      </c>
      <c r="E263" s="33" t="s">
        <v>2235</v>
      </c>
      <c r="F263" s="249">
        <v>32.318999999999996</v>
      </c>
      <c r="G263" s="249">
        <v>39.9</v>
      </c>
      <c r="H263" s="398">
        <f t="shared" si="37"/>
        <v>36</v>
      </c>
      <c r="I263" s="399">
        <v>60</v>
      </c>
      <c r="J263" s="409" t="s">
        <v>1726</v>
      </c>
      <c r="K263" s="248"/>
      <c r="M263" s="27">
        <f t="shared" si="35"/>
        <v>0</v>
      </c>
      <c r="N263" s="50">
        <f t="shared" si="36"/>
        <v>0</v>
      </c>
      <c r="O263" s="50">
        <f t="shared" si="32"/>
        <v>0</v>
      </c>
      <c r="P263" s="50">
        <f t="shared" si="33"/>
        <v>0</v>
      </c>
      <c r="Q263" s="50">
        <f t="shared" si="34"/>
        <v>0</v>
      </c>
    </row>
    <row r="264" spans="3:17" ht="20.100000000000001" customHeight="1">
      <c r="D264" s="33" t="s">
        <v>2236</v>
      </c>
      <c r="E264" s="33" t="s">
        <v>2237</v>
      </c>
      <c r="F264" s="249">
        <v>32.318999999999996</v>
      </c>
      <c r="G264" s="249">
        <v>39.9</v>
      </c>
      <c r="H264" s="398">
        <f t="shared" si="37"/>
        <v>36</v>
      </c>
      <c r="I264" s="399">
        <v>60</v>
      </c>
      <c r="J264" s="409" t="s">
        <v>1726</v>
      </c>
      <c r="K264" s="248"/>
      <c r="M264" s="27">
        <f t="shared" si="35"/>
        <v>0</v>
      </c>
      <c r="N264" s="50">
        <f t="shared" si="36"/>
        <v>0</v>
      </c>
      <c r="O264" s="119">
        <f t="shared" si="32"/>
        <v>0</v>
      </c>
      <c r="P264" s="119">
        <f t="shared" si="33"/>
        <v>0</v>
      </c>
      <c r="Q264" s="119">
        <f t="shared" si="34"/>
        <v>0</v>
      </c>
    </row>
    <row r="265" spans="3:17" ht="20.100000000000001" customHeight="1">
      <c r="F265" s="249"/>
      <c r="G265" s="249"/>
      <c r="H265" s="411"/>
      <c r="I265" s="411"/>
      <c r="J265" s="407"/>
      <c r="K265" s="248"/>
      <c r="M265" s="27">
        <f t="shared" si="35"/>
        <v>0</v>
      </c>
      <c r="N265" s="50">
        <f t="shared" si="36"/>
        <v>0</v>
      </c>
      <c r="O265" s="50">
        <f t="shared" si="32"/>
        <v>0</v>
      </c>
      <c r="P265" s="50">
        <f t="shared" si="33"/>
        <v>0</v>
      </c>
      <c r="Q265" s="50">
        <f t="shared" si="34"/>
        <v>0</v>
      </c>
    </row>
    <row r="266" spans="3:17" ht="20.100000000000001" customHeight="1">
      <c r="C266" s="253" t="s">
        <v>2238</v>
      </c>
      <c r="D266" s="268" t="s">
        <v>2239</v>
      </c>
      <c r="F266" s="249"/>
      <c r="G266" s="249"/>
      <c r="H266" s="411"/>
      <c r="I266" s="411"/>
      <c r="J266" s="407"/>
      <c r="K266" s="248"/>
      <c r="M266" s="27">
        <f t="shared" si="35"/>
        <v>0</v>
      </c>
      <c r="N266" s="50">
        <f t="shared" si="36"/>
        <v>0</v>
      </c>
      <c r="O266" s="119">
        <f t="shared" si="32"/>
        <v>0</v>
      </c>
      <c r="P266" s="119">
        <f t="shared" si="33"/>
        <v>0</v>
      </c>
      <c r="Q266" s="119">
        <f t="shared" si="34"/>
        <v>0</v>
      </c>
    </row>
    <row r="267" spans="3:17" ht="20.100000000000001" customHeight="1">
      <c r="D267" s="33" t="s">
        <v>2240</v>
      </c>
      <c r="E267" s="33" t="s">
        <v>2241</v>
      </c>
      <c r="F267" s="249">
        <v>26.932500000000001</v>
      </c>
      <c r="G267" s="249">
        <v>33.25</v>
      </c>
      <c r="H267" s="398">
        <f>I267*0.6</f>
        <v>30</v>
      </c>
      <c r="I267" s="399">
        <v>50</v>
      </c>
      <c r="J267" s="409" t="s">
        <v>1726</v>
      </c>
      <c r="K267" s="248"/>
      <c r="M267" s="27">
        <f t="shared" si="35"/>
        <v>0</v>
      </c>
      <c r="N267" s="50">
        <f t="shared" si="36"/>
        <v>0</v>
      </c>
      <c r="O267" s="50">
        <f t="shared" si="32"/>
        <v>0</v>
      </c>
      <c r="P267" s="50">
        <f t="shared" si="33"/>
        <v>0</v>
      </c>
      <c r="Q267" s="50">
        <f t="shared" si="34"/>
        <v>0</v>
      </c>
    </row>
    <row r="268" spans="3:17" ht="20.100000000000001" customHeight="1">
      <c r="D268" s="33" t="s">
        <v>2242</v>
      </c>
      <c r="E268" s="33" t="s">
        <v>2243</v>
      </c>
      <c r="F268" s="249">
        <v>26.932500000000001</v>
      </c>
      <c r="G268" s="249">
        <v>33.25</v>
      </c>
      <c r="H268" s="398">
        <f t="shared" ref="H268:H270" si="38">I268*0.6</f>
        <v>30</v>
      </c>
      <c r="I268" s="399">
        <v>50</v>
      </c>
      <c r="J268" s="409" t="s">
        <v>1726</v>
      </c>
      <c r="K268" s="248"/>
      <c r="M268" s="27">
        <f t="shared" si="35"/>
        <v>0</v>
      </c>
      <c r="N268" s="50">
        <f t="shared" si="36"/>
        <v>0</v>
      </c>
      <c r="O268" s="119">
        <f t="shared" si="32"/>
        <v>0</v>
      </c>
      <c r="P268" s="119">
        <f t="shared" si="33"/>
        <v>0</v>
      </c>
      <c r="Q268" s="119">
        <f t="shared" si="34"/>
        <v>0</v>
      </c>
    </row>
    <row r="269" spans="3:17" ht="20.100000000000001" customHeight="1">
      <c r="D269" s="33" t="s">
        <v>2244</v>
      </c>
      <c r="E269" s="33" t="s">
        <v>2245</v>
      </c>
      <c r="F269" s="249">
        <v>26.932500000000001</v>
      </c>
      <c r="G269" s="249">
        <v>33.25</v>
      </c>
      <c r="H269" s="398">
        <f t="shared" si="38"/>
        <v>30</v>
      </c>
      <c r="I269" s="399">
        <v>50</v>
      </c>
      <c r="J269" s="409" t="s">
        <v>1726</v>
      </c>
      <c r="K269" s="248"/>
      <c r="M269" s="27">
        <f t="shared" si="35"/>
        <v>0</v>
      </c>
      <c r="N269" s="50">
        <f t="shared" si="36"/>
        <v>0</v>
      </c>
      <c r="O269" s="50">
        <f t="shared" si="32"/>
        <v>0</v>
      </c>
      <c r="P269" s="50">
        <f t="shared" si="33"/>
        <v>0</v>
      </c>
      <c r="Q269" s="50">
        <f t="shared" si="34"/>
        <v>0</v>
      </c>
    </row>
    <row r="270" spans="3:17" ht="20.100000000000001" customHeight="1">
      <c r="D270" s="33" t="s">
        <v>2246</v>
      </c>
      <c r="E270" s="33" t="s">
        <v>2247</v>
      </c>
      <c r="F270" s="249">
        <v>26.932500000000001</v>
      </c>
      <c r="G270" s="249">
        <v>33.25</v>
      </c>
      <c r="H270" s="398">
        <f t="shared" si="38"/>
        <v>30</v>
      </c>
      <c r="I270" s="399">
        <v>50</v>
      </c>
      <c r="J270" s="409" t="s">
        <v>1726</v>
      </c>
      <c r="K270" s="248"/>
      <c r="M270" s="27">
        <f t="shared" si="35"/>
        <v>0</v>
      </c>
      <c r="N270" s="50">
        <f t="shared" si="36"/>
        <v>0</v>
      </c>
      <c r="O270" s="119">
        <f t="shared" si="32"/>
        <v>0</v>
      </c>
      <c r="P270" s="119">
        <f t="shared" si="33"/>
        <v>0</v>
      </c>
      <c r="Q270" s="119">
        <f t="shared" si="34"/>
        <v>0</v>
      </c>
    </row>
    <row r="271" spans="3:17" ht="20.100000000000001" customHeight="1">
      <c r="F271" s="249"/>
      <c r="G271" s="249"/>
      <c r="H271" s="411"/>
      <c r="I271" s="411"/>
      <c r="J271" s="407"/>
      <c r="K271" s="248"/>
      <c r="M271" s="27">
        <f t="shared" si="35"/>
        <v>0</v>
      </c>
      <c r="N271" s="50">
        <f t="shared" si="36"/>
        <v>0</v>
      </c>
      <c r="O271" s="50">
        <f t="shared" si="32"/>
        <v>0</v>
      </c>
      <c r="P271" s="50">
        <f t="shared" si="33"/>
        <v>0</v>
      </c>
      <c r="Q271" s="50">
        <f t="shared" si="34"/>
        <v>0</v>
      </c>
    </row>
    <row r="272" spans="3:17" ht="20.100000000000001" customHeight="1">
      <c r="D272" s="268" t="s">
        <v>2248</v>
      </c>
      <c r="F272" s="249"/>
      <c r="G272" s="249"/>
      <c r="H272" s="411"/>
      <c r="I272" s="411"/>
      <c r="J272" s="407"/>
      <c r="K272" s="248"/>
      <c r="M272" s="27">
        <f t="shared" si="35"/>
        <v>0</v>
      </c>
      <c r="N272" s="50">
        <f t="shared" si="36"/>
        <v>0</v>
      </c>
      <c r="O272" s="119">
        <f t="shared" si="32"/>
        <v>0</v>
      </c>
      <c r="P272" s="119">
        <f t="shared" si="33"/>
        <v>0</v>
      </c>
      <c r="Q272" s="119">
        <f t="shared" si="34"/>
        <v>0</v>
      </c>
    </row>
    <row r="273" spans="3:17" ht="20.100000000000001" customHeight="1">
      <c r="D273" s="33" t="s">
        <v>2249</v>
      </c>
      <c r="E273" s="33" t="s">
        <v>2250</v>
      </c>
      <c r="F273" s="249">
        <v>32.318999999999996</v>
      </c>
      <c r="G273" s="249">
        <v>39.9</v>
      </c>
      <c r="H273" s="398">
        <f t="shared" ref="H273:H276" si="39">I273*0.6</f>
        <v>36</v>
      </c>
      <c r="I273" s="399">
        <v>60</v>
      </c>
      <c r="J273" s="409" t="s">
        <v>1726</v>
      </c>
      <c r="K273" s="248"/>
      <c r="M273" s="27">
        <f t="shared" si="35"/>
        <v>0</v>
      </c>
      <c r="N273" s="50">
        <f t="shared" si="36"/>
        <v>0</v>
      </c>
      <c r="O273" s="50">
        <f t="shared" si="32"/>
        <v>0</v>
      </c>
      <c r="P273" s="50">
        <f t="shared" si="33"/>
        <v>0</v>
      </c>
      <c r="Q273" s="50">
        <f t="shared" si="34"/>
        <v>0</v>
      </c>
    </row>
    <row r="274" spans="3:17" ht="20.100000000000001" customHeight="1">
      <c r="D274" s="33" t="s">
        <v>2251</v>
      </c>
      <c r="E274" s="33" t="s">
        <v>2252</v>
      </c>
      <c r="F274" s="249">
        <v>32.318999999999996</v>
      </c>
      <c r="G274" s="249">
        <v>39.9</v>
      </c>
      <c r="H274" s="398">
        <f t="shared" si="39"/>
        <v>36</v>
      </c>
      <c r="I274" s="399">
        <v>60</v>
      </c>
      <c r="J274" s="409" t="s">
        <v>1726</v>
      </c>
      <c r="K274" s="248"/>
      <c r="M274" s="27">
        <f t="shared" si="35"/>
        <v>0</v>
      </c>
      <c r="N274" s="50">
        <f t="shared" si="36"/>
        <v>0</v>
      </c>
      <c r="O274" s="119">
        <f t="shared" si="32"/>
        <v>0</v>
      </c>
      <c r="P274" s="119">
        <f t="shared" si="33"/>
        <v>0</v>
      </c>
      <c r="Q274" s="119">
        <f t="shared" si="34"/>
        <v>0</v>
      </c>
    </row>
    <row r="275" spans="3:17" ht="20.100000000000001" customHeight="1">
      <c r="D275" s="33" t="s">
        <v>2253</v>
      </c>
      <c r="E275" s="33" t="s">
        <v>2254</v>
      </c>
      <c r="F275" s="249">
        <v>32.318999999999996</v>
      </c>
      <c r="G275" s="249">
        <v>39.9</v>
      </c>
      <c r="H275" s="398">
        <f t="shared" si="39"/>
        <v>36</v>
      </c>
      <c r="I275" s="399">
        <v>60</v>
      </c>
      <c r="J275" s="409" t="s">
        <v>1726</v>
      </c>
      <c r="K275" s="248"/>
      <c r="M275" s="27">
        <f t="shared" si="35"/>
        <v>0</v>
      </c>
      <c r="N275" s="50">
        <f t="shared" si="36"/>
        <v>0</v>
      </c>
      <c r="O275" s="50">
        <f t="shared" si="32"/>
        <v>0</v>
      </c>
      <c r="P275" s="50">
        <f t="shared" si="33"/>
        <v>0</v>
      </c>
      <c r="Q275" s="50">
        <f t="shared" si="34"/>
        <v>0</v>
      </c>
    </row>
    <row r="276" spans="3:17" ht="20.100000000000001" customHeight="1">
      <c r="D276" s="33" t="s">
        <v>2255</v>
      </c>
      <c r="E276" s="33" t="s">
        <v>2256</v>
      </c>
      <c r="F276" s="249">
        <v>32.318999999999996</v>
      </c>
      <c r="G276" s="249">
        <v>39.9</v>
      </c>
      <c r="H276" s="398">
        <f t="shared" si="39"/>
        <v>36</v>
      </c>
      <c r="I276" s="399">
        <v>60</v>
      </c>
      <c r="J276" s="409" t="s">
        <v>1726</v>
      </c>
      <c r="K276" s="248"/>
      <c r="M276" s="27">
        <f t="shared" si="35"/>
        <v>0</v>
      </c>
      <c r="N276" s="50">
        <f t="shared" si="36"/>
        <v>0</v>
      </c>
      <c r="O276" s="119">
        <f t="shared" si="32"/>
        <v>0</v>
      </c>
      <c r="P276" s="119">
        <f t="shared" si="33"/>
        <v>0</v>
      </c>
      <c r="Q276" s="119">
        <f t="shared" si="34"/>
        <v>0</v>
      </c>
    </row>
    <row r="277" spans="3:17" ht="20.100000000000001" customHeight="1">
      <c r="F277" s="249"/>
      <c r="G277" s="249"/>
      <c r="H277" s="411"/>
      <c r="I277" s="411"/>
      <c r="J277" s="407"/>
      <c r="K277" s="248"/>
      <c r="M277" s="27">
        <f t="shared" si="35"/>
        <v>0</v>
      </c>
      <c r="N277" s="50">
        <f t="shared" si="36"/>
        <v>0</v>
      </c>
      <c r="O277" s="50">
        <f t="shared" si="32"/>
        <v>0</v>
      </c>
      <c r="P277" s="50">
        <f t="shared" si="33"/>
        <v>0</v>
      </c>
      <c r="Q277" s="50">
        <f t="shared" si="34"/>
        <v>0</v>
      </c>
    </row>
    <row r="278" spans="3:17" ht="20.100000000000001" customHeight="1">
      <c r="D278" s="268" t="s">
        <v>2257</v>
      </c>
      <c r="F278" s="249"/>
      <c r="G278" s="249"/>
      <c r="H278" s="411"/>
      <c r="I278" s="411"/>
      <c r="J278" s="407"/>
      <c r="K278" s="248"/>
      <c r="M278" s="27">
        <f t="shared" si="35"/>
        <v>0</v>
      </c>
      <c r="N278" s="50">
        <f t="shared" si="36"/>
        <v>0</v>
      </c>
      <c r="O278" s="119">
        <f t="shared" si="32"/>
        <v>0</v>
      </c>
      <c r="P278" s="119">
        <f t="shared" si="33"/>
        <v>0</v>
      </c>
      <c r="Q278" s="119">
        <f t="shared" si="34"/>
        <v>0</v>
      </c>
    </row>
    <row r="279" spans="3:17" ht="20.100000000000001" customHeight="1">
      <c r="D279" s="33" t="s">
        <v>2258</v>
      </c>
      <c r="E279" s="33" t="s">
        <v>2259</v>
      </c>
      <c r="F279" s="249">
        <v>43.091999999999999</v>
      </c>
      <c r="G279" s="249">
        <v>53.199999999999996</v>
      </c>
      <c r="H279" s="398">
        <f>I279*0.6</f>
        <v>48</v>
      </c>
      <c r="I279" s="399">
        <v>80</v>
      </c>
      <c r="J279" s="409" t="s">
        <v>1726</v>
      </c>
      <c r="K279" s="248"/>
      <c r="M279" s="27">
        <f t="shared" si="35"/>
        <v>0</v>
      </c>
      <c r="N279" s="50">
        <f t="shared" si="36"/>
        <v>0</v>
      </c>
      <c r="O279" s="50">
        <f t="shared" si="32"/>
        <v>0</v>
      </c>
      <c r="P279" s="50">
        <f t="shared" si="33"/>
        <v>0</v>
      </c>
      <c r="Q279" s="50">
        <f t="shared" si="34"/>
        <v>0</v>
      </c>
    </row>
    <row r="280" spans="3:17" ht="20.100000000000001" customHeight="1">
      <c r="D280" s="33" t="s">
        <v>2260</v>
      </c>
      <c r="E280" s="33" t="s">
        <v>2261</v>
      </c>
      <c r="F280" s="249">
        <v>43.091999999999999</v>
      </c>
      <c r="G280" s="249">
        <v>53.199999999999996</v>
      </c>
      <c r="H280" s="398">
        <f t="shared" ref="H280" si="40">I280*0.6</f>
        <v>48</v>
      </c>
      <c r="I280" s="399">
        <v>80</v>
      </c>
      <c r="J280" s="409" t="s">
        <v>1726</v>
      </c>
      <c r="K280" s="248"/>
      <c r="M280" s="27">
        <f t="shared" si="35"/>
        <v>0</v>
      </c>
      <c r="N280" s="50">
        <f t="shared" si="36"/>
        <v>0</v>
      </c>
      <c r="O280" s="119">
        <f t="shared" si="32"/>
        <v>0</v>
      </c>
      <c r="P280" s="119">
        <f t="shared" si="33"/>
        <v>0</v>
      </c>
      <c r="Q280" s="119">
        <f t="shared" si="34"/>
        <v>0</v>
      </c>
    </row>
    <row r="281" spans="3:17" ht="20.100000000000001" customHeight="1">
      <c r="F281" s="249"/>
      <c r="G281" s="249"/>
      <c r="H281" s="411"/>
      <c r="I281" s="411"/>
      <c r="J281" s="407"/>
      <c r="K281" s="248"/>
      <c r="M281" s="27">
        <f t="shared" si="35"/>
        <v>0</v>
      </c>
      <c r="N281" s="50">
        <f t="shared" si="36"/>
        <v>0</v>
      </c>
      <c r="O281" s="50">
        <f t="shared" si="32"/>
        <v>0</v>
      </c>
      <c r="P281" s="50">
        <f t="shared" si="33"/>
        <v>0</v>
      </c>
      <c r="Q281" s="50">
        <f t="shared" si="34"/>
        <v>0</v>
      </c>
    </row>
    <row r="282" spans="3:17" ht="20.100000000000001" customHeight="1">
      <c r="D282" s="268" t="s">
        <v>2262</v>
      </c>
      <c r="F282" s="249"/>
      <c r="G282" s="249"/>
      <c r="H282" s="411"/>
      <c r="I282" s="411"/>
      <c r="J282" s="407"/>
      <c r="K282" s="248"/>
      <c r="M282" s="27">
        <f t="shared" si="35"/>
        <v>0</v>
      </c>
      <c r="N282" s="50">
        <f t="shared" si="36"/>
        <v>0</v>
      </c>
      <c r="O282" s="119">
        <f t="shared" si="32"/>
        <v>0</v>
      </c>
      <c r="P282" s="119">
        <f t="shared" si="33"/>
        <v>0</v>
      </c>
      <c r="Q282" s="119">
        <f t="shared" si="34"/>
        <v>0</v>
      </c>
    </row>
    <row r="283" spans="3:17" ht="20.100000000000001" customHeight="1">
      <c r="D283" s="33" t="s">
        <v>2263</v>
      </c>
      <c r="E283" s="33" t="s">
        <v>2264</v>
      </c>
      <c r="F283" s="249">
        <v>45.785249999999998</v>
      </c>
      <c r="G283" s="249">
        <v>56.524999999999991</v>
      </c>
      <c r="H283" s="398">
        <f t="shared" ref="H283" si="41">I283*0.6</f>
        <v>51</v>
      </c>
      <c r="I283" s="399">
        <v>85</v>
      </c>
      <c r="J283" s="409" t="s">
        <v>1726</v>
      </c>
      <c r="K283" s="248"/>
      <c r="M283" s="27">
        <f t="shared" si="35"/>
        <v>0</v>
      </c>
      <c r="N283" s="50">
        <f t="shared" si="36"/>
        <v>0</v>
      </c>
      <c r="O283" s="50">
        <f t="shared" si="32"/>
        <v>0</v>
      </c>
      <c r="P283" s="50">
        <f t="shared" si="33"/>
        <v>0</v>
      </c>
      <c r="Q283" s="50">
        <f t="shared" si="34"/>
        <v>0</v>
      </c>
    </row>
    <row r="284" spans="3:17" ht="20.100000000000001" customHeight="1">
      <c r="D284" s="33" t="s">
        <v>2265</v>
      </c>
      <c r="E284" s="33" t="s">
        <v>2266</v>
      </c>
      <c r="F284" s="249">
        <v>45.785249999999998</v>
      </c>
      <c r="G284" s="249">
        <v>56.524999999999991</v>
      </c>
      <c r="H284" s="398">
        <f>I284*0.6</f>
        <v>51</v>
      </c>
      <c r="I284" s="399">
        <v>85</v>
      </c>
      <c r="J284" s="409" t="s">
        <v>1726</v>
      </c>
      <c r="K284" s="248"/>
      <c r="M284" s="27">
        <f t="shared" si="35"/>
        <v>0</v>
      </c>
      <c r="N284" s="50">
        <f t="shared" si="36"/>
        <v>0</v>
      </c>
      <c r="O284" s="119">
        <f t="shared" si="32"/>
        <v>0</v>
      </c>
      <c r="P284" s="119">
        <f t="shared" si="33"/>
        <v>0</v>
      </c>
      <c r="Q284" s="119">
        <f t="shared" si="34"/>
        <v>0</v>
      </c>
    </row>
    <row r="285" spans="3:17" ht="20.100000000000001" customHeight="1">
      <c r="F285" s="249"/>
      <c r="G285" s="249"/>
      <c r="H285" s="411"/>
      <c r="I285" s="411"/>
      <c r="J285" s="407"/>
      <c r="K285" s="248"/>
      <c r="M285" s="27">
        <f t="shared" si="35"/>
        <v>0</v>
      </c>
      <c r="N285" s="50">
        <f t="shared" si="36"/>
        <v>0</v>
      </c>
      <c r="O285" s="50">
        <f t="shared" si="32"/>
        <v>0</v>
      </c>
      <c r="P285" s="50">
        <f t="shared" si="33"/>
        <v>0</v>
      </c>
      <c r="Q285" s="50">
        <f t="shared" si="34"/>
        <v>0</v>
      </c>
    </row>
    <row r="286" spans="3:17" ht="20.100000000000001" customHeight="1">
      <c r="C286" s="253" t="s">
        <v>2267</v>
      </c>
      <c r="D286" s="268" t="s">
        <v>2268</v>
      </c>
      <c r="F286" s="249"/>
      <c r="G286" s="249"/>
      <c r="H286" s="411"/>
      <c r="I286" s="411"/>
      <c r="J286" s="407"/>
      <c r="K286" s="248"/>
      <c r="M286" s="27">
        <f t="shared" si="35"/>
        <v>0</v>
      </c>
      <c r="N286" s="50">
        <f t="shared" si="36"/>
        <v>0</v>
      </c>
      <c r="O286" s="119">
        <f t="shared" si="32"/>
        <v>0</v>
      </c>
      <c r="P286" s="119">
        <f t="shared" si="33"/>
        <v>0</v>
      </c>
      <c r="Q286" s="119">
        <f t="shared" si="34"/>
        <v>0</v>
      </c>
    </row>
    <row r="287" spans="3:17" ht="20.100000000000001" customHeight="1">
      <c r="D287" s="33" t="s">
        <v>2269</v>
      </c>
      <c r="E287" s="33" t="s">
        <v>2270</v>
      </c>
      <c r="F287" s="249">
        <v>107.73</v>
      </c>
      <c r="G287" s="249">
        <v>133</v>
      </c>
      <c r="H287" s="398">
        <f t="shared" ref="H287:H298" si="42">I287*0.6</f>
        <v>144</v>
      </c>
      <c r="I287" s="399">
        <v>240</v>
      </c>
      <c r="J287" s="409" t="s">
        <v>1726</v>
      </c>
      <c r="K287" s="248"/>
      <c r="M287" s="27">
        <f t="shared" si="35"/>
        <v>0</v>
      </c>
      <c r="N287" s="50">
        <f t="shared" si="36"/>
        <v>0</v>
      </c>
      <c r="O287" s="50">
        <f t="shared" si="32"/>
        <v>0</v>
      </c>
      <c r="P287" s="50">
        <f t="shared" si="33"/>
        <v>0</v>
      </c>
      <c r="Q287" s="50">
        <f t="shared" si="34"/>
        <v>0</v>
      </c>
    </row>
    <row r="288" spans="3:17" ht="20.100000000000001" customHeight="1">
      <c r="D288" s="33" t="s">
        <v>2271</v>
      </c>
      <c r="E288" s="33" t="s">
        <v>2272</v>
      </c>
      <c r="F288" s="249">
        <v>107.73</v>
      </c>
      <c r="G288" s="249">
        <v>133</v>
      </c>
      <c r="H288" s="398">
        <f t="shared" si="42"/>
        <v>144</v>
      </c>
      <c r="I288" s="399">
        <v>240</v>
      </c>
      <c r="J288" s="409" t="s">
        <v>1726</v>
      </c>
      <c r="K288" s="248"/>
      <c r="M288" s="27">
        <f t="shared" si="35"/>
        <v>0</v>
      </c>
      <c r="N288" s="50">
        <f t="shared" si="36"/>
        <v>0</v>
      </c>
      <c r="O288" s="119">
        <f t="shared" si="32"/>
        <v>0</v>
      </c>
      <c r="P288" s="119">
        <f t="shared" si="33"/>
        <v>0</v>
      </c>
      <c r="Q288" s="119">
        <f t="shared" si="34"/>
        <v>0</v>
      </c>
    </row>
    <row r="289" spans="4:17" ht="20.100000000000001" customHeight="1">
      <c r="D289" s="33" t="s">
        <v>2273</v>
      </c>
      <c r="E289" s="33" t="s">
        <v>2274</v>
      </c>
      <c r="F289" s="249">
        <v>107.73</v>
      </c>
      <c r="G289" s="249">
        <v>133</v>
      </c>
      <c r="H289" s="398">
        <f t="shared" si="42"/>
        <v>144</v>
      </c>
      <c r="I289" s="399">
        <v>240</v>
      </c>
      <c r="J289" s="409" t="s">
        <v>1726</v>
      </c>
      <c r="K289" s="248"/>
      <c r="M289" s="27">
        <f t="shared" si="35"/>
        <v>0</v>
      </c>
      <c r="N289" s="50">
        <f t="shared" si="36"/>
        <v>0</v>
      </c>
      <c r="O289" s="50">
        <f t="shared" si="32"/>
        <v>0</v>
      </c>
      <c r="P289" s="50">
        <f t="shared" si="33"/>
        <v>0</v>
      </c>
      <c r="Q289" s="50">
        <f t="shared" si="34"/>
        <v>0</v>
      </c>
    </row>
    <row r="290" spans="4:17" ht="20.100000000000001" customHeight="1">
      <c r="D290" s="33" t="s">
        <v>2275</v>
      </c>
      <c r="E290" s="33" t="s">
        <v>2276</v>
      </c>
      <c r="F290" s="249">
        <v>107.73</v>
      </c>
      <c r="G290" s="249">
        <v>133</v>
      </c>
      <c r="H290" s="398">
        <f t="shared" si="42"/>
        <v>144</v>
      </c>
      <c r="I290" s="399">
        <v>240</v>
      </c>
      <c r="J290" s="409" t="s">
        <v>1726</v>
      </c>
      <c r="K290" s="248"/>
      <c r="M290" s="27">
        <f t="shared" si="35"/>
        <v>0</v>
      </c>
      <c r="N290" s="50">
        <f t="shared" si="36"/>
        <v>0</v>
      </c>
      <c r="O290" s="119">
        <f t="shared" si="32"/>
        <v>0</v>
      </c>
      <c r="P290" s="119">
        <f t="shared" si="33"/>
        <v>0</v>
      </c>
      <c r="Q290" s="119">
        <f t="shared" si="34"/>
        <v>0</v>
      </c>
    </row>
    <row r="291" spans="4:17" ht="20.100000000000001" customHeight="1">
      <c r="D291" s="33" t="s">
        <v>2277</v>
      </c>
      <c r="E291" s="33" t="s">
        <v>2278</v>
      </c>
      <c r="F291" s="249">
        <v>107.73</v>
      </c>
      <c r="G291" s="249">
        <v>133</v>
      </c>
      <c r="H291" s="398">
        <f t="shared" si="42"/>
        <v>144</v>
      </c>
      <c r="I291" s="399">
        <v>240</v>
      </c>
      <c r="J291" s="409" t="s">
        <v>1726</v>
      </c>
      <c r="K291" s="248"/>
      <c r="M291" s="27">
        <f t="shared" si="35"/>
        <v>0</v>
      </c>
      <c r="N291" s="50">
        <f t="shared" si="36"/>
        <v>0</v>
      </c>
      <c r="O291" s="50">
        <f t="shared" si="32"/>
        <v>0</v>
      </c>
      <c r="P291" s="50">
        <f t="shared" si="33"/>
        <v>0</v>
      </c>
      <c r="Q291" s="50">
        <f t="shared" si="34"/>
        <v>0</v>
      </c>
    </row>
    <row r="292" spans="4:17" ht="20.100000000000001" customHeight="1">
      <c r="D292" s="33" t="s">
        <v>2279</v>
      </c>
      <c r="E292" s="33" t="s">
        <v>2280</v>
      </c>
      <c r="F292" s="249">
        <v>107.73</v>
      </c>
      <c r="G292" s="249">
        <v>133</v>
      </c>
      <c r="H292" s="398">
        <f t="shared" si="42"/>
        <v>144</v>
      </c>
      <c r="I292" s="399">
        <v>240</v>
      </c>
      <c r="J292" s="409" t="s">
        <v>1726</v>
      </c>
      <c r="K292" s="248"/>
      <c r="M292" s="27">
        <f t="shared" si="35"/>
        <v>0</v>
      </c>
      <c r="N292" s="50">
        <f t="shared" si="36"/>
        <v>0</v>
      </c>
      <c r="O292" s="119">
        <f t="shared" si="32"/>
        <v>0</v>
      </c>
      <c r="P292" s="119">
        <f t="shared" si="33"/>
        <v>0</v>
      </c>
      <c r="Q292" s="119">
        <f t="shared" si="34"/>
        <v>0</v>
      </c>
    </row>
    <row r="293" spans="4:17" ht="20.100000000000001" customHeight="1">
      <c r="D293" s="33" t="s">
        <v>2281</v>
      </c>
      <c r="E293" s="33" t="s">
        <v>2282</v>
      </c>
      <c r="F293" s="249">
        <v>107.73</v>
      </c>
      <c r="G293" s="249">
        <v>133</v>
      </c>
      <c r="H293" s="398">
        <f t="shared" si="42"/>
        <v>144</v>
      </c>
      <c r="I293" s="399">
        <v>240</v>
      </c>
      <c r="J293" s="409" t="s">
        <v>1726</v>
      </c>
      <c r="K293" s="248"/>
      <c r="M293" s="27">
        <f t="shared" si="35"/>
        <v>0</v>
      </c>
      <c r="N293" s="50">
        <f t="shared" si="36"/>
        <v>0</v>
      </c>
      <c r="O293" s="50">
        <f t="shared" si="32"/>
        <v>0</v>
      </c>
      <c r="P293" s="50">
        <f t="shared" si="33"/>
        <v>0</v>
      </c>
      <c r="Q293" s="50">
        <f t="shared" si="34"/>
        <v>0</v>
      </c>
    </row>
    <row r="294" spans="4:17" ht="20.100000000000001" customHeight="1">
      <c r="D294" s="33" t="s">
        <v>2283</v>
      </c>
      <c r="E294" s="33" t="s">
        <v>2284</v>
      </c>
      <c r="F294" s="249">
        <v>107.73</v>
      </c>
      <c r="G294" s="249">
        <v>133</v>
      </c>
      <c r="H294" s="398">
        <f t="shared" si="42"/>
        <v>144</v>
      </c>
      <c r="I294" s="399">
        <v>240</v>
      </c>
      <c r="J294" s="409" t="s">
        <v>1726</v>
      </c>
      <c r="K294" s="248"/>
      <c r="M294" s="27">
        <f t="shared" si="35"/>
        <v>0</v>
      </c>
      <c r="N294" s="50">
        <f t="shared" si="36"/>
        <v>0</v>
      </c>
      <c r="O294" s="119">
        <f t="shared" si="32"/>
        <v>0</v>
      </c>
      <c r="P294" s="119">
        <f t="shared" si="33"/>
        <v>0</v>
      </c>
      <c r="Q294" s="119">
        <f t="shared" si="34"/>
        <v>0</v>
      </c>
    </row>
    <row r="295" spans="4:17" ht="20.100000000000001" customHeight="1">
      <c r="D295" s="33" t="s">
        <v>2285</v>
      </c>
      <c r="E295" s="33" t="s">
        <v>2286</v>
      </c>
      <c r="F295" s="249">
        <v>107.73</v>
      </c>
      <c r="G295" s="249">
        <v>133</v>
      </c>
      <c r="H295" s="398">
        <f t="shared" si="42"/>
        <v>144</v>
      </c>
      <c r="I295" s="399">
        <v>240</v>
      </c>
      <c r="J295" s="409" t="s">
        <v>1726</v>
      </c>
      <c r="K295" s="248"/>
      <c r="M295" s="27">
        <f t="shared" si="35"/>
        <v>0</v>
      </c>
      <c r="N295" s="50">
        <f t="shared" si="36"/>
        <v>0</v>
      </c>
      <c r="O295" s="50">
        <f t="shared" si="32"/>
        <v>0</v>
      </c>
      <c r="P295" s="50">
        <f t="shared" si="33"/>
        <v>0</v>
      </c>
      <c r="Q295" s="50">
        <f t="shared" si="34"/>
        <v>0</v>
      </c>
    </row>
    <row r="296" spans="4:17" ht="20.100000000000001" customHeight="1">
      <c r="D296" s="33" t="s">
        <v>2287</v>
      </c>
      <c r="E296" s="33" t="s">
        <v>2288</v>
      </c>
      <c r="F296" s="249">
        <v>107.73</v>
      </c>
      <c r="G296" s="249">
        <v>133</v>
      </c>
      <c r="H296" s="398">
        <f t="shared" si="42"/>
        <v>144</v>
      </c>
      <c r="I296" s="399">
        <v>240</v>
      </c>
      <c r="J296" s="409" t="s">
        <v>1726</v>
      </c>
      <c r="K296" s="248"/>
      <c r="M296" s="27">
        <f t="shared" si="35"/>
        <v>0</v>
      </c>
      <c r="N296" s="50">
        <f t="shared" si="36"/>
        <v>0</v>
      </c>
      <c r="O296" s="119">
        <f t="shared" si="32"/>
        <v>0</v>
      </c>
      <c r="P296" s="119">
        <f t="shared" si="33"/>
        <v>0</v>
      </c>
      <c r="Q296" s="119">
        <f t="shared" si="34"/>
        <v>0</v>
      </c>
    </row>
    <row r="297" spans="4:17" ht="20.100000000000001" customHeight="1">
      <c r="D297" s="33" t="s">
        <v>2289</v>
      </c>
      <c r="E297" s="33" t="s">
        <v>2290</v>
      </c>
      <c r="F297" s="249">
        <v>215.46</v>
      </c>
      <c r="G297" s="249">
        <v>266</v>
      </c>
      <c r="H297" s="398">
        <f t="shared" si="42"/>
        <v>288</v>
      </c>
      <c r="I297" s="399">
        <v>480</v>
      </c>
      <c r="J297" s="409" t="s">
        <v>1726</v>
      </c>
      <c r="K297" s="248"/>
      <c r="M297" s="27">
        <f t="shared" si="35"/>
        <v>0</v>
      </c>
      <c r="N297" s="50">
        <f t="shared" si="36"/>
        <v>0</v>
      </c>
      <c r="O297" s="50">
        <f t="shared" si="32"/>
        <v>0</v>
      </c>
      <c r="P297" s="50">
        <f t="shared" si="33"/>
        <v>0</v>
      </c>
      <c r="Q297" s="50">
        <f t="shared" si="34"/>
        <v>0</v>
      </c>
    </row>
    <row r="298" spans="4:17" ht="20.100000000000001" customHeight="1">
      <c r="D298" s="33" t="s">
        <v>2291</v>
      </c>
      <c r="E298" s="33" t="s">
        <v>2292</v>
      </c>
      <c r="F298" s="249">
        <v>161.59500000000003</v>
      </c>
      <c r="G298" s="249">
        <v>199.5</v>
      </c>
      <c r="H298" s="398">
        <f t="shared" si="42"/>
        <v>216</v>
      </c>
      <c r="I298" s="399">
        <v>360</v>
      </c>
      <c r="J298" s="409" t="s">
        <v>1726</v>
      </c>
      <c r="K298" s="248"/>
      <c r="M298" s="27">
        <f t="shared" si="35"/>
        <v>0</v>
      </c>
      <c r="N298" s="50">
        <f t="shared" si="36"/>
        <v>0</v>
      </c>
      <c r="O298" s="119">
        <f t="shared" si="32"/>
        <v>0</v>
      </c>
      <c r="P298" s="119">
        <f t="shared" si="33"/>
        <v>0</v>
      </c>
      <c r="Q298" s="119">
        <f t="shared" si="34"/>
        <v>0</v>
      </c>
    </row>
    <row r="299" spans="4:17" ht="20.100000000000001" customHeight="1">
      <c r="F299" s="249"/>
      <c r="G299" s="249"/>
      <c r="H299" s="411"/>
      <c r="I299" s="411"/>
      <c r="J299" s="407"/>
      <c r="K299" s="248"/>
      <c r="M299" s="27">
        <f t="shared" si="35"/>
        <v>0</v>
      </c>
      <c r="N299" s="50">
        <f t="shared" si="36"/>
        <v>0</v>
      </c>
      <c r="O299" s="50">
        <f t="shared" si="32"/>
        <v>0</v>
      </c>
      <c r="P299" s="50">
        <f t="shared" si="33"/>
        <v>0</v>
      </c>
      <c r="Q299" s="50">
        <f t="shared" si="34"/>
        <v>0</v>
      </c>
    </row>
    <row r="300" spans="4:17" ht="20.100000000000001" customHeight="1">
      <c r="D300" s="268" t="s">
        <v>2293</v>
      </c>
      <c r="F300" s="249"/>
      <c r="G300" s="249"/>
      <c r="H300" s="411"/>
      <c r="I300" s="411"/>
      <c r="J300" s="407"/>
      <c r="K300" s="248"/>
      <c r="M300" s="27">
        <f t="shared" si="35"/>
        <v>0</v>
      </c>
      <c r="N300" s="50">
        <f t="shared" si="36"/>
        <v>0</v>
      </c>
      <c r="O300" s="119">
        <f t="shared" si="32"/>
        <v>0</v>
      </c>
      <c r="P300" s="119">
        <f t="shared" si="33"/>
        <v>0</v>
      </c>
      <c r="Q300" s="119">
        <f t="shared" si="34"/>
        <v>0</v>
      </c>
    </row>
    <row r="301" spans="4:17" ht="20.100000000000001" customHeight="1">
      <c r="D301" s="33" t="s">
        <v>2294</v>
      </c>
      <c r="E301" s="33" t="s">
        <v>2295</v>
      </c>
      <c r="F301" s="249">
        <v>161.59500000000003</v>
      </c>
      <c r="G301" s="249">
        <v>199.5</v>
      </c>
      <c r="H301" s="398">
        <f t="shared" ref="H301:H303" si="43">I301*0.6</f>
        <v>216</v>
      </c>
      <c r="I301" s="399">
        <v>360</v>
      </c>
      <c r="J301" s="409" t="s">
        <v>1726</v>
      </c>
      <c r="K301" s="248"/>
      <c r="M301" s="27">
        <f t="shared" si="35"/>
        <v>0</v>
      </c>
      <c r="N301" s="50">
        <f t="shared" si="36"/>
        <v>0</v>
      </c>
      <c r="O301" s="50">
        <f t="shared" si="32"/>
        <v>0</v>
      </c>
      <c r="P301" s="50">
        <f t="shared" si="33"/>
        <v>0</v>
      </c>
      <c r="Q301" s="50">
        <f t="shared" si="34"/>
        <v>0</v>
      </c>
    </row>
    <row r="302" spans="4:17" ht="20.100000000000001" customHeight="1">
      <c r="D302" s="33" t="s">
        <v>2296</v>
      </c>
      <c r="E302" s="33" t="s">
        <v>2297</v>
      </c>
      <c r="F302" s="249">
        <v>161.59500000000003</v>
      </c>
      <c r="G302" s="249">
        <v>199.5</v>
      </c>
      <c r="H302" s="398">
        <f t="shared" si="43"/>
        <v>216</v>
      </c>
      <c r="I302" s="399">
        <v>360</v>
      </c>
      <c r="J302" s="409" t="s">
        <v>1726</v>
      </c>
      <c r="K302" s="248"/>
      <c r="M302" s="27">
        <f t="shared" si="35"/>
        <v>0</v>
      </c>
      <c r="N302" s="50">
        <f t="shared" si="36"/>
        <v>0</v>
      </c>
      <c r="O302" s="119">
        <f t="shared" si="32"/>
        <v>0</v>
      </c>
      <c r="P302" s="119">
        <f t="shared" si="33"/>
        <v>0</v>
      </c>
      <c r="Q302" s="119">
        <f t="shared" si="34"/>
        <v>0</v>
      </c>
    </row>
    <row r="303" spans="4:17" ht="20.100000000000001" customHeight="1">
      <c r="D303" s="33" t="s">
        <v>2298</v>
      </c>
      <c r="E303" s="33" t="s">
        <v>2299</v>
      </c>
      <c r="F303" s="249">
        <v>161.59500000000003</v>
      </c>
      <c r="G303" s="249">
        <v>199.5</v>
      </c>
      <c r="H303" s="398">
        <f t="shared" si="43"/>
        <v>216</v>
      </c>
      <c r="I303" s="399">
        <v>360</v>
      </c>
      <c r="J303" s="409" t="s">
        <v>1726</v>
      </c>
      <c r="K303" s="248"/>
      <c r="M303" s="27">
        <f t="shared" si="35"/>
        <v>0</v>
      </c>
      <c r="N303" s="50">
        <f t="shared" si="36"/>
        <v>0</v>
      </c>
      <c r="O303" s="50">
        <f t="shared" si="32"/>
        <v>0</v>
      </c>
      <c r="P303" s="50">
        <f t="shared" si="33"/>
        <v>0</v>
      </c>
      <c r="Q303" s="50">
        <f t="shared" si="34"/>
        <v>0</v>
      </c>
    </row>
    <row r="304" spans="4:17" ht="20.100000000000001" customHeight="1">
      <c r="F304" s="249"/>
      <c r="G304" s="249"/>
      <c r="H304" s="411"/>
      <c r="I304" s="411"/>
      <c r="J304" s="407"/>
      <c r="K304" s="248"/>
      <c r="M304" s="27">
        <f t="shared" si="35"/>
        <v>0</v>
      </c>
      <c r="N304" s="50">
        <f t="shared" si="36"/>
        <v>0</v>
      </c>
      <c r="O304" s="119">
        <f t="shared" si="32"/>
        <v>0</v>
      </c>
      <c r="P304" s="119">
        <f t="shared" si="33"/>
        <v>0</v>
      </c>
      <c r="Q304" s="119">
        <f t="shared" si="34"/>
        <v>0</v>
      </c>
    </row>
    <row r="305" spans="4:17" ht="20.100000000000001" customHeight="1">
      <c r="D305" s="268" t="s">
        <v>2300</v>
      </c>
      <c r="F305" s="249"/>
      <c r="G305" s="249"/>
      <c r="H305" s="411"/>
      <c r="I305" s="411"/>
      <c r="J305" s="407"/>
      <c r="K305" s="248"/>
      <c r="M305" s="27">
        <f t="shared" si="35"/>
        <v>0</v>
      </c>
      <c r="N305" s="50">
        <f t="shared" si="36"/>
        <v>0</v>
      </c>
      <c r="O305" s="50">
        <f t="shared" si="32"/>
        <v>0</v>
      </c>
      <c r="P305" s="50">
        <f t="shared" si="33"/>
        <v>0</v>
      </c>
      <c r="Q305" s="50">
        <f t="shared" si="34"/>
        <v>0</v>
      </c>
    </row>
    <row r="306" spans="4:17" ht="20.100000000000001" customHeight="1">
      <c r="D306" s="33" t="s">
        <v>2301</v>
      </c>
      <c r="E306" s="33" t="s">
        <v>2302</v>
      </c>
      <c r="F306" s="249">
        <v>188.52749999999997</v>
      </c>
      <c r="G306" s="249">
        <v>232.74999999999997</v>
      </c>
      <c r="H306" s="398">
        <f t="shared" ref="H306:H308" si="44">I306*0.6</f>
        <v>252</v>
      </c>
      <c r="I306" s="399">
        <v>420</v>
      </c>
      <c r="J306" s="409" t="s">
        <v>1726</v>
      </c>
      <c r="K306" s="248"/>
      <c r="M306" s="27">
        <f t="shared" si="35"/>
        <v>0</v>
      </c>
      <c r="N306" s="50">
        <f t="shared" si="36"/>
        <v>0</v>
      </c>
      <c r="O306" s="119">
        <f t="shared" si="32"/>
        <v>0</v>
      </c>
      <c r="P306" s="119">
        <f t="shared" si="33"/>
        <v>0</v>
      </c>
      <c r="Q306" s="119">
        <f t="shared" si="34"/>
        <v>0</v>
      </c>
    </row>
    <row r="307" spans="4:17" ht="20.100000000000001" customHeight="1">
      <c r="D307" s="33" t="s">
        <v>2303</v>
      </c>
      <c r="E307" s="33" t="s">
        <v>2304</v>
      </c>
      <c r="F307" s="249">
        <v>188.52749999999997</v>
      </c>
      <c r="G307" s="249">
        <v>232.74999999999997</v>
      </c>
      <c r="H307" s="398">
        <f t="shared" si="44"/>
        <v>252</v>
      </c>
      <c r="I307" s="399">
        <v>420</v>
      </c>
      <c r="J307" s="409" t="s">
        <v>1726</v>
      </c>
      <c r="K307" s="248"/>
      <c r="M307" s="27">
        <f t="shared" si="35"/>
        <v>0</v>
      </c>
      <c r="N307" s="50">
        <f t="shared" si="36"/>
        <v>0</v>
      </c>
      <c r="O307" s="50">
        <f t="shared" si="32"/>
        <v>0</v>
      </c>
      <c r="P307" s="50">
        <f t="shared" si="33"/>
        <v>0</v>
      </c>
      <c r="Q307" s="50">
        <f t="shared" si="34"/>
        <v>0</v>
      </c>
    </row>
    <row r="308" spans="4:17" ht="20.100000000000001" customHeight="1">
      <c r="D308" s="33" t="s">
        <v>2305</v>
      </c>
      <c r="E308" s="33" t="s">
        <v>2306</v>
      </c>
      <c r="F308" s="249">
        <v>188.52749999999997</v>
      </c>
      <c r="G308" s="249">
        <v>232.74999999999997</v>
      </c>
      <c r="H308" s="398">
        <f t="shared" si="44"/>
        <v>252</v>
      </c>
      <c r="I308" s="399">
        <v>420</v>
      </c>
      <c r="J308" s="409" t="s">
        <v>1726</v>
      </c>
      <c r="K308" s="248"/>
      <c r="M308" s="27">
        <f t="shared" si="35"/>
        <v>0</v>
      </c>
      <c r="N308" s="50">
        <f t="shared" si="36"/>
        <v>0</v>
      </c>
      <c r="O308" s="119">
        <f t="shared" si="32"/>
        <v>0</v>
      </c>
      <c r="P308" s="119">
        <f t="shared" si="33"/>
        <v>0</v>
      </c>
      <c r="Q308" s="119">
        <f t="shared" si="34"/>
        <v>0</v>
      </c>
    </row>
    <row r="309" spans="4:17" ht="20.100000000000001" customHeight="1">
      <c r="F309" s="249"/>
      <c r="G309" s="249"/>
      <c r="H309" s="411"/>
      <c r="I309" s="411"/>
      <c r="J309" s="407"/>
      <c r="K309" s="248"/>
      <c r="M309" s="27">
        <f t="shared" si="35"/>
        <v>0</v>
      </c>
      <c r="N309" s="50">
        <f t="shared" si="36"/>
        <v>0</v>
      </c>
      <c r="O309" s="50">
        <f t="shared" si="32"/>
        <v>0</v>
      </c>
      <c r="P309" s="50">
        <f t="shared" si="33"/>
        <v>0</v>
      </c>
      <c r="Q309" s="50">
        <f t="shared" si="34"/>
        <v>0</v>
      </c>
    </row>
    <row r="310" spans="4:17" ht="20.100000000000001" customHeight="1">
      <c r="D310" s="268" t="s">
        <v>2307</v>
      </c>
      <c r="F310" s="249"/>
      <c r="G310" s="249"/>
      <c r="H310" s="411"/>
      <c r="I310" s="411"/>
      <c r="J310" s="407"/>
      <c r="K310" s="248"/>
      <c r="M310" s="27">
        <f t="shared" si="35"/>
        <v>0</v>
      </c>
      <c r="N310" s="50">
        <f t="shared" si="36"/>
        <v>0</v>
      </c>
      <c r="O310" s="119">
        <f t="shared" si="32"/>
        <v>0</v>
      </c>
      <c r="P310" s="119">
        <f t="shared" si="33"/>
        <v>0</v>
      </c>
      <c r="Q310" s="119">
        <f t="shared" si="34"/>
        <v>0</v>
      </c>
    </row>
    <row r="311" spans="4:17" ht="20.100000000000001" customHeight="1">
      <c r="D311" s="33" t="s">
        <v>2308</v>
      </c>
      <c r="E311" s="33" t="s">
        <v>2309</v>
      </c>
      <c r="F311" s="249">
        <v>172.36799999999999</v>
      </c>
      <c r="G311" s="249">
        <v>212.79999999999998</v>
      </c>
      <c r="H311" s="398">
        <f t="shared" ref="H311:H319" si="45">I311*0.6</f>
        <v>228</v>
      </c>
      <c r="I311" s="399">
        <v>380</v>
      </c>
      <c r="J311" s="409" t="s">
        <v>1726</v>
      </c>
      <c r="K311" s="248"/>
      <c r="M311" s="27">
        <f t="shared" si="35"/>
        <v>0</v>
      </c>
      <c r="N311" s="50">
        <f t="shared" si="36"/>
        <v>0</v>
      </c>
      <c r="O311" s="50">
        <f t="shared" si="32"/>
        <v>0</v>
      </c>
      <c r="P311" s="50">
        <f t="shared" si="33"/>
        <v>0</v>
      </c>
      <c r="Q311" s="50">
        <f t="shared" si="34"/>
        <v>0</v>
      </c>
    </row>
    <row r="312" spans="4:17" ht="20.100000000000001" customHeight="1">
      <c r="D312" s="33" t="s">
        <v>2310</v>
      </c>
      <c r="E312" s="33" t="s">
        <v>2311</v>
      </c>
      <c r="F312" s="249">
        <v>172.36799999999999</v>
      </c>
      <c r="G312" s="249">
        <v>212.79999999999998</v>
      </c>
      <c r="H312" s="398">
        <f t="shared" si="45"/>
        <v>228</v>
      </c>
      <c r="I312" s="399">
        <v>380</v>
      </c>
      <c r="J312" s="409" t="s">
        <v>1726</v>
      </c>
      <c r="K312" s="248"/>
      <c r="M312" s="27">
        <f t="shared" si="35"/>
        <v>0</v>
      </c>
      <c r="N312" s="50">
        <f t="shared" si="36"/>
        <v>0</v>
      </c>
      <c r="O312" s="119">
        <f t="shared" si="32"/>
        <v>0</v>
      </c>
      <c r="P312" s="119">
        <f t="shared" si="33"/>
        <v>0</v>
      </c>
      <c r="Q312" s="119">
        <f t="shared" si="34"/>
        <v>0</v>
      </c>
    </row>
    <row r="313" spans="4:17" ht="20.100000000000001" customHeight="1">
      <c r="D313" s="33" t="s">
        <v>2312</v>
      </c>
      <c r="E313" s="33" t="s">
        <v>2313</v>
      </c>
      <c r="F313" s="249">
        <v>172.36799999999999</v>
      </c>
      <c r="G313" s="249">
        <v>212.79999999999998</v>
      </c>
      <c r="H313" s="398">
        <f t="shared" si="45"/>
        <v>228</v>
      </c>
      <c r="I313" s="399">
        <v>380</v>
      </c>
      <c r="J313" s="409" t="s">
        <v>1726</v>
      </c>
      <c r="K313" s="248"/>
      <c r="M313" s="27">
        <f t="shared" si="35"/>
        <v>0</v>
      </c>
      <c r="N313" s="50">
        <f t="shared" si="36"/>
        <v>0</v>
      </c>
      <c r="O313" s="50">
        <f t="shared" si="32"/>
        <v>0</v>
      </c>
      <c r="P313" s="50">
        <f t="shared" si="33"/>
        <v>0</v>
      </c>
      <c r="Q313" s="50">
        <f t="shared" si="34"/>
        <v>0</v>
      </c>
    </row>
    <row r="314" spans="4:17" ht="20.100000000000001" customHeight="1">
      <c r="D314" s="33" t="s">
        <v>2314</v>
      </c>
      <c r="E314" s="33" t="s">
        <v>2315</v>
      </c>
      <c r="F314" s="249">
        <v>172.36799999999999</v>
      </c>
      <c r="G314" s="249">
        <v>212.79999999999998</v>
      </c>
      <c r="H314" s="398">
        <f t="shared" si="45"/>
        <v>228</v>
      </c>
      <c r="I314" s="399">
        <v>380</v>
      </c>
      <c r="J314" s="409" t="s">
        <v>1726</v>
      </c>
      <c r="K314" s="248"/>
      <c r="M314" s="27">
        <f t="shared" si="35"/>
        <v>0</v>
      </c>
      <c r="N314" s="50">
        <f t="shared" si="36"/>
        <v>0</v>
      </c>
      <c r="O314" s="119">
        <f t="shared" si="32"/>
        <v>0</v>
      </c>
      <c r="P314" s="119">
        <f t="shared" si="33"/>
        <v>0</v>
      </c>
      <c r="Q314" s="119">
        <f t="shared" si="34"/>
        <v>0</v>
      </c>
    </row>
    <row r="315" spans="4:17" ht="20.100000000000001" customHeight="1">
      <c r="D315" s="33" t="s">
        <v>2316</v>
      </c>
      <c r="E315" s="33" t="s">
        <v>2317</v>
      </c>
      <c r="F315" s="249">
        <v>172.36799999999999</v>
      </c>
      <c r="G315" s="249">
        <v>212.79999999999998</v>
      </c>
      <c r="H315" s="398">
        <f t="shared" si="45"/>
        <v>228</v>
      </c>
      <c r="I315" s="399">
        <v>380</v>
      </c>
      <c r="J315" s="409" t="s">
        <v>1726</v>
      </c>
      <c r="K315" s="248"/>
      <c r="M315" s="27">
        <f t="shared" si="35"/>
        <v>0</v>
      </c>
      <c r="N315" s="50">
        <f t="shared" si="36"/>
        <v>0</v>
      </c>
      <c r="O315" s="50">
        <f t="shared" si="32"/>
        <v>0</v>
      </c>
      <c r="P315" s="50">
        <f t="shared" si="33"/>
        <v>0</v>
      </c>
      <c r="Q315" s="50">
        <f t="shared" si="34"/>
        <v>0</v>
      </c>
    </row>
    <row r="316" spans="4:17" ht="20.100000000000001" customHeight="1">
      <c r="D316" s="33" t="s">
        <v>2318</v>
      </c>
      <c r="E316" s="33" t="s">
        <v>2319</v>
      </c>
      <c r="F316" s="249">
        <v>172.36799999999999</v>
      </c>
      <c r="G316" s="249">
        <v>212.79999999999998</v>
      </c>
      <c r="H316" s="398">
        <f t="shared" si="45"/>
        <v>228</v>
      </c>
      <c r="I316" s="399">
        <v>380</v>
      </c>
      <c r="J316" s="409" t="s">
        <v>1726</v>
      </c>
      <c r="K316" s="248"/>
      <c r="M316" s="27">
        <f t="shared" si="35"/>
        <v>0</v>
      </c>
      <c r="N316" s="50">
        <f t="shared" si="36"/>
        <v>0</v>
      </c>
      <c r="O316" s="119">
        <f t="shared" si="32"/>
        <v>0</v>
      </c>
      <c r="P316" s="119">
        <f t="shared" si="33"/>
        <v>0</v>
      </c>
      <c r="Q316" s="119">
        <f t="shared" si="34"/>
        <v>0</v>
      </c>
    </row>
    <row r="317" spans="4:17" ht="20.100000000000001" customHeight="1">
      <c r="D317" s="33" t="s">
        <v>2320</v>
      </c>
      <c r="E317" s="33" t="s">
        <v>2321</v>
      </c>
      <c r="F317" s="249">
        <v>172.36799999999999</v>
      </c>
      <c r="G317" s="249">
        <v>212.79999999999998</v>
      </c>
      <c r="H317" s="398">
        <f t="shared" si="45"/>
        <v>228</v>
      </c>
      <c r="I317" s="399">
        <v>380</v>
      </c>
      <c r="J317" s="409" t="s">
        <v>1726</v>
      </c>
      <c r="K317" s="248"/>
      <c r="M317" s="27">
        <f t="shared" si="35"/>
        <v>0</v>
      </c>
      <c r="N317" s="50">
        <f t="shared" si="36"/>
        <v>0</v>
      </c>
      <c r="O317" s="50">
        <f t="shared" si="32"/>
        <v>0</v>
      </c>
      <c r="P317" s="50">
        <f t="shared" si="33"/>
        <v>0</v>
      </c>
      <c r="Q317" s="50">
        <f t="shared" si="34"/>
        <v>0</v>
      </c>
    </row>
    <row r="318" spans="4:17" ht="20.100000000000001" customHeight="1">
      <c r="D318" s="33" t="s">
        <v>2322</v>
      </c>
      <c r="E318" s="33" t="s">
        <v>2323</v>
      </c>
      <c r="F318" s="249">
        <v>172.36799999999999</v>
      </c>
      <c r="G318" s="249">
        <v>212.79999999999998</v>
      </c>
      <c r="H318" s="398">
        <f t="shared" si="45"/>
        <v>228</v>
      </c>
      <c r="I318" s="399">
        <v>380</v>
      </c>
      <c r="J318" s="409" t="s">
        <v>1726</v>
      </c>
      <c r="K318" s="248"/>
      <c r="M318" s="27">
        <f t="shared" si="35"/>
        <v>0</v>
      </c>
      <c r="N318" s="50">
        <f t="shared" si="36"/>
        <v>0</v>
      </c>
      <c r="O318" s="119">
        <f t="shared" si="32"/>
        <v>0</v>
      </c>
      <c r="P318" s="119">
        <f t="shared" si="33"/>
        <v>0</v>
      </c>
      <c r="Q318" s="119">
        <f t="shared" si="34"/>
        <v>0</v>
      </c>
    </row>
    <row r="319" spans="4:17" ht="20.100000000000001" customHeight="1">
      <c r="D319" s="33" t="s">
        <v>2324</v>
      </c>
      <c r="E319" s="33" t="s">
        <v>2325</v>
      </c>
      <c r="F319" s="249">
        <v>172.36799999999999</v>
      </c>
      <c r="G319" s="249">
        <v>212.79999999999998</v>
      </c>
      <c r="H319" s="398">
        <f t="shared" si="45"/>
        <v>228</v>
      </c>
      <c r="I319" s="399">
        <v>380</v>
      </c>
      <c r="J319" s="409" t="s">
        <v>1726</v>
      </c>
      <c r="K319" s="248"/>
      <c r="M319" s="27">
        <f t="shared" si="35"/>
        <v>0</v>
      </c>
      <c r="N319" s="50">
        <f t="shared" si="36"/>
        <v>0</v>
      </c>
      <c r="O319" s="50">
        <f t="shared" si="32"/>
        <v>0</v>
      </c>
      <c r="P319" s="50">
        <f t="shared" si="33"/>
        <v>0</v>
      </c>
      <c r="Q319" s="50">
        <f t="shared" si="34"/>
        <v>0</v>
      </c>
    </row>
    <row r="320" spans="4:17" ht="20.100000000000001" customHeight="1">
      <c r="D320" s="33" t="s">
        <v>2326</v>
      </c>
      <c r="E320" s="33" t="s">
        <v>2327</v>
      </c>
      <c r="F320" s="249">
        <v>172.36799999999999</v>
      </c>
      <c r="G320" s="249">
        <v>212.79999999999998</v>
      </c>
      <c r="H320" s="398">
        <f>I320*0.6</f>
        <v>228</v>
      </c>
      <c r="I320" s="399">
        <v>380</v>
      </c>
      <c r="J320" s="409" t="s">
        <v>1726</v>
      </c>
      <c r="K320" s="248"/>
      <c r="M320" s="27">
        <f t="shared" si="35"/>
        <v>0</v>
      </c>
      <c r="N320" s="50">
        <f t="shared" si="36"/>
        <v>0</v>
      </c>
      <c r="O320" s="119">
        <f t="shared" si="32"/>
        <v>0</v>
      </c>
      <c r="P320" s="119">
        <f t="shared" si="33"/>
        <v>0</v>
      </c>
      <c r="Q320" s="119">
        <f t="shared" si="34"/>
        <v>0</v>
      </c>
    </row>
    <row r="321" spans="3:17" ht="20.100000000000001" customHeight="1">
      <c r="D321" s="33" t="s">
        <v>2328</v>
      </c>
      <c r="E321" s="33" t="s">
        <v>2329</v>
      </c>
      <c r="F321" s="249">
        <v>339.34950000000003</v>
      </c>
      <c r="G321" s="249">
        <v>418.95</v>
      </c>
      <c r="H321" s="398">
        <f t="shared" ref="H321:H322" si="46">I321*0.6</f>
        <v>450</v>
      </c>
      <c r="I321" s="399">
        <v>750</v>
      </c>
      <c r="J321" s="409" t="s">
        <v>1726</v>
      </c>
      <c r="K321" s="248"/>
      <c r="M321" s="27">
        <f t="shared" si="35"/>
        <v>0</v>
      </c>
      <c r="N321" s="50">
        <f t="shared" si="36"/>
        <v>0</v>
      </c>
      <c r="O321" s="50">
        <f t="shared" si="32"/>
        <v>0</v>
      </c>
      <c r="P321" s="50">
        <f t="shared" si="33"/>
        <v>0</v>
      </c>
      <c r="Q321" s="50">
        <f t="shared" si="34"/>
        <v>0</v>
      </c>
    </row>
    <row r="322" spans="3:17" ht="20.100000000000001" customHeight="1">
      <c r="D322" s="33" t="s">
        <v>2330</v>
      </c>
      <c r="E322" s="33" t="s">
        <v>2331</v>
      </c>
      <c r="F322" s="249">
        <v>269.32499999999999</v>
      </c>
      <c r="G322" s="249">
        <v>332.5</v>
      </c>
      <c r="H322" s="398">
        <f t="shared" si="46"/>
        <v>360</v>
      </c>
      <c r="I322" s="399">
        <v>600</v>
      </c>
      <c r="J322" s="409" t="s">
        <v>1726</v>
      </c>
      <c r="K322" s="248"/>
      <c r="M322" s="27">
        <f t="shared" si="35"/>
        <v>0</v>
      </c>
      <c r="N322" s="50">
        <f t="shared" si="36"/>
        <v>0</v>
      </c>
      <c r="O322" s="119">
        <f t="shared" si="32"/>
        <v>0</v>
      </c>
      <c r="P322" s="119">
        <f t="shared" si="33"/>
        <v>0</v>
      </c>
      <c r="Q322" s="119">
        <f t="shared" si="34"/>
        <v>0</v>
      </c>
    </row>
    <row r="323" spans="3:17" ht="20.100000000000001" customHeight="1">
      <c r="F323" s="249"/>
      <c r="G323" s="249"/>
      <c r="H323" s="411"/>
      <c r="I323" s="411"/>
      <c r="J323" s="407"/>
      <c r="K323" s="248"/>
      <c r="M323" s="27">
        <f t="shared" ref="M323:M386" si="47">L323*35</f>
        <v>0</v>
      </c>
      <c r="N323" s="50">
        <f t="shared" si="36"/>
        <v>0</v>
      </c>
      <c r="O323" s="50">
        <f t="shared" si="32"/>
        <v>0</v>
      </c>
      <c r="P323" s="50">
        <f t="shared" si="33"/>
        <v>0</v>
      </c>
      <c r="Q323" s="50">
        <f t="shared" si="34"/>
        <v>0</v>
      </c>
    </row>
    <row r="324" spans="3:17" ht="20.100000000000001" customHeight="1">
      <c r="C324" s="253" t="s">
        <v>2332</v>
      </c>
      <c r="D324" s="268" t="s">
        <v>2239</v>
      </c>
      <c r="F324" s="249"/>
      <c r="G324" s="249"/>
      <c r="H324" s="411"/>
      <c r="I324" s="411"/>
      <c r="J324" s="407"/>
      <c r="K324" s="248"/>
      <c r="M324" s="27">
        <f t="shared" si="47"/>
        <v>0</v>
      </c>
      <c r="N324" s="50">
        <f t="shared" ref="N324:N387" si="48">M324*3</f>
        <v>0</v>
      </c>
      <c r="O324" s="119">
        <f t="shared" si="32"/>
        <v>0</v>
      </c>
      <c r="P324" s="119">
        <f t="shared" si="33"/>
        <v>0</v>
      </c>
      <c r="Q324" s="119">
        <f t="shared" si="34"/>
        <v>0</v>
      </c>
    </row>
    <row r="325" spans="3:17" ht="20.100000000000001" customHeight="1">
      <c r="D325" s="33" t="s">
        <v>2333</v>
      </c>
      <c r="E325" s="33" t="s">
        <v>2334</v>
      </c>
      <c r="F325" s="249">
        <v>107.73</v>
      </c>
      <c r="G325" s="249">
        <v>133</v>
      </c>
      <c r="H325" s="398">
        <f t="shared" ref="H325:H334" si="49">I325*0.6</f>
        <v>144</v>
      </c>
      <c r="I325" s="399">
        <v>240</v>
      </c>
      <c r="J325" s="409" t="s">
        <v>1726</v>
      </c>
      <c r="K325" s="248"/>
      <c r="M325" s="27">
        <f t="shared" si="47"/>
        <v>0</v>
      </c>
      <c r="N325" s="50">
        <f t="shared" si="48"/>
        <v>0</v>
      </c>
      <c r="O325" s="50">
        <f t="shared" si="32"/>
        <v>0</v>
      </c>
      <c r="P325" s="50">
        <f t="shared" si="33"/>
        <v>0</v>
      </c>
      <c r="Q325" s="50">
        <f t="shared" si="34"/>
        <v>0</v>
      </c>
    </row>
    <row r="326" spans="3:17" ht="20.100000000000001" customHeight="1">
      <c r="D326" s="33" t="s">
        <v>2335</v>
      </c>
      <c r="E326" s="33" t="s">
        <v>2336</v>
      </c>
      <c r="F326" s="249">
        <v>107.73</v>
      </c>
      <c r="G326" s="249">
        <v>133</v>
      </c>
      <c r="H326" s="398">
        <f t="shared" si="49"/>
        <v>144</v>
      </c>
      <c r="I326" s="399">
        <v>240</v>
      </c>
      <c r="J326" s="409" t="s">
        <v>1726</v>
      </c>
      <c r="K326" s="248"/>
      <c r="M326" s="27">
        <f t="shared" si="47"/>
        <v>0</v>
      </c>
      <c r="N326" s="50">
        <f t="shared" si="48"/>
        <v>0</v>
      </c>
      <c r="O326" s="119">
        <f t="shared" si="32"/>
        <v>0</v>
      </c>
      <c r="P326" s="119">
        <f t="shared" si="33"/>
        <v>0</v>
      </c>
      <c r="Q326" s="119">
        <f t="shared" si="34"/>
        <v>0</v>
      </c>
    </row>
    <row r="327" spans="3:17" ht="20.100000000000001" customHeight="1">
      <c r="D327" s="33" t="s">
        <v>2337</v>
      </c>
      <c r="E327" s="33" t="s">
        <v>2338</v>
      </c>
      <c r="F327" s="249">
        <v>107.73</v>
      </c>
      <c r="G327" s="249">
        <v>133</v>
      </c>
      <c r="H327" s="398">
        <f t="shared" si="49"/>
        <v>144</v>
      </c>
      <c r="I327" s="399">
        <v>240</v>
      </c>
      <c r="J327" s="409" t="s">
        <v>1726</v>
      </c>
      <c r="K327" s="248"/>
      <c r="M327" s="27">
        <f t="shared" si="47"/>
        <v>0</v>
      </c>
      <c r="N327" s="50">
        <f t="shared" si="48"/>
        <v>0</v>
      </c>
      <c r="O327" s="50">
        <f t="shared" si="32"/>
        <v>0</v>
      </c>
      <c r="P327" s="50">
        <f t="shared" si="33"/>
        <v>0</v>
      </c>
      <c r="Q327" s="50">
        <f t="shared" si="34"/>
        <v>0</v>
      </c>
    </row>
    <row r="328" spans="3:17" ht="20.100000000000001" customHeight="1">
      <c r="D328" s="33" t="s">
        <v>2339</v>
      </c>
      <c r="E328" s="33" t="s">
        <v>2340</v>
      </c>
      <c r="F328" s="249">
        <v>107.73</v>
      </c>
      <c r="G328" s="249">
        <v>133</v>
      </c>
      <c r="H328" s="398">
        <f t="shared" si="49"/>
        <v>144</v>
      </c>
      <c r="I328" s="399">
        <v>240</v>
      </c>
      <c r="J328" s="409" t="s">
        <v>1726</v>
      </c>
      <c r="K328" s="248"/>
      <c r="M328" s="27">
        <f t="shared" si="47"/>
        <v>0</v>
      </c>
      <c r="N328" s="50">
        <f t="shared" si="48"/>
        <v>0</v>
      </c>
      <c r="O328" s="119">
        <f t="shared" si="32"/>
        <v>0</v>
      </c>
      <c r="P328" s="119">
        <f t="shared" si="33"/>
        <v>0</v>
      </c>
      <c r="Q328" s="119">
        <f t="shared" si="34"/>
        <v>0</v>
      </c>
    </row>
    <row r="329" spans="3:17" ht="20.100000000000001" customHeight="1">
      <c r="D329" s="33" t="s">
        <v>2341</v>
      </c>
      <c r="E329" s="33" t="s">
        <v>2342</v>
      </c>
      <c r="F329" s="249">
        <v>107.73</v>
      </c>
      <c r="G329" s="249">
        <v>133</v>
      </c>
      <c r="H329" s="398">
        <f t="shared" si="49"/>
        <v>144</v>
      </c>
      <c r="I329" s="399">
        <v>240</v>
      </c>
      <c r="J329" s="409" t="s">
        <v>1726</v>
      </c>
      <c r="K329" s="248"/>
      <c r="M329" s="27">
        <f t="shared" si="47"/>
        <v>0</v>
      </c>
      <c r="N329" s="50">
        <f t="shared" si="48"/>
        <v>0</v>
      </c>
      <c r="O329" s="50">
        <f t="shared" si="32"/>
        <v>0</v>
      </c>
      <c r="P329" s="50">
        <f t="shared" si="33"/>
        <v>0</v>
      </c>
      <c r="Q329" s="50">
        <f t="shared" si="34"/>
        <v>0</v>
      </c>
    </row>
    <row r="330" spans="3:17" ht="20.100000000000001" customHeight="1">
      <c r="D330" s="33" t="s">
        <v>2343</v>
      </c>
      <c r="E330" s="33" t="s">
        <v>2344</v>
      </c>
      <c r="F330" s="249">
        <v>107.73</v>
      </c>
      <c r="G330" s="249">
        <v>133</v>
      </c>
      <c r="H330" s="398">
        <f t="shared" si="49"/>
        <v>144</v>
      </c>
      <c r="I330" s="399">
        <v>240</v>
      </c>
      <c r="J330" s="409" t="s">
        <v>1726</v>
      </c>
      <c r="K330" s="248"/>
      <c r="M330" s="27">
        <f t="shared" si="47"/>
        <v>0</v>
      </c>
      <c r="N330" s="50">
        <f t="shared" si="48"/>
        <v>0</v>
      </c>
      <c r="O330" s="119">
        <f t="shared" si="32"/>
        <v>0</v>
      </c>
      <c r="P330" s="119">
        <f t="shared" si="33"/>
        <v>0</v>
      </c>
      <c r="Q330" s="119">
        <f t="shared" si="34"/>
        <v>0</v>
      </c>
    </row>
    <row r="331" spans="3:17" ht="20.100000000000001" customHeight="1">
      <c r="D331" s="33" t="s">
        <v>2345</v>
      </c>
      <c r="E331" s="33" t="s">
        <v>2346</v>
      </c>
      <c r="F331" s="249">
        <v>107.73</v>
      </c>
      <c r="G331" s="249">
        <v>133</v>
      </c>
      <c r="H331" s="398">
        <f t="shared" si="49"/>
        <v>144</v>
      </c>
      <c r="I331" s="399">
        <v>240</v>
      </c>
      <c r="J331" s="409" t="s">
        <v>1726</v>
      </c>
      <c r="K331" s="248"/>
      <c r="M331" s="27">
        <f t="shared" si="47"/>
        <v>0</v>
      </c>
      <c r="N331" s="50">
        <f t="shared" si="48"/>
        <v>0</v>
      </c>
      <c r="O331" s="50">
        <f t="shared" si="32"/>
        <v>0</v>
      </c>
      <c r="P331" s="50">
        <f t="shared" si="33"/>
        <v>0</v>
      </c>
      <c r="Q331" s="50">
        <f t="shared" si="34"/>
        <v>0</v>
      </c>
    </row>
    <row r="332" spans="3:17" ht="20.100000000000001" customHeight="1">
      <c r="D332" s="33" t="s">
        <v>2347</v>
      </c>
      <c r="E332" s="33" t="s">
        <v>2348</v>
      </c>
      <c r="F332" s="249">
        <v>107.73</v>
      </c>
      <c r="G332" s="249">
        <v>133</v>
      </c>
      <c r="H332" s="398">
        <f t="shared" si="49"/>
        <v>144</v>
      </c>
      <c r="I332" s="399">
        <v>240</v>
      </c>
      <c r="J332" s="409" t="s">
        <v>1726</v>
      </c>
      <c r="K332" s="248"/>
      <c r="M332" s="27">
        <f t="shared" si="47"/>
        <v>0</v>
      </c>
      <c r="N332" s="50">
        <f t="shared" si="48"/>
        <v>0</v>
      </c>
      <c r="O332" s="119">
        <f t="shared" si="32"/>
        <v>0</v>
      </c>
      <c r="P332" s="119">
        <f t="shared" si="33"/>
        <v>0</v>
      </c>
      <c r="Q332" s="119">
        <f t="shared" si="34"/>
        <v>0</v>
      </c>
    </row>
    <row r="333" spans="3:17" ht="20.100000000000001" customHeight="1">
      <c r="D333" s="33" t="s">
        <v>2349</v>
      </c>
      <c r="E333" s="33" t="s">
        <v>2350</v>
      </c>
      <c r="F333" s="249">
        <v>107.73</v>
      </c>
      <c r="G333" s="249">
        <v>133</v>
      </c>
      <c r="H333" s="398">
        <f t="shared" si="49"/>
        <v>144</v>
      </c>
      <c r="I333" s="399">
        <v>240</v>
      </c>
      <c r="J333" s="409" t="s">
        <v>1726</v>
      </c>
      <c r="K333" s="248"/>
      <c r="M333" s="27">
        <f t="shared" si="47"/>
        <v>0</v>
      </c>
      <c r="N333" s="50">
        <f t="shared" si="48"/>
        <v>0</v>
      </c>
      <c r="O333" s="50">
        <f t="shared" si="32"/>
        <v>0</v>
      </c>
      <c r="P333" s="50">
        <f t="shared" si="33"/>
        <v>0</v>
      </c>
      <c r="Q333" s="50">
        <f t="shared" si="34"/>
        <v>0</v>
      </c>
    </row>
    <row r="334" spans="3:17" ht="20.100000000000001" customHeight="1">
      <c r="D334" s="33" t="s">
        <v>2351</v>
      </c>
      <c r="E334" s="33" t="s">
        <v>2352</v>
      </c>
      <c r="F334" s="249">
        <v>107.73</v>
      </c>
      <c r="G334" s="249">
        <v>133</v>
      </c>
      <c r="H334" s="398">
        <f t="shared" si="49"/>
        <v>144</v>
      </c>
      <c r="I334" s="399">
        <v>240</v>
      </c>
      <c r="J334" s="409" t="s">
        <v>1726</v>
      </c>
      <c r="K334" s="248"/>
      <c r="M334" s="27">
        <f t="shared" si="47"/>
        <v>0</v>
      </c>
      <c r="N334" s="50">
        <f t="shared" si="48"/>
        <v>0</v>
      </c>
      <c r="O334" s="119">
        <f t="shared" si="32"/>
        <v>0</v>
      </c>
      <c r="P334" s="119">
        <f t="shared" si="33"/>
        <v>0</v>
      </c>
      <c r="Q334" s="119">
        <f t="shared" si="34"/>
        <v>0</v>
      </c>
    </row>
    <row r="335" spans="3:17" ht="20.100000000000001" customHeight="1">
      <c r="F335" s="249"/>
      <c r="G335" s="249"/>
      <c r="H335" s="411"/>
      <c r="I335" s="411"/>
      <c r="J335" s="409"/>
      <c r="K335" s="248"/>
      <c r="M335" s="27">
        <f t="shared" si="47"/>
        <v>0</v>
      </c>
      <c r="N335" s="50">
        <f t="shared" si="48"/>
        <v>0</v>
      </c>
      <c r="O335" s="50">
        <f t="shared" si="32"/>
        <v>0</v>
      </c>
      <c r="P335" s="50">
        <f t="shared" si="33"/>
        <v>0</v>
      </c>
      <c r="Q335" s="50">
        <f t="shared" si="34"/>
        <v>0</v>
      </c>
    </row>
    <row r="336" spans="3:17" ht="20.100000000000001" customHeight="1">
      <c r="D336" s="268" t="s">
        <v>2353</v>
      </c>
      <c r="F336" s="249"/>
      <c r="G336" s="249"/>
      <c r="H336" s="411"/>
      <c r="I336" s="411"/>
      <c r="J336" s="409"/>
      <c r="K336" s="248"/>
      <c r="M336" s="27">
        <f t="shared" si="47"/>
        <v>0</v>
      </c>
      <c r="N336" s="50">
        <f t="shared" si="48"/>
        <v>0</v>
      </c>
      <c r="O336" s="119">
        <f t="shared" si="32"/>
        <v>0</v>
      </c>
      <c r="P336" s="119">
        <f t="shared" si="33"/>
        <v>0</v>
      </c>
      <c r="Q336" s="119">
        <f t="shared" si="34"/>
        <v>0</v>
      </c>
    </row>
    <row r="337" spans="4:17" ht="20.100000000000001" customHeight="1">
      <c r="D337" s="33" t="s">
        <v>2354</v>
      </c>
      <c r="E337" s="33" t="s">
        <v>2355</v>
      </c>
      <c r="F337" s="249">
        <v>161.59500000000003</v>
      </c>
      <c r="G337" s="249">
        <v>199.5</v>
      </c>
      <c r="H337" s="398">
        <f t="shared" ref="H337:H339" si="50">I337*0.6</f>
        <v>216</v>
      </c>
      <c r="I337" s="399">
        <v>360</v>
      </c>
      <c r="J337" s="409" t="s">
        <v>1726</v>
      </c>
      <c r="K337" s="248"/>
      <c r="M337" s="27">
        <f t="shared" si="47"/>
        <v>0</v>
      </c>
      <c r="N337" s="50">
        <f t="shared" si="48"/>
        <v>0</v>
      </c>
      <c r="O337" s="50">
        <f t="shared" si="32"/>
        <v>0</v>
      </c>
      <c r="P337" s="50">
        <f t="shared" si="33"/>
        <v>0</v>
      </c>
      <c r="Q337" s="50">
        <f t="shared" si="34"/>
        <v>0</v>
      </c>
    </row>
    <row r="338" spans="4:17" ht="20.100000000000001" customHeight="1">
      <c r="D338" s="33" t="s">
        <v>2356</v>
      </c>
      <c r="E338" s="33" t="s">
        <v>2357</v>
      </c>
      <c r="F338" s="249">
        <v>161.59500000000003</v>
      </c>
      <c r="G338" s="249">
        <v>199.5</v>
      </c>
      <c r="H338" s="398">
        <f t="shared" si="50"/>
        <v>216</v>
      </c>
      <c r="I338" s="399">
        <v>360</v>
      </c>
      <c r="J338" s="409" t="s">
        <v>1726</v>
      </c>
      <c r="K338" s="248"/>
      <c r="M338" s="27">
        <f t="shared" si="47"/>
        <v>0</v>
      </c>
      <c r="N338" s="50">
        <f t="shared" si="48"/>
        <v>0</v>
      </c>
      <c r="O338" s="119">
        <f t="shared" si="32"/>
        <v>0</v>
      </c>
      <c r="P338" s="119">
        <f t="shared" si="33"/>
        <v>0</v>
      </c>
      <c r="Q338" s="119">
        <f t="shared" si="34"/>
        <v>0</v>
      </c>
    </row>
    <row r="339" spans="4:17" ht="20.100000000000001" customHeight="1">
      <c r="D339" s="33" t="s">
        <v>2358</v>
      </c>
      <c r="E339" s="33" t="s">
        <v>2359</v>
      </c>
      <c r="F339" s="249">
        <v>161.59500000000003</v>
      </c>
      <c r="G339" s="249">
        <v>199.5</v>
      </c>
      <c r="H339" s="398">
        <f t="shared" si="50"/>
        <v>216</v>
      </c>
      <c r="I339" s="399">
        <v>360</v>
      </c>
      <c r="J339" s="409" t="s">
        <v>1726</v>
      </c>
      <c r="K339" s="248"/>
      <c r="M339" s="27">
        <f t="shared" si="47"/>
        <v>0</v>
      </c>
      <c r="N339" s="50">
        <f t="shared" si="48"/>
        <v>0</v>
      </c>
      <c r="O339" s="50">
        <f t="shared" si="32"/>
        <v>0</v>
      </c>
      <c r="P339" s="50">
        <f t="shared" si="33"/>
        <v>0</v>
      </c>
      <c r="Q339" s="50">
        <f t="shared" si="34"/>
        <v>0</v>
      </c>
    </row>
    <row r="340" spans="4:17" ht="20.100000000000001" customHeight="1">
      <c r="F340" s="249"/>
      <c r="G340" s="249"/>
      <c r="H340" s="411"/>
      <c r="I340" s="411"/>
      <c r="J340" s="407"/>
      <c r="K340" s="248"/>
      <c r="M340" s="27">
        <f t="shared" si="47"/>
        <v>0</v>
      </c>
      <c r="N340" s="50">
        <f t="shared" si="48"/>
        <v>0</v>
      </c>
      <c r="O340" s="119">
        <f t="shared" si="32"/>
        <v>0</v>
      </c>
      <c r="P340" s="119">
        <f t="shared" si="33"/>
        <v>0</v>
      </c>
      <c r="Q340" s="119">
        <f t="shared" si="34"/>
        <v>0</v>
      </c>
    </row>
    <row r="341" spans="4:17" ht="20.100000000000001" customHeight="1">
      <c r="D341" s="268" t="s">
        <v>2360</v>
      </c>
      <c r="F341" s="249"/>
      <c r="G341" s="249"/>
      <c r="H341" s="411"/>
      <c r="I341" s="411"/>
      <c r="J341" s="407"/>
      <c r="K341" s="248"/>
      <c r="M341" s="27">
        <f t="shared" si="47"/>
        <v>0</v>
      </c>
      <c r="N341" s="50">
        <f t="shared" si="48"/>
        <v>0</v>
      </c>
      <c r="O341" s="50">
        <f t="shared" si="32"/>
        <v>0</v>
      </c>
      <c r="P341" s="50">
        <f t="shared" si="33"/>
        <v>0</v>
      </c>
      <c r="Q341" s="50">
        <f t="shared" si="34"/>
        <v>0</v>
      </c>
    </row>
    <row r="342" spans="4:17" ht="20.100000000000001" customHeight="1">
      <c r="D342" s="33" t="s">
        <v>2361</v>
      </c>
      <c r="E342" s="33" t="s">
        <v>2362</v>
      </c>
      <c r="F342" s="249">
        <v>188.52749999999997</v>
      </c>
      <c r="G342" s="249">
        <v>232.74999999999997</v>
      </c>
      <c r="H342" s="398">
        <f t="shared" ref="H342:H344" si="51">I342*0.6</f>
        <v>360</v>
      </c>
      <c r="I342" s="399">
        <v>600</v>
      </c>
      <c r="J342" s="409" t="s">
        <v>1726</v>
      </c>
      <c r="K342" s="248"/>
      <c r="M342" s="27">
        <f t="shared" si="47"/>
        <v>0</v>
      </c>
      <c r="N342" s="50">
        <f t="shared" si="48"/>
        <v>0</v>
      </c>
      <c r="O342" s="119">
        <f t="shared" si="32"/>
        <v>0</v>
      </c>
      <c r="P342" s="119">
        <f t="shared" si="33"/>
        <v>0</v>
      </c>
      <c r="Q342" s="119">
        <f t="shared" si="34"/>
        <v>0</v>
      </c>
    </row>
    <row r="343" spans="4:17" ht="20.100000000000001" customHeight="1">
      <c r="D343" s="33" t="s">
        <v>2363</v>
      </c>
      <c r="E343" s="33" t="s">
        <v>2364</v>
      </c>
      <c r="F343" s="249">
        <v>188.52749999999997</v>
      </c>
      <c r="G343" s="249">
        <v>232.74999999999997</v>
      </c>
      <c r="H343" s="398">
        <f t="shared" si="51"/>
        <v>360</v>
      </c>
      <c r="I343" s="399">
        <v>600</v>
      </c>
      <c r="J343" s="409" t="s">
        <v>1726</v>
      </c>
      <c r="K343" s="248"/>
      <c r="M343" s="27">
        <f t="shared" si="47"/>
        <v>0</v>
      </c>
      <c r="N343" s="50">
        <f t="shared" si="48"/>
        <v>0</v>
      </c>
      <c r="O343" s="50">
        <f t="shared" si="32"/>
        <v>0</v>
      </c>
      <c r="P343" s="50">
        <f t="shared" si="33"/>
        <v>0</v>
      </c>
      <c r="Q343" s="50">
        <f t="shared" si="34"/>
        <v>0</v>
      </c>
    </row>
    <row r="344" spans="4:17" ht="20.100000000000001" customHeight="1">
      <c r="D344" s="33" t="s">
        <v>2365</v>
      </c>
      <c r="E344" s="33" t="s">
        <v>2366</v>
      </c>
      <c r="F344" s="249">
        <v>188.52749999999997</v>
      </c>
      <c r="G344" s="249">
        <v>232.74999999999997</v>
      </c>
      <c r="H344" s="398">
        <f t="shared" si="51"/>
        <v>360</v>
      </c>
      <c r="I344" s="399">
        <v>600</v>
      </c>
      <c r="J344" s="409" t="s">
        <v>1726</v>
      </c>
      <c r="K344" s="248"/>
      <c r="M344" s="27">
        <f t="shared" si="47"/>
        <v>0</v>
      </c>
      <c r="N344" s="50">
        <f t="shared" si="48"/>
        <v>0</v>
      </c>
      <c r="O344" s="119">
        <f t="shared" si="32"/>
        <v>0</v>
      </c>
      <c r="P344" s="119">
        <f t="shared" si="33"/>
        <v>0</v>
      </c>
      <c r="Q344" s="119">
        <f t="shared" si="34"/>
        <v>0</v>
      </c>
    </row>
    <row r="345" spans="4:17" ht="20.100000000000001" customHeight="1">
      <c r="F345" s="249"/>
      <c r="G345" s="249"/>
      <c r="H345" s="411"/>
      <c r="I345" s="411"/>
      <c r="J345" s="407"/>
      <c r="K345" s="248"/>
      <c r="M345" s="27">
        <f t="shared" si="47"/>
        <v>0</v>
      </c>
      <c r="N345" s="50">
        <f t="shared" si="48"/>
        <v>0</v>
      </c>
      <c r="O345" s="50">
        <f t="shared" si="32"/>
        <v>0</v>
      </c>
      <c r="P345" s="50">
        <f t="shared" si="33"/>
        <v>0</v>
      </c>
      <c r="Q345" s="50">
        <f t="shared" si="34"/>
        <v>0</v>
      </c>
    </row>
    <row r="346" spans="4:17" ht="20.100000000000001" customHeight="1">
      <c r="D346" s="268" t="s">
        <v>2367</v>
      </c>
      <c r="F346" s="249"/>
      <c r="G346" s="249"/>
      <c r="H346" s="411"/>
      <c r="I346" s="411"/>
      <c r="J346" s="407"/>
      <c r="K346" s="248"/>
      <c r="M346" s="27">
        <f t="shared" si="47"/>
        <v>0</v>
      </c>
      <c r="N346" s="50">
        <f t="shared" si="48"/>
        <v>0</v>
      </c>
      <c r="O346" s="119">
        <f t="shared" si="32"/>
        <v>0</v>
      </c>
      <c r="P346" s="119">
        <f t="shared" si="33"/>
        <v>0</v>
      </c>
      <c r="Q346" s="119">
        <f t="shared" si="34"/>
        <v>0</v>
      </c>
    </row>
    <row r="347" spans="4:17" ht="20.100000000000001" customHeight="1">
      <c r="D347" s="33" t="s">
        <v>2368</v>
      </c>
      <c r="E347" s="33" t="s">
        <v>2369</v>
      </c>
      <c r="F347" s="249">
        <v>172.36799999999999</v>
      </c>
      <c r="G347" s="249">
        <v>212.79999999999998</v>
      </c>
      <c r="H347" s="398">
        <f t="shared" ref="H347:H356" si="52">I347*0.6</f>
        <v>228</v>
      </c>
      <c r="I347" s="399">
        <v>380</v>
      </c>
      <c r="J347" s="409" t="s">
        <v>1726</v>
      </c>
      <c r="K347" s="248"/>
      <c r="M347" s="27">
        <f t="shared" si="47"/>
        <v>0</v>
      </c>
      <c r="N347" s="50">
        <f t="shared" si="48"/>
        <v>0</v>
      </c>
      <c r="O347" s="50">
        <f t="shared" si="32"/>
        <v>0</v>
      </c>
      <c r="P347" s="50">
        <f t="shared" si="33"/>
        <v>0</v>
      </c>
      <c r="Q347" s="50">
        <f t="shared" si="34"/>
        <v>0</v>
      </c>
    </row>
    <row r="348" spans="4:17" ht="20.100000000000001" customHeight="1">
      <c r="D348" s="33" t="s">
        <v>2370</v>
      </c>
      <c r="E348" s="33" t="s">
        <v>2371</v>
      </c>
      <c r="F348" s="249">
        <v>172.36799999999999</v>
      </c>
      <c r="G348" s="249">
        <v>212.79999999999998</v>
      </c>
      <c r="H348" s="398">
        <f t="shared" si="52"/>
        <v>228</v>
      </c>
      <c r="I348" s="399">
        <v>380</v>
      </c>
      <c r="J348" s="409" t="s">
        <v>1726</v>
      </c>
      <c r="K348" s="248"/>
      <c r="M348" s="27">
        <f t="shared" si="47"/>
        <v>0</v>
      </c>
      <c r="N348" s="50">
        <f t="shared" si="48"/>
        <v>0</v>
      </c>
      <c r="O348" s="119">
        <f t="shared" si="32"/>
        <v>0</v>
      </c>
      <c r="P348" s="119">
        <f t="shared" si="33"/>
        <v>0</v>
      </c>
      <c r="Q348" s="119">
        <f t="shared" si="34"/>
        <v>0</v>
      </c>
    </row>
    <row r="349" spans="4:17" ht="20.100000000000001" customHeight="1">
      <c r="D349" s="33" t="s">
        <v>2372</v>
      </c>
      <c r="E349" s="33" t="s">
        <v>2373</v>
      </c>
      <c r="F349" s="249">
        <v>172.36799999999999</v>
      </c>
      <c r="G349" s="249">
        <v>212.79999999999998</v>
      </c>
      <c r="H349" s="398">
        <f t="shared" si="52"/>
        <v>228</v>
      </c>
      <c r="I349" s="399">
        <v>380</v>
      </c>
      <c r="J349" s="409" t="s">
        <v>1726</v>
      </c>
      <c r="K349" s="248"/>
      <c r="M349" s="27">
        <f t="shared" si="47"/>
        <v>0</v>
      </c>
      <c r="N349" s="50">
        <f t="shared" si="48"/>
        <v>0</v>
      </c>
      <c r="O349" s="50">
        <f t="shared" si="32"/>
        <v>0</v>
      </c>
      <c r="P349" s="50">
        <f t="shared" si="33"/>
        <v>0</v>
      </c>
      <c r="Q349" s="50">
        <f t="shared" si="34"/>
        <v>0</v>
      </c>
    </row>
    <row r="350" spans="4:17" ht="20.100000000000001" customHeight="1">
      <c r="D350" s="33" t="s">
        <v>2374</v>
      </c>
      <c r="E350" s="33" t="s">
        <v>2375</v>
      </c>
      <c r="F350" s="249">
        <v>172.36799999999999</v>
      </c>
      <c r="G350" s="249">
        <v>212.79999999999998</v>
      </c>
      <c r="H350" s="398">
        <f t="shared" si="52"/>
        <v>228</v>
      </c>
      <c r="I350" s="399">
        <v>380</v>
      </c>
      <c r="J350" s="409" t="s">
        <v>1726</v>
      </c>
      <c r="K350" s="248"/>
      <c r="M350" s="27">
        <f t="shared" si="47"/>
        <v>0</v>
      </c>
      <c r="N350" s="50">
        <f t="shared" si="48"/>
        <v>0</v>
      </c>
      <c r="O350" s="119">
        <f t="shared" si="32"/>
        <v>0</v>
      </c>
      <c r="P350" s="119">
        <f t="shared" si="33"/>
        <v>0</v>
      </c>
      <c r="Q350" s="119">
        <f t="shared" si="34"/>
        <v>0</v>
      </c>
    </row>
    <row r="351" spans="4:17" ht="20.100000000000001" customHeight="1">
      <c r="D351" s="33" t="s">
        <v>2376</v>
      </c>
      <c r="E351" s="33" t="s">
        <v>2377</v>
      </c>
      <c r="F351" s="249">
        <v>172.36799999999999</v>
      </c>
      <c r="G351" s="249">
        <v>212.79999999999998</v>
      </c>
      <c r="H351" s="398">
        <f t="shared" si="52"/>
        <v>228</v>
      </c>
      <c r="I351" s="399">
        <v>380</v>
      </c>
      <c r="J351" s="409" t="s">
        <v>1726</v>
      </c>
      <c r="K351" s="248"/>
      <c r="M351" s="27">
        <f t="shared" si="47"/>
        <v>0</v>
      </c>
      <c r="N351" s="50">
        <f t="shared" si="48"/>
        <v>0</v>
      </c>
      <c r="O351" s="50">
        <f t="shared" si="32"/>
        <v>0</v>
      </c>
      <c r="P351" s="50">
        <f t="shared" si="33"/>
        <v>0</v>
      </c>
      <c r="Q351" s="50">
        <f t="shared" si="34"/>
        <v>0</v>
      </c>
    </row>
    <row r="352" spans="4:17" ht="20.100000000000001" customHeight="1">
      <c r="D352" s="33" t="s">
        <v>2378</v>
      </c>
      <c r="E352" s="33" t="s">
        <v>2379</v>
      </c>
      <c r="F352" s="249">
        <v>172.36799999999999</v>
      </c>
      <c r="G352" s="249">
        <v>212.79999999999998</v>
      </c>
      <c r="H352" s="398">
        <f t="shared" si="52"/>
        <v>228</v>
      </c>
      <c r="I352" s="399">
        <v>380</v>
      </c>
      <c r="J352" s="409" t="s">
        <v>1726</v>
      </c>
      <c r="K352" s="248"/>
      <c r="M352" s="27">
        <f t="shared" si="47"/>
        <v>0</v>
      </c>
      <c r="N352" s="50">
        <f t="shared" si="48"/>
        <v>0</v>
      </c>
      <c r="O352" s="119">
        <f t="shared" si="32"/>
        <v>0</v>
      </c>
      <c r="P352" s="119">
        <f t="shared" si="33"/>
        <v>0</v>
      </c>
      <c r="Q352" s="119">
        <f t="shared" si="34"/>
        <v>0</v>
      </c>
    </row>
    <row r="353" spans="4:17" ht="20.100000000000001" customHeight="1">
      <c r="D353" s="33" t="s">
        <v>2380</v>
      </c>
      <c r="E353" s="33" t="s">
        <v>2381</v>
      </c>
      <c r="F353" s="249">
        <v>172.36799999999999</v>
      </c>
      <c r="G353" s="249">
        <v>212.79999999999998</v>
      </c>
      <c r="H353" s="398">
        <f t="shared" si="52"/>
        <v>228</v>
      </c>
      <c r="I353" s="399">
        <v>380</v>
      </c>
      <c r="J353" s="409" t="s">
        <v>1726</v>
      </c>
      <c r="K353" s="248"/>
      <c r="M353" s="27">
        <f t="shared" si="47"/>
        <v>0</v>
      </c>
      <c r="N353" s="50">
        <f t="shared" si="48"/>
        <v>0</v>
      </c>
      <c r="O353" s="50">
        <f t="shared" si="32"/>
        <v>0</v>
      </c>
      <c r="P353" s="50">
        <f t="shared" si="33"/>
        <v>0</v>
      </c>
      <c r="Q353" s="50">
        <f t="shared" si="34"/>
        <v>0</v>
      </c>
    </row>
    <row r="354" spans="4:17" ht="20.100000000000001" customHeight="1">
      <c r="D354" s="33" t="s">
        <v>2382</v>
      </c>
      <c r="E354" s="33" t="s">
        <v>2383</v>
      </c>
      <c r="F354" s="249">
        <v>172.36799999999999</v>
      </c>
      <c r="G354" s="249">
        <v>212.79999999999998</v>
      </c>
      <c r="H354" s="398">
        <f t="shared" si="52"/>
        <v>228</v>
      </c>
      <c r="I354" s="399">
        <v>380</v>
      </c>
      <c r="J354" s="409" t="s">
        <v>1726</v>
      </c>
      <c r="K354" s="248"/>
      <c r="M354" s="27">
        <f t="shared" si="47"/>
        <v>0</v>
      </c>
      <c r="N354" s="50">
        <f t="shared" si="48"/>
        <v>0</v>
      </c>
      <c r="O354" s="119">
        <f t="shared" si="32"/>
        <v>0</v>
      </c>
      <c r="P354" s="119">
        <f t="shared" si="33"/>
        <v>0</v>
      </c>
      <c r="Q354" s="119">
        <f t="shared" si="34"/>
        <v>0</v>
      </c>
    </row>
    <row r="355" spans="4:17" ht="20.100000000000001" customHeight="1">
      <c r="D355" s="33" t="s">
        <v>2384</v>
      </c>
      <c r="E355" s="33" t="s">
        <v>2385</v>
      </c>
      <c r="F355" s="249">
        <v>172.36799999999999</v>
      </c>
      <c r="G355" s="249">
        <v>212.79999999999998</v>
      </c>
      <c r="H355" s="398">
        <f t="shared" si="52"/>
        <v>228</v>
      </c>
      <c r="I355" s="399">
        <v>380</v>
      </c>
      <c r="J355" s="409" t="s">
        <v>1726</v>
      </c>
      <c r="K355" s="248"/>
      <c r="M355" s="27">
        <f t="shared" si="47"/>
        <v>0</v>
      </c>
      <c r="N355" s="50">
        <f t="shared" si="48"/>
        <v>0</v>
      </c>
      <c r="O355" s="50">
        <f t="shared" si="32"/>
        <v>0</v>
      </c>
      <c r="P355" s="50">
        <f t="shared" si="33"/>
        <v>0</v>
      </c>
      <c r="Q355" s="50">
        <f t="shared" si="34"/>
        <v>0</v>
      </c>
    </row>
    <row r="356" spans="4:17" ht="20.100000000000001" customHeight="1">
      <c r="D356" s="33" t="s">
        <v>2386</v>
      </c>
      <c r="E356" s="33" t="s">
        <v>2387</v>
      </c>
      <c r="F356" s="249">
        <v>172.36799999999999</v>
      </c>
      <c r="G356" s="249">
        <v>212.79999999999998</v>
      </c>
      <c r="H356" s="398">
        <f t="shared" si="52"/>
        <v>228</v>
      </c>
      <c r="I356" s="399">
        <v>380</v>
      </c>
      <c r="J356" s="409" t="s">
        <v>1726</v>
      </c>
      <c r="K356" s="248"/>
      <c r="M356" s="27">
        <f t="shared" si="47"/>
        <v>0</v>
      </c>
      <c r="N356" s="50">
        <f t="shared" si="48"/>
        <v>0</v>
      </c>
      <c r="O356" s="119">
        <f t="shared" si="32"/>
        <v>0</v>
      </c>
      <c r="P356" s="119">
        <f t="shared" si="33"/>
        <v>0</v>
      </c>
      <c r="Q356" s="119">
        <f t="shared" si="34"/>
        <v>0</v>
      </c>
    </row>
    <row r="357" spans="4:17" ht="20.100000000000001" customHeight="1">
      <c r="F357" s="249"/>
      <c r="G357" s="249"/>
      <c r="H357" s="411"/>
      <c r="I357" s="411"/>
      <c r="J357" s="407"/>
      <c r="K357" s="248"/>
      <c r="M357" s="27">
        <f t="shared" si="47"/>
        <v>0</v>
      </c>
      <c r="N357" s="50">
        <f t="shared" si="48"/>
        <v>0</v>
      </c>
      <c r="O357" s="50">
        <f t="shared" si="32"/>
        <v>0</v>
      </c>
      <c r="P357" s="50">
        <f t="shared" si="33"/>
        <v>0</v>
      </c>
      <c r="Q357" s="50">
        <f t="shared" si="34"/>
        <v>0</v>
      </c>
    </row>
    <row r="358" spans="4:17" ht="20.100000000000001" customHeight="1">
      <c r="D358" s="268" t="s">
        <v>2388</v>
      </c>
      <c r="E358" s="33" t="s">
        <v>182</v>
      </c>
      <c r="F358" s="249"/>
      <c r="G358" s="249"/>
      <c r="H358" s="411"/>
      <c r="I358" s="411"/>
      <c r="J358" s="407"/>
      <c r="K358" s="248"/>
      <c r="M358" s="27">
        <f t="shared" si="47"/>
        <v>0</v>
      </c>
      <c r="N358" s="50">
        <f t="shared" si="48"/>
        <v>0</v>
      </c>
      <c r="O358" s="119">
        <f t="shared" si="32"/>
        <v>0</v>
      </c>
      <c r="P358" s="119">
        <f t="shared" si="33"/>
        <v>0</v>
      </c>
      <c r="Q358" s="119">
        <f t="shared" si="34"/>
        <v>0</v>
      </c>
    </row>
    <row r="359" spans="4:17" ht="20.100000000000001" customHeight="1">
      <c r="D359" s="33" t="s">
        <v>2389</v>
      </c>
      <c r="E359" s="33" t="s">
        <v>2390</v>
      </c>
      <c r="F359" s="249">
        <v>172.36799999999999</v>
      </c>
      <c r="G359" s="249">
        <v>212.79999999999998</v>
      </c>
      <c r="H359" s="398">
        <f t="shared" ref="H359:H364" si="53">I359*0.6</f>
        <v>228</v>
      </c>
      <c r="I359" s="399">
        <v>380</v>
      </c>
      <c r="J359" s="409" t="s">
        <v>1726</v>
      </c>
      <c r="K359" s="248"/>
      <c r="M359" s="27">
        <f t="shared" si="47"/>
        <v>0</v>
      </c>
      <c r="N359" s="50">
        <f t="shared" si="48"/>
        <v>0</v>
      </c>
      <c r="O359" s="50">
        <f t="shared" si="32"/>
        <v>0</v>
      </c>
      <c r="P359" s="50">
        <f t="shared" si="33"/>
        <v>0</v>
      </c>
      <c r="Q359" s="50">
        <f t="shared" si="34"/>
        <v>0</v>
      </c>
    </row>
    <row r="360" spans="4:17" ht="20.100000000000001" customHeight="1">
      <c r="D360" s="33" t="s">
        <v>2391</v>
      </c>
      <c r="E360" s="33" t="s">
        <v>2392</v>
      </c>
      <c r="F360" s="249">
        <v>172.36799999999999</v>
      </c>
      <c r="G360" s="249">
        <v>212.79999999999998</v>
      </c>
      <c r="H360" s="398">
        <f t="shared" si="53"/>
        <v>228</v>
      </c>
      <c r="I360" s="399">
        <v>380</v>
      </c>
      <c r="J360" s="409" t="s">
        <v>1726</v>
      </c>
      <c r="K360" s="248"/>
      <c r="M360" s="27">
        <f t="shared" si="47"/>
        <v>0</v>
      </c>
      <c r="N360" s="50">
        <f t="shared" si="48"/>
        <v>0</v>
      </c>
      <c r="O360" s="119">
        <f t="shared" si="32"/>
        <v>0</v>
      </c>
      <c r="P360" s="119">
        <f t="shared" si="33"/>
        <v>0</v>
      </c>
      <c r="Q360" s="119">
        <f t="shared" si="34"/>
        <v>0</v>
      </c>
    </row>
    <row r="361" spans="4:17" ht="20.100000000000001" customHeight="1">
      <c r="D361" s="33" t="s">
        <v>2393</v>
      </c>
      <c r="E361" s="33" t="s">
        <v>2394</v>
      </c>
      <c r="F361" s="249">
        <v>172.36799999999999</v>
      </c>
      <c r="G361" s="249">
        <v>212.79999999999998</v>
      </c>
      <c r="H361" s="398">
        <f t="shared" si="53"/>
        <v>228</v>
      </c>
      <c r="I361" s="399">
        <v>380</v>
      </c>
      <c r="J361" s="409" t="s">
        <v>1726</v>
      </c>
      <c r="K361" s="248"/>
      <c r="M361" s="27">
        <f t="shared" si="47"/>
        <v>0</v>
      </c>
      <c r="N361" s="50">
        <f t="shared" si="48"/>
        <v>0</v>
      </c>
      <c r="O361" s="50">
        <f t="shared" si="32"/>
        <v>0</v>
      </c>
      <c r="P361" s="50">
        <f t="shared" si="33"/>
        <v>0</v>
      </c>
      <c r="Q361" s="50">
        <f t="shared" si="34"/>
        <v>0</v>
      </c>
    </row>
    <row r="362" spans="4:17" ht="20.100000000000001" customHeight="1">
      <c r="D362" s="33" t="s">
        <v>2395</v>
      </c>
      <c r="E362" s="33" t="s">
        <v>2396</v>
      </c>
      <c r="F362" s="249">
        <v>172.36799999999999</v>
      </c>
      <c r="G362" s="249">
        <v>212.79999999999998</v>
      </c>
      <c r="H362" s="398">
        <f t="shared" si="53"/>
        <v>228</v>
      </c>
      <c r="I362" s="399">
        <v>380</v>
      </c>
      <c r="J362" s="409" t="s">
        <v>1726</v>
      </c>
      <c r="K362" s="248"/>
      <c r="M362" s="27">
        <f t="shared" si="47"/>
        <v>0</v>
      </c>
      <c r="N362" s="50">
        <f t="shared" si="48"/>
        <v>0</v>
      </c>
      <c r="O362" s="119">
        <f t="shared" si="32"/>
        <v>0</v>
      </c>
      <c r="P362" s="119">
        <f t="shared" si="33"/>
        <v>0</v>
      </c>
      <c r="Q362" s="119">
        <f t="shared" si="34"/>
        <v>0</v>
      </c>
    </row>
    <row r="363" spans="4:17" ht="20.100000000000001" customHeight="1">
      <c r="D363" s="33" t="s">
        <v>2397</v>
      </c>
      <c r="E363" s="33" t="s">
        <v>2398</v>
      </c>
      <c r="F363" s="249">
        <v>172.36799999999999</v>
      </c>
      <c r="G363" s="249">
        <v>212.79999999999998</v>
      </c>
      <c r="H363" s="398">
        <f t="shared" si="53"/>
        <v>228</v>
      </c>
      <c r="I363" s="399">
        <v>380</v>
      </c>
      <c r="J363" s="409" t="s">
        <v>1726</v>
      </c>
      <c r="K363" s="248"/>
      <c r="M363" s="27">
        <f t="shared" si="47"/>
        <v>0</v>
      </c>
      <c r="N363" s="50">
        <f t="shared" si="48"/>
        <v>0</v>
      </c>
      <c r="O363" s="50">
        <f t="shared" si="32"/>
        <v>0</v>
      </c>
      <c r="P363" s="50">
        <f t="shared" si="33"/>
        <v>0</v>
      </c>
      <c r="Q363" s="50">
        <f t="shared" si="34"/>
        <v>0</v>
      </c>
    </row>
    <row r="364" spans="4:17" ht="20.100000000000001" customHeight="1">
      <c r="D364" s="33" t="s">
        <v>2399</v>
      </c>
      <c r="E364" s="33" t="s">
        <v>2400</v>
      </c>
      <c r="F364" s="249">
        <v>172.36799999999999</v>
      </c>
      <c r="G364" s="249">
        <v>212.79999999999998</v>
      </c>
      <c r="H364" s="398">
        <f t="shared" si="53"/>
        <v>228</v>
      </c>
      <c r="I364" s="399">
        <v>380</v>
      </c>
      <c r="J364" s="409" t="s">
        <v>1726</v>
      </c>
      <c r="K364" s="248"/>
      <c r="M364" s="27">
        <f t="shared" si="47"/>
        <v>0</v>
      </c>
      <c r="N364" s="50">
        <f t="shared" si="48"/>
        <v>0</v>
      </c>
      <c r="O364" s="119">
        <f t="shared" si="32"/>
        <v>0</v>
      </c>
      <c r="P364" s="119">
        <f t="shared" si="33"/>
        <v>0</v>
      </c>
      <c r="Q364" s="119">
        <f t="shared" si="34"/>
        <v>0</v>
      </c>
    </row>
    <row r="365" spans="4:17" ht="20.100000000000001" customHeight="1">
      <c r="F365" s="249"/>
      <c r="G365" s="249"/>
      <c r="H365" s="411"/>
      <c r="I365" s="411"/>
      <c r="J365" s="409"/>
      <c r="K365" s="248"/>
      <c r="M365" s="27">
        <f t="shared" si="47"/>
        <v>0</v>
      </c>
      <c r="N365" s="50">
        <f t="shared" si="48"/>
        <v>0</v>
      </c>
      <c r="O365" s="50">
        <f t="shared" si="32"/>
        <v>0</v>
      </c>
      <c r="P365" s="50">
        <f t="shared" si="33"/>
        <v>0</v>
      </c>
      <c r="Q365" s="50">
        <f t="shared" si="34"/>
        <v>0</v>
      </c>
    </row>
    <row r="366" spans="4:17" ht="20.100000000000001" customHeight="1">
      <c r="D366" s="268" t="s">
        <v>2401</v>
      </c>
      <c r="F366" s="249"/>
      <c r="G366" s="249"/>
      <c r="H366" s="411"/>
      <c r="I366" s="411"/>
      <c r="J366" s="409"/>
      <c r="K366" s="248"/>
      <c r="M366" s="27">
        <f t="shared" si="47"/>
        <v>0</v>
      </c>
      <c r="N366" s="50">
        <f t="shared" si="48"/>
        <v>0</v>
      </c>
      <c r="O366" s="119">
        <f t="shared" si="32"/>
        <v>0</v>
      </c>
      <c r="P366" s="119">
        <f t="shared" si="33"/>
        <v>0</v>
      </c>
      <c r="Q366" s="119">
        <f t="shared" si="34"/>
        <v>0</v>
      </c>
    </row>
    <row r="367" spans="4:17" ht="20.100000000000001" customHeight="1">
      <c r="D367" s="33" t="s">
        <v>2402</v>
      </c>
      <c r="E367" s="33" t="s">
        <v>2403</v>
      </c>
      <c r="F367" s="249">
        <v>183.14099999999999</v>
      </c>
      <c r="G367" s="249">
        <v>226.09999999999997</v>
      </c>
      <c r="H367" s="398">
        <f t="shared" ref="H367:H372" si="54">I367*0.6</f>
        <v>240</v>
      </c>
      <c r="I367" s="399">
        <v>400</v>
      </c>
      <c r="J367" s="409" t="s">
        <v>1726</v>
      </c>
      <c r="K367" s="248"/>
      <c r="M367" s="27">
        <f t="shared" si="47"/>
        <v>0</v>
      </c>
      <c r="N367" s="50">
        <f t="shared" si="48"/>
        <v>0</v>
      </c>
      <c r="O367" s="50">
        <f t="shared" si="32"/>
        <v>0</v>
      </c>
      <c r="P367" s="50">
        <f t="shared" si="33"/>
        <v>0</v>
      </c>
      <c r="Q367" s="50">
        <f t="shared" si="34"/>
        <v>0</v>
      </c>
    </row>
    <row r="368" spans="4:17" ht="20.100000000000001" customHeight="1">
      <c r="D368" s="33" t="s">
        <v>2404</v>
      </c>
      <c r="E368" s="33" t="s">
        <v>2405</v>
      </c>
      <c r="F368" s="249">
        <v>183.14099999999999</v>
      </c>
      <c r="G368" s="249">
        <v>226.09999999999997</v>
      </c>
      <c r="H368" s="398">
        <f t="shared" si="54"/>
        <v>240</v>
      </c>
      <c r="I368" s="399">
        <v>400</v>
      </c>
      <c r="J368" s="409" t="s">
        <v>1726</v>
      </c>
      <c r="K368" s="248"/>
      <c r="M368" s="27">
        <f t="shared" si="47"/>
        <v>0</v>
      </c>
      <c r="N368" s="50">
        <f t="shared" si="48"/>
        <v>0</v>
      </c>
      <c r="O368" s="119">
        <f t="shared" si="32"/>
        <v>0</v>
      </c>
      <c r="P368" s="119">
        <f t="shared" si="33"/>
        <v>0</v>
      </c>
      <c r="Q368" s="119">
        <f t="shared" si="34"/>
        <v>0</v>
      </c>
    </row>
    <row r="369" spans="3:17" ht="20.100000000000001" customHeight="1">
      <c r="D369" s="33" t="s">
        <v>2406</v>
      </c>
      <c r="E369" s="33" t="s">
        <v>2407</v>
      </c>
      <c r="F369" s="249">
        <v>183.14099999999999</v>
      </c>
      <c r="G369" s="249">
        <v>226.09999999999997</v>
      </c>
      <c r="H369" s="398">
        <f t="shared" si="54"/>
        <v>240</v>
      </c>
      <c r="I369" s="399">
        <v>400</v>
      </c>
      <c r="J369" s="409" t="s">
        <v>1726</v>
      </c>
      <c r="K369" s="248"/>
      <c r="M369" s="27">
        <f t="shared" si="47"/>
        <v>0</v>
      </c>
      <c r="N369" s="50">
        <f t="shared" si="48"/>
        <v>0</v>
      </c>
      <c r="O369" s="50">
        <f t="shared" si="32"/>
        <v>0</v>
      </c>
      <c r="P369" s="50">
        <f t="shared" si="33"/>
        <v>0</v>
      </c>
      <c r="Q369" s="50">
        <f t="shared" si="34"/>
        <v>0</v>
      </c>
    </row>
    <row r="370" spans="3:17" ht="20.100000000000001" customHeight="1">
      <c r="D370" s="33" t="s">
        <v>2408</v>
      </c>
      <c r="E370" s="33" t="s">
        <v>2409</v>
      </c>
      <c r="F370" s="249">
        <v>183.14099999999999</v>
      </c>
      <c r="G370" s="249">
        <v>226.09999999999997</v>
      </c>
      <c r="H370" s="398">
        <f t="shared" si="54"/>
        <v>240</v>
      </c>
      <c r="I370" s="399">
        <v>400</v>
      </c>
      <c r="J370" s="409" t="s">
        <v>1726</v>
      </c>
      <c r="K370" s="248"/>
      <c r="M370" s="27">
        <f t="shared" si="47"/>
        <v>0</v>
      </c>
      <c r="N370" s="50">
        <f t="shared" si="48"/>
        <v>0</v>
      </c>
      <c r="O370" s="119">
        <f t="shared" si="32"/>
        <v>0</v>
      </c>
      <c r="P370" s="119">
        <f t="shared" si="33"/>
        <v>0</v>
      </c>
      <c r="Q370" s="119">
        <f t="shared" si="34"/>
        <v>0</v>
      </c>
    </row>
    <row r="371" spans="3:17" ht="20.100000000000001" customHeight="1">
      <c r="D371" s="33" t="s">
        <v>2410</v>
      </c>
      <c r="E371" s="33" t="s">
        <v>2411</v>
      </c>
      <c r="F371" s="249">
        <v>183.14099999999999</v>
      </c>
      <c r="G371" s="249">
        <v>226.09999999999997</v>
      </c>
      <c r="H371" s="398">
        <f t="shared" si="54"/>
        <v>240</v>
      </c>
      <c r="I371" s="399">
        <v>400</v>
      </c>
      <c r="J371" s="409" t="s">
        <v>1726</v>
      </c>
      <c r="K371" s="248"/>
      <c r="M371" s="27">
        <f t="shared" si="47"/>
        <v>0</v>
      </c>
      <c r="N371" s="50">
        <f t="shared" si="48"/>
        <v>0</v>
      </c>
      <c r="O371" s="50">
        <f t="shared" si="32"/>
        <v>0</v>
      </c>
      <c r="P371" s="50">
        <f t="shared" si="33"/>
        <v>0</v>
      </c>
      <c r="Q371" s="50">
        <f t="shared" si="34"/>
        <v>0</v>
      </c>
    </row>
    <row r="372" spans="3:17" ht="20.100000000000001" customHeight="1">
      <c r="D372" s="33" t="s">
        <v>2412</v>
      </c>
      <c r="E372" s="33" t="s">
        <v>2413</v>
      </c>
      <c r="F372" s="249">
        <v>183.14099999999999</v>
      </c>
      <c r="G372" s="249">
        <v>226.09999999999997</v>
      </c>
      <c r="H372" s="398">
        <f t="shared" si="54"/>
        <v>240</v>
      </c>
      <c r="I372" s="399">
        <v>400</v>
      </c>
      <c r="J372" s="409" t="s">
        <v>1726</v>
      </c>
      <c r="K372" s="248"/>
      <c r="M372" s="27">
        <f t="shared" si="47"/>
        <v>0</v>
      </c>
      <c r="N372" s="50">
        <f t="shared" si="48"/>
        <v>0</v>
      </c>
      <c r="O372" s="119">
        <f t="shared" si="32"/>
        <v>0</v>
      </c>
      <c r="P372" s="119">
        <f t="shared" si="33"/>
        <v>0</v>
      </c>
      <c r="Q372" s="119">
        <f t="shared" si="34"/>
        <v>0</v>
      </c>
    </row>
    <row r="373" spans="3:17" ht="20.100000000000001" customHeight="1">
      <c r="F373" s="249"/>
      <c r="G373" s="249"/>
      <c r="H373" s="411"/>
      <c r="I373" s="411"/>
      <c r="J373" s="407"/>
      <c r="K373" s="248"/>
      <c r="M373" s="27">
        <f t="shared" si="47"/>
        <v>0</v>
      </c>
      <c r="N373" s="50">
        <f t="shared" si="48"/>
        <v>0</v>
      </c>
      <c r="O373" s="50">
        <f t="shared" si="32"/>
        <v>0</v>
      </c>
      <c r="P373" s="50">
        <f t="shared" si="33"/>
        <v>0</v>
      </c>
      <c r="Q373" s="50">
        <f t="shared" si="34"/>
        <v>0</v>
      </c>
    </row>
    <row r="374" spans="3:17" ht="20.100000000000001" customHeight="1">
      <c r="D374" s="268" t="s">
        <v>2414</v>
      </c>
      <c r="F374" s="249"/>
      <c r="G374" s="249"/>
      <c r="H374" s="411"/>
      <c r="I374" s="411"/>
      <c r="J374" s="407"/>
      <c r="K374" s="248"/>
      <c r="M374" s="27">
        <f t="shared" si="47"/>
        <v>0</v>
      </c>
      <c r="N374" s="50">
        <f t="shared" si="48"/>
        <v>0</v>
      </c>
      <c r="O374" s="119">
        <f t="shared" si="32"/>
        <v>0</v>
      </c>
      <c r="P374" s="119">
        <f t="shared" si="33"/>
        <v>0</v>
      </c>
      <c r="Q374" s="119">
        <f t="shared" si="34"/>
        <v>0</v>
      </c>
    </row>
    <row r="375" spans="3:17" ht="20.100000000000001" customHeight="1">
      <c r="D375" s="33" t="s">
        <v>2415</v>
      </c>
      <c r="E375" s="33" t="s">
        <v>2416</v>
      </c>
      <c r="F375" s="249">
        <v>204.68700000000001</v>
      </c>
      <c r="G375" s="249">
        <v>252.7</v>
      </c>
      <c r="H375" s="398">
        <f t="shared" ref="H375:H376" si="55">I375*0.6</f>
        <v>270</v>
      </c>
      <c r="I375" s="399">
        <v>450</v>
      </c>
      <c r="J375" s="409" t="s">
        <v>1726</v>
      </c>
      <c r="K375" s="248"/>
      <c r="M375" s="27">
        <f t="shared" si="47"/>
        <v>0</v>
      </c>
      <c r="N375" s="50">
        <f t="shared" si="48"/>
        <v>0</v>
      </c>
      <c r="O375" s="50">
        <f t="shared" si="32"/>
        <v>0</v>
      </c>
      <c r="P375" s="50">
        <f t="shared" si="33"/>
        <v>0</v>
      </c>
      <c r="Q375" s="50">
        <f t="shared" si="34"/>
        <v>0</v>
      </c>
    </row>
    <row r="376" spans="3:17" ht="20.100000000000001" customHeight="1">
      <c r="D376" s="33" t="s">
        <v>2417</v>
      </c>
      <c r="E376" s="33" t="s">
        <v>2418</v>
      </c>
      <c r="F376" s="249">
        <v>204.68700000000001</v>
      </c>
      <c r="G376" s="249">
        <v>252.7</v>
      </c>
      <c r="H376" s="398">
        <f t="shared" si="55"/>
        <v>270</v>
      </c>
      <c r="I376" s="399">
        <v>450</v>
      </c>
      <c r="J376" s="409" t="s">
        <v>1726</v>
      </c>
      <c r="K376" s="248"/>
      <c r="M376" s="27">
        <f t="shared" si="47"/>
        <v>0</v>
      </c>
      <c r="N376" s="50">
        <f t="shared" si="48"/>
        <v>0</v>
      </c>
      <c r="O376" s="119">
        <f t="shared" si="32"/>
        <v>0</v>
      </c>
      <c r="P376" s="119">
        <f t="shared" si="33"/>
        <v>0</v>
      </c>
      <c r="Q376" s="119">
        <f t="shared" si="34"/>
        <v>0</v>
      </c>
    </row>
    <row r="377" spans="3:17" ht="20.100000000000001" customHeight="1">
      <c r="F377" s="249"/>
      <c r="G377" s="249"/>
      <c r="H377" s="411"/>
      <c r="I377" s="411"/>
      <c r="J377" s="407"/>
      <c r="K377" s="248"/>
      <c r="M377" s="27">
        <f t="shared" si="47"/>
        <v>0</v>
      </c>
      <c r="N377" s="50">
        <f t="shared" si="48"/>
        <v>0</v>
      </c>
      <c r="O377" s="50">
        <f t="shared" si="32"/>
        <v>0</v>
      </c>
      <c r="P377" s="50">
        <f t="shared" si="33"/>
        <v>0</v>
      </c>
      <c r="Q377" s="50">
        <f t="shared" si="34"/>
        <v>0</v>
      </c>
    </row>
    <row r="378" spans="3:17" ht="20.100000000000001" customHeight="1">
      <c r="C378" s="253" t="s">
        <v>2419</v>
      </c>
      <c r="D378" s="268" t="s">
        <v>2420</v>
      </c>
      <c r="F378" s="249"/>
      <c r="G378" s="249"/>
      <c r="H378" s="411"/>
      <c r="I378" s="411"/>
      <c r="J378" s="407"/>
      <c r="K378" s="248"/>
      <c r="M378" s="27">
        <f t="shared" si="47"/>
        <v>0</v>
      </c>
      <c r="N378" s="50">
        <f t="shared" si="48"/>
        <v>0</v>
      </c>
      <c r="O378" s="119">
        <f t="shared" si="32"/>
        <v>0</v>
      </c>
      <c r="P378" s="119">
        <f t="shared" si="33"/>
        <v>0</v>
      </c>
      <c r="Q378" s="119">
        <f t="shared" si="34"/>
        <v>0</v>
      </c>
    </row>
    <row r="379" spans="3:17" ht="20.100000000000001" customHeight="1">
      <c r="D379" s="33" t="s">
        <v>2421</v>
      </c>
      <c r="E379" s="33" t="s">
        <v>2422</v>
      </c>
      <c r="F379" s="249">
        <v>646.38000000000011</v>
      </c>
      <c r="G379" s="249">
        <v>798</v>
      </c>
      <c r="H379" s="398">
        <f t="shared" ref="H379:H381" si="56">I379*0.6</f>
        <v>840</v>
      </c>
      <c r="I379" s="400">
        <v>1400</v>
      </c>
      <c r="J379" s="409" t="s">
        <v>1726</v>
      </c>
      <c r="K379" s="248"/>
      <c r="M379" s="27">
        <f t="shared" si="47"/>
        <v>0</v>
      </c>
      <c r="N379" s="50">
        <f t="shared" si="48"/>
        <v>0</v>
      </c>
      <c r="O379" s="50">
        <f t="shared" si="32"/>
        <v>0</v>
      </c>
      <c r="P379" s="50">
        <f t="shared" si="33"/>
        <v>0</v>
      </c>
      <c r="Q379" s="50">
        <f t="shared" si="34"/>
        <v>0</v>
      </c>
    </row>
    <row r="380" spans="3:17" ht="20.100000000000001" customHeight="1">
      <c r="D380" s="33" t="s">
        <v>2423</v>
      </c>
      <c r="E380" s="33" t="s">
        <v>2424</v>
      </c>
      <c r="F380" s="249">
        <v>727.1774999999999</v>
      </c>
      <c r="G380" s="249">
        <v>897.74999999999989</v>
      </c>
      <c r="H380" s="398">
        <f t="shared" si="56"/>
        <v>960</v>
      </c>
      <c r="I380" s="400">
        <v>1600</v>
      </c>
      <c r="J380" s="409" t="s">
        <v>1726</v>
      </c>
      <c r="K380" s="248"/>
      <c r="M380" s="27">
        <f t="shared" si="47"/>
        <v>0</v>
      </c>
      <c r="N380" s="50">
        <f t="shared" si="48"/>
        <v>0</v>
      </c>
      <c r="O380" s="119">
        <f t="shared" si="32"/>
        <v>0</v>
      </c>
      <c r="P380" s="119">
        <f t="shared" si="33"/>
        <v>0</v>
      </c>
      <c r="Q380" s="119">
        <f t="shared" si="34"/>
        <v>0</v>
      </c>
    </row>
    <row r="381" spans="3:17" ht="20.100000000000001" customHeight="1">
      <c r="D381" s="33" t="s">
        <v>2425</v>
      </c>
      <c r="E381" s="33" t="s">
        <v>2426</v>
      </c>
      <c r="F381" s="249">
        <v>1077.3</v>
      </c>
      <c r="G381" s="249">
        <v>1330</v>
      </c>
      <c r="H381" s="398">
        <f t="shared" si="56"/>
        <v>1380</v>
      </c>
      <c r="I381" s="400">
        <v>2300</v>
      </c>
      <c r="J381" s="409" t="s">
        <v>1726</v>
      </c>
      <c r="K381" s="248"/>
      <c r="M381" s="27">
        <f t="shared" si="47"/>
        <v>0</v>
      </c>
      <c r="N381" s="50">
        <f t="shared" si="48"/>
        <v>0</v>
      </c>
      <c r="O381" s="50">
        <f t="shared" si="32"/>
        <v>0</v>
      </c>
      <c r="P381" s="50">
        <f t="shared" si="33"/>
        <v>0</v>
      </c>
      <c r="Q381" s="50">
        <f t="shared" si="34"/>
        <v>0</v>
      </c>
    </row>
    <row r="382" spans="3:17" ht="20.100000000000001" customHeight="1">
      <c r="F382" s="249"/>
      <c r="G382" s="249"/>
      <c r="H382" s="411"/>
      <c r="I382" s="411"/>
      <c r="J382" s="407"/>
      <c r="K382" s="248"/>
      <c r="M382" s="27">
        <f t="shared" si="47"/>
        <v>0</v>
      </c>
      <c r="N382" s="50">
        <f t="shared" si="48"/>
        <v>0</v>
      </c>
      <c r="O382" s="119">
        <f t="shared" si="32"/>
        <v>0</v>
      </c>
      <c r="P382" s="119">
        <f t="shared" si="33"/>
        <v>0</v>
      </c>
      <c r="Q382" s="119">
        <f t="shared" si="34"/>
        <v>0</v>
      </c>
    </row>
    <row r="383" spans="3:17" ht="20.100000000000001" customHeight="1">
      <c r="D383" s="268" t="s">
        <v>2427</v>
      </c>
      <c r="F383" s="249"/>
      <c r="G383" s="249"/>
      <c r="H383" s="411"/>
      <c r="I383" s="411"/>
      <c r="J383" s="407"/>
      <c r="K383" s="248"/>
      <c r="M383" s="27">
        <f t="shared" si="47"/>
        <v>0</v>
      </c>
      <c r="N383" s="50">
        <f t="shared" si="48"/>
        <v>0</v>
      </c>
      <c r="O383" s="50">
        <f t="shared" si="32"/>
        <v>0</v>
      </c>
      <c r="P383" s="50">
        <f t="shared" si="33"/>
        <v>0</v>
      </c>
      <c r="Q383" s="50">
        <f t="shared" si="34"/>
        <v>0</v>
      </c>
    </row>
    <row r="384" spans="3:17" ht="20.100000000000001" customHeight="1">
      <c r="D384" s="33" t="s">
        <v>2428</v>
      </c>
      <c r="E384" s="33" t="s">
        <v>2429</v>
      </c>
      <c r="F384" s="249">
        <v>727.1774999999999</v>
      </c>
      <c r="G384" s="249">
        <v>897.74999999999989</v>
      </c>
      <c r="H384" s="398">
        <f t="shared" ref="H384:H385" si="57">I384*0.6</f>
        <v>960</v>
      </c>
      <c r="I384" s="400">
        <v>1600</v>
      </c>
      <c r="J384" s="409" t="s">
        <v>1726</v>
      </c>
      <c r="K384" s="248"/>
      <c r="M384" s="27">
        <f t="shared" si="47"/>
        <v>0</v>
      </c>
      <c r="N384" s="50">
        <f t="shared" si="48"/>
        <v>0</v>
      </c>
      <c r="O384" s="119">
        <f t="shared" si="32"/>
        <v>0</v>
      </c>
      <c r="P384" s="119">
        <f t="shared" si="33"/>
        <v>0</v>
      </c>
      <c r="Q384" s="119">
        <f t="shared" si="34"/>
        <v>0</v>
      </c>
    </row>
    <row r="385" spans="4:17" ht="20.100000000000001" customHeight="1">
      <c r="D385" s="33" t="s">
        <v>2430</v>
      </c>
      <c r="E385" s="33" t="s">
        <v>2431</v>
      </c>
      <c r="F385" s="249">
        <v>754.1099999999999</v>
      </c>
      <c r="G385" s="249">
        <v>930.99999999999989</v>
      </c>
      <c r="H385" s="398">
        <f t="shared" si="57"/>
        <v>990</v>
      </c>
      <c r="I385" s="400">
        <v>1650</v>
      </c>
      <c r="J385" s="409" t="s">
        <v>1726</v>
      </c>
      <c r="K385" s="248"/>
      <c r="M385" s="27">
        <f t="shared" si="47"/>
        <v>0</v>
      </c>
      <c r="N385" s="50">
        <f t="shared" si="48"/>
        <v>0</v>
      </c>
      <c r="O385" s="50">
        <f t="shared" si="32"/>
        <v>0</v>
      </c>
      <c r="P385" s="50">
        <f t="shared" si="33"/>
        <v>0</v>
      </c>
      <c r="Q385" s="50">
        <f t="shared" si="34"/>
        <v>0</v>
      </c>
    </row>
    <row r="386" spans="4:17" ht="20.100000000000001" customHeight="1">
      <c r="D386" s="33" t="s">
        <v>2432</v>
      </c>
      <c r="E386" s="33" t="s">
        <v>2433</v>
      </c>
      <c r="F386" s="249">
        <v>1131.1650000000002</v>
      </c>
      <c r="G386" s="249">
        <v>1396.5</v>
      </c>
      <c r="H386" s="398">
        <f>I386*0.6</f>
        <v>1500</v>
      </c>
      <c r="I386" s="400">
        <v>2500</v>
      </c>
      <c r="J386" s="409" t="s">
        <v>1726</v>
      </c>
      <c r="K386" s="248"/>
      <c r="M386" s="27">
        <f t="shared" si="47"/>
        <v>0</v>
      </c>
      <c r="N386" s="50">
        <f t="shared" si="48"/>
        <v>0</v>
      </c>
      <c r="O386" s="119">
        <f t="shared" si="32"/>
        <v>0</v>
      </c>
      <c r="P386" s="119">
        <f t="shared" si="33"/>
        <v>0</v>
      </c>
      <c r="Q386" s="119">
        <f t="shared" si="34"/>
        <v>0</v>
      </c>
    </row>
    <row r="387" spans="4:17" ht="20.100000000000001" customHeight="1">
      <c r="D387" s="33" t="s">
        <v>2434</v>
      </c>
      <c r="E387" s="33" t="s">
        <v>2435</v>
      </c>
      <c r="F387" s="249">
        <v>1292.7600000000002</v>
      </c>
      <c r="G387" s="249">
        <v>1596</v>
      </c>
      <c r="H387" s="398">
        <f t="shared" ref="H387:H389" si="58">I387*0.6</f>
        <v>1680</v>
      </c>
      <c r="I387" s="400">
        <v>2800</v>
      </c>
      <c r="J387" s="409" t="s">
        <v>1726</v>
      </c>
      <c r="K387" s="248"/>
      <c r="M387" s="27">
        <f t="shared" ref="M387:M450" si="59">L387*35</f>
        <v>0</v>
      </c>
      <c r="N387" s="50">
        <f t="shared" si="48"/>
        <v>0</v>
      </c>
      <c r="O387" s="50">
        <f t="shared" si="32"/>
        <v>0</v>
      </c>
      <c r="P387" s="50">
        <f t="shared" si="33"/>
        <v>0</v>
      </c>
      <c r="Q387" s="50">
        <f t="shared" si="34"/>
        <v>0</v>
      </c>
    </row>
    <row r="388" spans="4:17" ht="20.100000000000001" customHeight="1">
      <c r="D388" s="33" t="s">
        <v>2436</v>
      </c>
      <c r="E388" s="33" t="s">
        <v>2437</v>
      </c>
      <c r="F388" s="249">
        <v>1454.3549999999998</v>
      </c>
      <c r="G388" s="249">
        <v>1795.4999999999998</v>
      </c>
      <c r="H388" s="398">
        <f t="shared" si="58"/>
        <v>1920</v>
      </c>
      <c r="I388" s="400">
        <v>3200</v>
      </c>
      <c r="J388" s="409" t="s">
        <v>1726</v>
      </c>
      <c r="K388" s="248"/>
      <c r="M388" s="27">
        <f t="shared" si="59"/>
        <v>0</v>
      </c>
      <c r="N388" s="50">
        <f t="shared" ref="N388:N451" si="60">M388*3</f>
        <v>0</v>
      </c>
      <c r="O388" s="119">
        <f t="shared" si="32"/>
        <v>0</v>
      </c>
      <c r="P388" s="119">
        <f t="shared" si="33"/>
        <v>0</v>
      </c>
      <c r="Q388" s="119">
        <f t="shared" si="34"/>
        <v>0</v>
      </c>
    </row>
    <row r="389" spans="4:17" ht="20.100000000000001" customHeight="1">
      <c r="D389" s="33" t="s">
        <v>2438</v>
      </c>
      <c r="E389" s="33" t="s">
        <v>2439</v>
      </c>
      <c r="F389" s="249">
        <v>2046.8700000000001</v>
      </c>
      <c r="G389" s="249">
        <v>2527</v>
      </c>
      <c r="H389" s="398">
        <f t="shared" si="58"/>
        <v>2700</v>
      </c>
      <c r="I389" s="400">
        <v>4500</v>
      </c>
      <c r="J389" s="409" t="s">
        <v>1726</v>
      </c>
      <c r="K389" s="248"/>
      <c r="M389" s="27">
        <f t="shared" si="59"/>
        <v>0</v>
      </c>
      <c r="N389" s="50">
        <f t="shared" si="60"/>
        <v>0</v>
      </c>
      <c r="O389" s="50">
        <f t="shared" si="32"/>
        <v>0</v>
      </c>
      <c r="P389" s="50">
        <f t="shared" si="33"/>
        <v>0</v>
      </c>
      <c r="Q389" s="50">
        <f t="shared" si="34"/>
        <v>0</v>
      </c>
    </row>
    <row r="390" spans="4:17" ht="20.100000000000001" customHeight="1">
      <c r="F390" s="249"/>
      <c r="G390" s="249"/>
      <c r="H390" s="411"/>
      <c r="I390" s="411"/>
      <c r="J390" s="407"/>
      <c r="K390" s="248"/>
      <c r="M390" s="27">
        <f t="shared" si="59"/>
        <v>0</v>
      </c>
      <c r="N390" s="50">
        <f t="shared" si="60"/>
        <v>0</v>
      </c>
      <c r="O390" s="119">
        <f t="shared" si="32"/>
        <v>0</v>
      </c>
      <c r="P390" s="119">
        <f t="shared" si="33"/>
        <v>0</v>
      </c>
      <c r="Q390" s="119">
        <f t="shared" si="34"/>
        <v>0</v>
      </c>
    </row>
    <row r="391" spans="4:17" ht="20.100000000000001" customHeight="1">
      <c r="D391" s="268" t="s">
        <v>2440</v>
      </c>
      <c r="F391" s="249"/>
      <c r="G391" s="249"/>
      <c r="H391" s="411"/>
      <c r="I391" s="411"/>
      <c r="J391" s="407"/>
      <c r="K391" s="248"/>
      <c r="M391" s="27">
        <f t="shared" si="59"/>
        <v>0</v>
      </c>
      <c r="N391" s="50">
        <f t="shared" si="60"/>
        <v>0</v>
      </c>
      <c r="O391" s="50">
        <f t="shared" si="32"/>
        <v>0</v>
      </c>
      <c r="P391" s="50">
        <f t="shared" si="33"/>
        <v>0</v>
      </c>
      <c r="Q391" s="50">
        <f t="shared" si="34"/>
        <v>0</v>
      </c>
    </row>
    <row r="392" spans="4:17" ht="20.100000000000001" customHeight="1">
      <c r="D392" s="33" t="s">
        <v>2441</v>
      </c>
      <c r="E392" s="33" t="s">
        <v>2442</v>
      </c>
      <c r="F392" s="249">
        <v>861.84</v>
      </c>
      <c r="G392" s="249">
        <v>1064</v>
      </c>
      <c r="H392" s="398">
        <f t="shared" ref="H392:H397" si="61">I392*0.6</f>
        <v>960</v>
      </c>
      <c r="I392" s="400">
        <v>1600</v>
      </c>
      <c r="J392" s="409" t="s">
        <v>1726</v>
      </c>
      <c r="K392" s="248"/>
      <c r="M392" s="27">
        <f t="shared" si="59"/>
        <v>0</v>
      </c>
      <c r="N392" s="50">
        <f t="shared" si="60"/>
        <v>0</v>
      </c>
      <c r="O392" s="119">
        <f t="shared" si="32"/>
        <v>0</v>
      </c>
      <c r="P392" s="119">
        <f t="shared" si="33"/>
        <v>0</v>
      </c>
      <c r="Q392" s="119">
        <f t="shared" si="34"/>
        <v>0</v>
      </c>
    </row>
    <row r="393" spans="4:17" ht="20.100000000000001" customHeight="1">
      <c r="D393" s="33" t="s">
        <v>2443</v>
      </c>
      <c r="E393" s="33" t="s">
        <v>2444</v>
      </c>
      <c r="F393" s="249">
        <v>915.70500000000004</v>
      </c>
      <c r="G393" s="249">
        <v>1130.5</v>
      </c>
      <c r="H393" s="398">
        <f t="shared" si="61"/>
        <v>1020</v>
      </c>
      <c r="I393" s="400">
        <v>1700</v>
      </c>
      <c r="J393" s="409" t="s">
        <v>1726</v>
      </c>
      <c r="K393" s="248"/>
      <c r="M393" s="27">
        <f t="shared" si="59"/>
        <v>0</v>
      </c>
      <c r="N393" s="50">
        <f t="shared" si="60"/>
        <v>0</v>
      </c>
      <c r="O393" s="50">
        <f t="shared" si="32"/>
        <v>0</v>
      </c>
      <c r="P393" s="50">
        <f t="shared" si="33"/>
        <v>0</v>
      </c>
      <c r="Q393" s="50">
        <f t="shared" si="34"/>
        <v>0</v>
      </c>
    </row>
    <row r="394" spans="4:17" ht="20.100000000000001" customHeight="1">
      <c r="D394" s="33" t="s">
        <v>2445</v>
      </c>
      <c r="E394" s="33" t="s">
        <v>2446</v>
      </c>
      <c r="F394" s="249">
        <v>969.56999999999994</v>
      </c>
      <c r="G394" s="249">
        <v>1197</v>
      </c>
      <c r="H394" s="398">
        <f t="shared" si="61"/>
        <v>1080</v>
      </c>
      <c r="I394" s="400">
        <v>1800</v>
      </c>
      <c r="J394" s="409" t="s">
        <v>1726</v>
      </c>
      <c r="K394" s="248"/>
      <c r="M394" s="27">
        <f t="shared" si="59"/>
        <v>0</v>
      </c>
      <c r="N394" s="50">
        <f t="shared" si="60"/>
        <v>0</v>
      </c>
      <c r="O394" s="119">
        <f t="shared" si="32"/>
        <v>0</v>
      </c>
      <c r="P394" s="119">
        <f t="shared" si="33"/>
        <v>0</v>
      </c>
      <c r="Q394" s="119">
        <f t="shared" si="34"/>
        <v>0</v>
      </c>
    </row>
    <row r="395" spans="4:17" ht="20.100000000000001" customHeight="1">
      <c r="D395" s="33" t="s">
        <v>2447</v>
      </c>
      <c r="E395" s="33" t="s">
        <v>2448</v>
      </c>
      <c r="F395" s="249">
        <v>1508.2199999999998</v>
      </c>
      <c r="G395" s="249">
        <v>1861.9999999999998</v>
      </c>
      <c r="H395" s="398">
        <f t="shared" si="61"/>
        <v>1680</v>
      </c>
      <c r="I395" s="400">
        <v>2800</v>
      </c>
      <c r="J395" s="409" t="s">
        <v>1726</v>
      </c>
      <c r="K395" s="248"/>
      <c r="M395" s="27">
        <f t="shared" si="59"/>
        <v>0</v>
      </c>
      <c r="N395" s="50">
        <f t="shared" si="60"/>
        <v>0</v>
      </c>
      <c r="O395" s="50">
        <f t="shared" si="32"/>
        <v>0</v>
      </c>
      <c r="P395" s="50">
        <f t="shared" si="33"/>
        <v>0</v>
      </c>
      <c r="Q395" s="50">
        <f t="shared" si="34"/>
        <v>0</v>
      </c>
    </row>
    <row r="396" spans="4:17" ht="20.100000000000001" customHeight="1">
      <c r="D396" s="33" t="s">
        <v>2449</v>
      </c>
      <c r="E396" s="33" t="s">
        <v>2450</v>
      </c>
      <c r="F396" s="249">
        <v>1615.95</v>
      </c>
      <c r="G396" s="249">
        <v>1995</v>
      </c>
      <c r="H396" s="398">
        <f t="shared" si="61"/>
        <v>1800</v>
      </c>
      <c r="I396" s="400">
        <v>3000</v>
      </c>
      <c r="J396" s="409" t="s">
        <v>1726</v>
      </c>
      <c r="K396" s="248"/>
      <c r="M396" s="27">
        <f t="shared" si="59"/>
        <v>0</v>
      </c>
      <c r="N396" s="50">
        <f t="shared" si="60"/>
        <v>0</v>
      </c>
      <c r="O396" s="119">
        <f t="shared" si="32"/>
        <v>0</v>
      </c>
      <c r="P396" s="119">
        <f t="shared" si="33"/>
        <v>0</v>
      </c>
      <c r="Q396" s="119">
        <f t="shared" si="34"/>
        <v>0</v>
      </c>
    </row>
    <row r="397" spans="4:17" ht="20.100000000000001" customHeight="1">
      <c r="D397" s="33" t="s">
        <v>2451</v>
      </c>
      <c r="E397" s="33" t="s">
        <v>2452</v>
      </c>
      <c r="F397" s="249">
        <v>1723.68</v>
      </c>
      <c r="G397" s="249">
        <v>2128</v>
      </c>
      <c r="H397" s="398">
        <f t="shared" si="61"/>
        <v>1920</v>
      </c>
      <c r="I397" s="400">
        <v>3200</v>
      </c>
      <c r="J397" s="409" t="s">
        <v>1726</v>
      </c>
      <c r="K397" s="248"/>
      <c r="M397" s="27">
        <f t="shared" si="59"/>
        <v>0</v>
      </c>
      <c r="N397" s="50">
        <f t="shared" si="60"/>
        <v>0</v>
      </c>
      <c r="O397" s="50">
        <f t="shared" si="32"/>
        <v>0</v>
      </c>
      <c r="P397" s="50">
        <f t="shared" si="33"/>
        <v>0</v>
      </c>
      <c r="Q397" s="50">
        <f t="shared" si="34"/>
        <v>0</v>
      </c>
    </row>
    <row r="398" spans="4:17" ht="20.100000000000001" customHeight="1">
      <c r="F398" s="249"/>
      <c r="G398" s="249"/>
      <c r="H398" s="411"/>
      <c r="I398" s="411"/>
      <c r="J398" s="407"/>
      <c r="K398" s="248"/>
      <c r="M398" s="27">
        <f t="shared" si="59"/>
        <v>0</v>
      </c>
      <c r="N398" s="50">
        <f t="shared" si="60"/>
        <v>0</v>
      </c>
      <c r="O398" s="119">
        <f t="shared" si="32"/>
        <v>0</v>
      </c>
      <c r="P398" s="119">
        <f t="shared" si="33"/>
        <v>0</v>
      </c>
      <c r="Q398" s="119">
        <f t="shared" si="34"/>
        <v>0</v>
      </c>
    </row>
    <row r="399" spans="4:17" ht="20.100000000000001" customHeight="1">
      <c r="D399" s="268" t="s">
        <v>2453</v>
      </c>
      <c r="F399" s="249"/>
      <c r="G399" s="249"/>
      <c r="H399" s="411"/>
      <c r="I399" s="411"/>
      <c r="J399" s="407"/>
      <c r="K399" s="248"/>
      <c r="M399" s="27">
        <f t="shared" si="59"/>
        <v>0</v>
      </c>
      <c r="N399" s="50">
        <f t="shared" si="60"/>
        <v>0</v>
      </c>
      <c r="O399" s="50">
        <f t="shared" si="32"/>
        <v>0</v>
      </c>
      <c r="P399" s="50">
        <f t="shared" si="33"/>
        <v>0</v>
      </c>
      <c r="Q399" s="50">
        <f t="shared" si="34"/>
        <v>0</v>
      </c>
    </row>
    <row r="400" spans="4:17" ht="20.100000000000001" customHeight="1">
      <c r="D400" s="33" t="s">
        <v>2454</v>
      </c>
      <c r="E400" s="33" t="s">
        <v>2455</v>
      </c>
      <c r="F400" s="249">
        <v>861.84</v>
      </c>
      <c r="G400" s="249">
        <v>1064</v>
      </c>
      <c r="H400" s="398">
        <f t="shared" ref="H400:H405" si="62">I400*0.6</f>
        <v>1020</v>
      </c>
      <c r="I400" s="400">
        <v>1700</v>
      </c>
      <c r="J400" s="409" t="s">
        <v>1726</v>
      </c>
      <c r="K400" s="248"/>
      <c r="M400" s="27">
        <f t="shared" si="59"/>
        <v>0</v>
      </c>
      <c r="N400" s="50">
        <f t="shared" si="60"/>
        <v>0</v>
      </c>
      <c r="O400" s="119">
        <f t="shared" si="32"/>
        <v>0</v>
      </c>
      <c r="P400" s="119">
        <f t="shared" si="33"/>
        <v>0</v>
      </c>
      <c r="Q400" s="119">
        <f t="shared" si="34"/>
        <v>0</v>
      </c>
    </row>
    <row r="401" spans="3:17" ht="20.100000000000001" customHeight="1">
      <c r="D401" s="33" t="s">
        <v>2456</v>
      </c>
      <c r="E401" s="33" t="s">
        <v>2457</v>
      </c>
      <c r="F401" s="249">
        <v>915.70500000000004</v>
      </c>
      <c r="G401" s="249">
        <v>1130.5</v>
      </c>
      <c r="H401" s="398">
        <f t="shared" si="62"/>
        <v>1080</v>
      </c>
      <c r="I401" s="400">
        <v>1800</v>
      </c>
      <c r="J401" s="409" t="s">
        <v>1726</v>
      </c>
      <c r="K401" s="248"/>
      <c r="M401" s="27">
        <f t="shared" si="59"/>
        <v>0</v>
      </c>
      <c r="N401" s="50">
        <f t="shared" si="60"/>
        <v>0</v>
      </c>
      <c r="O401" s="50">
        <f t="shared" si="32"/>
        <v>0</v>
      </c>
      <c r="P401" s="50">
        <f t="shared" si="33"/>
        <v>0</v>
      </c>
      <c r="Q401" s="50">
        <f t="shared" si="34"/>
        <v>0</v>
      </c>
    </row>
    <row r="402" spans="3:17" ht="20.100000000000001" customHeight="1">
      <c r="D402" s="33" t="s">
        <v>2458</v>
      </c>
      <c r="E402" s="33" t="s">
        <v>2459</v>
      </c>
      <c r="F402" s="249">
        <v>969.56999999999994</v>
      </c>
      <c r="G402" s="249">
        <v>1197</v>
      </c>
      <c r="H402" s="398">
        <f t="shared" si="62"/>
        <v>1140</v>
      </c>
      <c r="I402" s="400">
        <v>1900</v>
      </c>
      <c r="J402" s="409" t="s">
        <v>1726</v>
      </c>
      <c r="K402" s="248"/>
      <c r="M402" s="27">
        <f t="shared" si="59"/>
        <v>0</v>
      </c>
      <c r="N402" s="50">
        <f t="shared" si="60"/>
        <v>0</v>
      </c>
      <c r="O402" s="119">
        <f t="shared" si="32"/>
        <v>0</v>
      </c>
      <c r="P402" s="119">
        <f t="shared" si="33"/>
        <v>0</v>
      </c>
      <c r="Q402" s="119">
        <f t="shared" si="34"/>
        <v>0</v>
      </c>
    </row>
    <row r="403" spans="3:17" ht="20.100000000000001" customHeight="1">
      <c r="D403" s="33" t="s">
        <v>2460</v>
      </c>
      <c r="E403" s="33" t="s">
        <v>2461</v>
      </c>
      <c r="F403" s="249">
        <v>1615.95</v>
      </c>
      <c r="G403" s="249">
        <v>1995</v>
      </c>
      <c r="H403" s="398">
        <f t="shared" si="62"/>
        <v>1800</v>
      </c>
      <c r="I403" s="400">
        <v>3000</v>
      </c>
      <c r="J403" s="409" t="s">
        <v>1726</v>
      </c>
      <c r="K403" s="248"/>
      <c r="M403" s="27">
        <f t="shared" si="59"/>
        <v>0</v>
      </c>
      <c r="N403" s="50">
        <f t="shared" si="60"/>
        <v>0</v>
      </c>
      <c r="O403" s="50">
        <f t="shared" si="32"/>
        <v>0</v>
      </c>
      <c r="P403" s="50">
        <f t="shared" si="33"/>
        <v>0</v>
      </c>
      <c r="Q403" s="50">
        <f t="shared" si="34"/>
        <v>0</v>
      </c>
    </row>
    <row r="404" spans="3:17" ht="20.100000000000001" customHeight="1">
      <c r="D404" s="33" t="s">
        <v>2462</v>
      </c>
      <c r="E404" s="33" t="s">
        <v>2463</v>
      </c>
      <c r="F404" s="249">
        <v>1723.68</v>
      </c>
      <c r="G404" s="249">
        <v>2128</v>
      </c>
      <c r="H404" s="398">
        <f t="shared" si="62"/>
        <v>1920</v>
      </c>
      <c r="I404" s="400">
        <v>3200</v>
      </c>
      <c r="J404" s="409" t="s">
        <v>1726</v>
      </c>
      <c r="K404" s="248"/>
      <c r="M404" s="27">
        <f t="shared" si="59"/>
        <v>0</v>
      </c>
      <c r="N404" s="50">
        <f t="shared" si="60"/>
        <v>0</v>
      </c>
      <c r="O404" s="119">
        <f t="shared" si="32"/>
        <v>0</v>
      </c>
      <c r="P404" s="119">
        <f t="shared" si="33"/>
        <v>0</v>
      </c>
      <c r="Q404" s="119">
        <f t="shared" si="34"/>
        <v>0</v>
      </c>
    </row>
    <row r="405" spans="3:17" ht="20.100000000000001" customHeight="1">
      <c r="D405" s="33" t="s">
        <v>2464</v>
      </c>
      <c r="E405" s="33" t="s">
        <v>2465</v>
      </c>
      <c r="F405" s="249">
        <v>1885.2750000000001</v>
      </c>
      <c r="G405" s="249">
        <v>2327.5</v>
      </c>
      <c r="H405" s="398">
        <f t="shared" si="62"/>
        <v>2100</v>
      </c>
      <c r="I405" s="400">
        <v>3500</v>
      </c>
      <c r="J405" s="409" t="s">
        <v>1726</v>
      </c>
      <c r="K405" s="248"/>
      <c r="M405" s="27">
        <f t="shared" si="59"/>
        <v>0</v>
      </c>
      <c r="N405" s="50">
        <f t="shared" si="60"/>
        <v>0</v>
      </c>
      <c r="O405" s="50">
        <f t="shared" si="32"/>
        <v>0</v>
      </c>
      <c r="P405" s="50">
        <f t="shared" si="33"/>
        <v>0</v>
      </c>
      <c r="Q405" s="50">
        <f t="shared" si="34"/>
        <v>0</v>
      </c>
    </row>
    <row r="406" spans="3:17" ht="20.100000000000001" customHeight="1">
      <c r="F406" s="249"/>
      <c r="G406" s="249"/>
      <c r="H406" s="411"/>
      <c r="I406" s="411"/>
      <c r="J406" s="407"/>
      <c r="K406" s="248"/>
      <c r="M406" s="27">
        <f t="shared" si="59"/>
        <v>0</v>
      </c>
      <c r="N406" s="50">
        <f t="shared" si="60"/>
        <v>0</v>
      </c>
      <c r="O406" s="119">
        <f t="shared" si="32"/>
        <v>0</v>
      </c>
      <c r="P406" s="119">
        <f t="shared" si="33"/>
        <v>0</v>
      </c>
      <c r="Q406" s="119">
        <f t="shared" si="34"/>
        <v>0</v>
      </c>
    </row>
    <row r="407" spans="3:17" ht="20.100000000000001" customHeight="1">
      <c r="C407" s="253" t="s">
        <v>2466</v>
      </c>
      <c r="D407" s="268" t="s">
        <v>2467</v>
      </c>
      <c r="F407" s="249"/>
      <c r="G407" s="249"/>
      <c r="H407" s="411"/>
      <c r="I407" s="411"/>
      <c r="J407" s="407"/>
      <c r="K407" s="248"/>
      <c r="M407" s="27">
        <f t="shared" si="59"/>
        <v>0</v>
      </c>
      <c r="N407" s="50">
        <f t="shared" si="60"/>
        <v>0</v>
      </c>
      <c r="O407" s="50">
        <f t="shared" si="32"/>
        <v>0</v>
      </c>
      <c r="P407" s="50">
        <f t="shared" si="33"/>
        <v>0</v>
      </c>
      <c r="Q407" s="50">
        <f t="shared" si="34"/>
        <v>0</v>
      </c>
    </row>
    <row r="408" spans="3:17" ht="20.100000000000001" customHeight="1">
      <c r="D408" s="33" t="s">
        <v>2468</v>
      </c>
      <c r="E408" s="33" t="s">
        <v>2469</v>
      </c>
      <c r="F408" s="249">
        <v>16.159499999999998</v>
      </c>
      <c r="G408" s="249">
        <v>19.95</v>
      </c>
      <c r="H408" s="398">
        <f t="shared" ref="H408:H414" si="63">I408*0.6</f>
        <v>21</v>
      </c>
      <c r="I408" s="399">
        <v>35</v>
      </c>
      <c r="J408" s="409" t="s">
        <v>2470</v>
      </c>
      <c r="K408" s="248"/>
      <c r="M408" s="27">
        <f t="shared" si="59"/>
        <v>0</v>
      </c>
      <c r="N408" s="50">
        <f t="shared" si="60"/>
        <v>0</v>
      </c>
      <c r="O408" s="119">
        <f t="shared" si="32"/>
        <v>0</v>
      </c>
      <c r="P408" s="119">
        <f t="shared" si="33"/>
        <v>0</v>
      </c>
      <c r="Q408" s="119">
        <f t="shared" si="34"/>
        <v>0</v>
      </c>
    </row>
    <row r="409" spans="3:17" ht="20.100000000000001" customHeight="1">
      <c r="D409" s="33" t="s">
        <v>2471</v>
      </c>
      <c r="E409" s="33" t="s">
        <v>2472</v>
      </c>
      <c r="F409" s="249">
        <v>16.159499999999998</v>
      </c>
      <c r="G409" s="249">
        <v>19.95</v>
      </c>
      <c r="H409" s="398">
        <f t="shared" si="63"/>
        <v>21</v>
      </c>
      <c r="I409" s="399">
        <v>35</v>
      </c>
      <c r="J409" s="409" t="s">
        <v>2470</v>
      </c>
      <c r="K409" s="248"/>
      <c r="M409" s="27">
        <f t="shared" si="59"/>
        <v>0</v>
      </c>
      <c r="N409" s="50">
        <f t="shared" si="60"/>
        <v>0</v>
      </c>
      <c r="O409" s="50">
        <f t="shared" si="32"/>
        <v>0</v>
      </c>
      <c r="P409" s="50">
        <f t="shared" si="33"/>
        <v>0</v>
      </c>
      <c r="Q409" s="50">
        <f t="shared" si="34"/>
        <v>0</v>
      </c>
    </row>
    <row r="410" spans="3:17" ht="20.100000000000001" customHeight="1">
      <c r="D410" s="33" t="s">
        <v>2473</v>
      </c>
      <c r="E410" s="33" t="s">
        <v>2474</v>
      </c>
      <c r="F410" s="249">
        <v>32.318999999999996</v>
      </c>
      <c r="G410" s="249">
        <v>39.9</v>
      </c>
      <c r="H410" s="398">
        <f t="shared" si="63"/>
        <v>42</v>
      </c>
      <c r="I410" s="399">
        <v>70</v>
      </c>
      <c r="J410" s="409" t="s">
        <v>2470</v>
      </c>
      <c r="K410" s="248"/>
      <c r="M410" s="27">
        <f t="shared" si="59"/>
        <v>0</v>
      </c>
      <c r="N410" s="50">
        <f t="shared" si="60"/>
        <v>0</v>
      </c>
      <c r="O410" s="119">
        <f t="shared" si="32"/>
        <v>0</v>
      </c>
      <c r="P410" s="119">
        <f t="shared" si="33"/>
        <v>0</v>
      </c>
      <c r="Q410" s="119">
        <f t="shared" si="34"/>
        <v>0</v>
      </c>
    </row>
    <row r="411" spans="3:17" ht="20.100000000000001" customHeight="1">
      <c r="D411" s="33" t="s">
        <v>2475</v>
      </c>
      <c r="E411" s="33" t="s">
        <v>2476</v>
      </c>
      <c r="F411" s="249">
        <v>16.159499999999998</v>
      </c>
      <c r="G411" s="249">
        <v>19.95</v>
      </c>
      <c r="H411" s="398">
        <f t="shared" si="63"/>
        <v>21</v>
      </c>
      <c r="I411" s="399">
        <v>35</v>
      </c>
      <c r="J411" s="409" t="s">
        <v>2470</v>
      </c>
      <c r="K411" s="248"/>
      <c r="M411" s="27">
        <f t="shared" si="59"/>
        <v>0</v>
      </c>
      <c r="N411" s="50">
        <f t="shared" si="60"/>
        <v>0</v>
      </c>
      <c r="O411" s="50">
        <f t="shared" si="32"/>
        <v>0</v>
      </c>
      <c r="P411" s="50">
        <f t="shared" si="33"/>
        <v>0</v>
      </c>
      <c r="Q411" s="50">
        <f t="shared" si="34"/>
        <v>0</v>
      </c>
    </row>
    <row r="412" spans="3:17" ht="20.100000000000001" customHeight="1">
      <c r="D412" s="33" t="s">
        <v>2477</v>
      </c>
      <c r="E412" s="33" t="s">
        <v>2478</v>
      </c>
      <c r="F412" s="249">
        <v>32.318999999999996</v>
      </c>
      <c r="G412" s="249">
        <v>39.9</v>
      </c>
      <c r="H412" s="398">
        <f t="shared" si="63"/>
        <v>42</v>
      </c>
      <c r="I412" s="399">
        <v>70</v>
      </c>
      <c r="J412" s="409" t="s">
        <v>2470</v>
      </c>
      <c r="K412" s="248"/>
      <c r="M412" s="27">
        <f t="shared" si="59"/>
        <v>0</v>
      </c>
      <c r="N412" s="50">
        <f t="shared" si="60"/>
        <v>0</v>
      </c>
      <c r="O412" s="119">
        <f t="shared" si="32"/>
        <v>0</v>
      </c>
      <c r="P412" s="119">
        <f t="shared" si="33"/>
        <v>0</v>
      </c>
      <c r="Q412" s="119">
        <f t="shared" si="34"/>
        <v>0</v>
      </c>
    </row>
    <row r="413" spans="3:17" ht="20.100000000000001" customHeight="1">
      <c r="D413" s="33" t="s">
        <v>2479</v>
      </c>
      <c r="E413" s="33" t="s">
        <v>2480</v>
      </c>
      <c r="F413" s="249">
        <v>53.865000000000002</v>
      </c>
      <c r="G413" s="249">
        <v>66.5</v>
      </c>
      <c r="H413" s="398">
        <f t="shared" si="63"/>
        <v>72</v>
      </c>
      <c r="I413" s="399">
        <v>120</v>
      </c>
      <c r="J413" s="409" t="s">
        <v>2470</v>
      </c>
      <c r="K413" s="248"/>
      <c r="M413" s="27">
        <f t="shared" si="59"/>
        <v>0</v>
      </c>
      <c r="N413" s="50">
        <f t="shared" si="60"/>
        <v>0</v>
      </c>
      <c r="O413" s="50">
        <f t="shared" si="32"/>
        <v>0</v>
      </c>
      <c r="P413" s="50">
        <f t="shared" si="33"/>
        <v>0</v>
      </c>
      <c r="Q413" s="50">
        <f t="shared" si="34"/>
        <v>0</v>
      </c>
    </row>
    <row r="414" spans="3:17" ht="20.100000000000001" customHeight="1">
      <c r="D414" s="33" t="s">
        <v>2481</v>
      </c>
      <c r="E414" s="33" t="s">
        <v>2482</v>
      </c>
      <c r="F414" s="249">
        <v>16.159499999999998</v>
      </c>
      <c r="G414" s="249">
        <v>19.95</v>
      </c>
      <c r="H414" s="398">
        <f t="shared" si="63"/>
        <v>21</v>
      </c>
      <c r="I414" s="399">
        <v>35</v>
      </c>
      <c r="J414" s="409" t="s">
        <v>2470</v>
      </c>
      <c r="K414" s="248"/>
      <c r="M414" s="27">
        <f t="shared" si="59"/>
        <v>0</v>
      </c>
      <c r="N414" s="50">
        <f t="shared" si="60"/>
        <v>0</v>
      </c>
      <c r="O414" s="119">
        <f t="shared" si="32"/>
        <v>0</v>
      </c>
      <c r="P414" s="119">
        <f t="shared" si="33"/>
        <v>0</v>
      </c>
      <c r="Q414" s="119">
        <f t="shared" si="34"/>
        <v>0</v>
      </c>
    </row>
    <row r="415" spans="3:17" ht="20.100000000000001" customHeight="1">
      <c r="F415" s="249"/>
      <c r="G415" s="249"/>
      <c r="H415" s="411"/>
      <c r="I415" s="411"/>
      <c r="J415" s="407"/>
      <c r="K415" s="248"/>
      <c r="M415" s="27">
        <f t="shared" si="59"/>
        <v>0</v>
      </c>
      <c r="N415" s="50">
        <f t="shared" si="60"/>
        <v>0</v>
      </c>
      <c r="O415" s="50">
        <f t="shared" si="32"/>
        <v>0</v>
      </c>
      <c r="P415" s="50">
        <f t="shared" si="33"/>
        <v>0</v>
      </c>
      <c r="Q415" s="50">
        <f t="shared" si="34"/>
        <v>0</v>
      </c>
    </row>
    <row r="416" spans="3:17" ht="20.100000000000001" customHeight="1">
      <c r="D416" s="268" t="s">
        <v>2483</v>
      </c>
      <c r="F416" s="249"/>
      <c r="G416" s="249"/>
      <c r="H416" s="411"/>
      <c r="I416" s="411"/>
      <c r="J416" s="407"/>
      <c r="K416" s="248"/>
      <c r="M416" s="27">
        <f t="shared" si="59"/>
        <v>0</v>
      </c>
      <c r="N416" s="50">
        <f t="shared" si="60"/>
        <v>0</v>
      </c>
      <c r="O416" s="119">
        <f t="shared" si="32"/>
        <v>0</v>
      </c>
      <c r="P416" s="119">
        <f t="shared" si="33"/>
        <v>0</v>
      </c>
      <c r="Q416" s="119">
        <f t="shared" si="34"/>
        <v>0</v>
      </c>
    </row>
    <row r="417" spans="3:17" ht="20.100000000000001" customHeight="1">
      <c r="D417" s="33" t="s">
        <v>2484</v>
      </c>
      <c r="E417" s="33" t="s">
        <v>2485</v>
      </c>
      <c r="F417" s="249">
        <v>16.159499999999998</v>
      </c>
      <c r="G417" s="249">
        <v>19.95</v>
      </c>
      <c r="H417" s="398">
        <f t="shared" ref="H417:H425" si="64">I417*0.6</f>
        <v>21</v>
      </c>
      <c r="I417" s="399">
        <v>35</v>
      </c>
      <c r="J417" s="409" t="s">
        <v>2470</v>
      </c>
      <c r="K417" s="248"/>
      <c r="M417" s="27">
        <f t="shared" si="59"/>
        <v>0</v>
      </c>
      <c r="N417" s="50">
        <f t="shared" si="60"/>
        <v>0</v>
      </c>
      <c r="O417" s="50">
        <f t="shared" si="32"/>
        <v>0</v>
      </c>
      <c r="P417" s="50">
        <f t="shared" si="33"/>
        <v>0</v>
      </c>
      <c r="Q417" s="50">
        <f t="shared" si="34"/>
        <v>0</v>
      </c>
    </row>
    <row r="418" spans="3:17" ht="20.100000000000001" customHeight="1">
      <c r="D418" s="33" t="s">
        <v>2486</v>
      </c>
      <c r="E418" s="33" t="s">
        <v>2487</v>
      </c>
      <c r="F418" s="249">
        <v>16.159499999999998</v>
      </c>
      <c r="G418" s="249">
        <v>19.95</v>
      </c>
      <c r="H418" s="398">
        <f t="shared" si="64"/>
        <v>21</v>
      </c>
      <c r="I418" s="399">
        <v>35</v>
      </c>
      <c r="J418" s="409" t="s">
        <v>2470</v>
      </c>
      <c r="K418" s="248"/>
      <c r="M418" s="27">
        <f t="shared" si="59"/>
        <v>0</v>
      </c>
      <c r="N418" s="50">
        <f t="shared" si="60"/>
        <v>0</v>
      </c>
      <c r="O418" s="119">
        <f t="shared" si="32"/>
        <v>0</v>
      </c>
      <c r="P418" s="119">
        <f t="shared" si="33"/>
        <v>0</v>
      </c>
      <c r="Q418" s="119">
        <f t="shared" si="34"/>
        <v>0</v>
      </c>
    </row>
    <row r="419" spans="3:17" ht="20.100000000000001" customHeight="1">
      <c r="D419" s="33" t="s">
        <v>2488</v>
      </c>
      <c r="E419" s="33" t="s">
        <v>2489</v>
      </c>
      <c r="F419" s="249">
        <v>32.318999999999996</v>
      </c>
      <c r="G419" s="249">
        <v>39.9</v>
      </c>
      <c r="H419" s="398">
        <f t="shared" si="64"/>
        <v>42</v>
      </c>
      <c r="I419" s="399">
        <v>70</v>
      </c>
      <c r="J419" s="409" t="s">
        <v>2470</v>
      </c>
      <c r="K419" s="248"/>
      <c r="M419" s="27">
        <f t="shared" si="59"/>
        <v>0</v>
      </c>
      <c r="N419" s="50">
        <f t="shared" si="60"/>
        <v>0</v>
      </c>
      <c r="O419" s="50">
        <f t="shared" si="32"/>
        <v>0</v>
      </c>
      <c r="P419" s="50">
        <f t="shared" si="33"/>
        <v>0</v>
      </c>
      <c r="Q419" s="50">
        <f t="shared" si="34"/>
        <v>0</v>
      </c>
    </row>
    <row r="420" spans="3:17" ht="20.100000000000001" customHeight="1">
      <c r="D420" s="33" t="s">
        <v>2490</v>
      </c>
      <c r="E420" s="33" t="s">
        <v>2491</v>
      </c>
      <c r="F420" s="249">
        <v>16.159499999999998</v>
      </c>
      <c r="G420" s="249">
        <v>19.95</v>
      </c>
      <c r="H420" s="398">
        <f t="shared" si="64"/>
        <v>21</v>
      </c>
      <c r="I420" s="399">
        <v>35</v>
      </c>
      <c r="J420" s="409" t="s">
        <v>2470</v>
      </c>
      <c r="K420" s="248"/>
      <c r="M420" s="27">
        <f t="shared" si="59"/>
        <v>0</v>
      </c>
      <c r="N420" s="50">
        <f t="shared" si="60"/>
        <v>0</v>
      </c>
      <c r="O420" s="119">
        <f t="shared" si="32"/>
        <v>0</v>
      </c>
      <c r="P420" s="119">
        <f t="shared" si="33"/>
        <v>0</v>
      </c>
      <c r="Q420" s="119">
        <f t="shared" si="34"/>
        <v>0</v>
      </c>
    </row>
    <row r="421" spans="3:17" ht="20.100000000000001" customHeight="1">
      <c r="D421" s="33" t="s">
        <v>2492</v>
      </c>
      <c r="E421" s="33" t="s">
        <v>2493</v>
      </c>
      <c r="F421" s="249">
        <v>32.318999999999996</v>
      </c>
      <c r="G421" s="249">
        <v>39.9</v>
      </c>
      <c r="H421" s="398">
        <f t="shared" si="64"/>
        <v>42</v>
      </c>
      <c r="I421" s="399">
        <v>70</v>
      </c>
      <c r="J421" s="409" t="s">
        <v>2470</v>
      </c>
      <c r="K421" s="248"/>
      <c r="M421" s="27">
        <f t="shared" si="59"/>
        <v>0</v>
      </c>
      <c r="N421" s="50">
        <f t="shared" si="60"/>
        <v>0</v>
      </c>
      <c r="O421" s="50">
        <f t="shared" si="32"/>
        <v>0</v>
      </c>
      <c r="P421" s="50">
        <f t="shared" si="33"/>
        <v>0</v>
      </c>
      <c r="Q421" s="50">
        <f t="shared" si="34"/>
        <v>0</v>
      </c>
    </row>
    <row r="422" spans="3:17" ht="20.100000000000001" customHeight="1">
      <c r="D422" s="33" t="s">
        <v>2494</v>
      </c>
      <c r="E422" s="33" t="s">
        <v>2495</v>
      </c>
      <c r="F422" s="249">
        <v>53.865000000000002</v>
      </c>
      <c r="G422" s="249">
        <v>66.5</v>
      </c>
      <c r="H422" s="398">
        <f t="shared" si="64"/>
        <v>72</v>
      </c>
      <c r="I422" s="399">
        <v>120</v>
      </c>
      <c r="J422" s="409" t="s">
        <v>2470</v>
      </c>
      <c r="K422" s="248"/>
      <c r="M422" s="27">
        <f t="shared" si="59"/>
        <v>0</v>
      </c>
      <c r="N422" s="50">
        <f t="shared" si="60"/>
        <v>0</v>
      </c>
      <c r="O422" s="119">
        <f t="shared" si="32"/>
        <v>0</v>
      </c>
      <c r="P422" s="119">
        <f t="shared" si="33"/>
        <v>0</v>
      </c>
      <c r="Q422" s="119">
        <f t="shared" si="34"/>
        <v>0</v>
      </c>
    </row>
    <row r="423" spans="3:17" ht="20.100000000000001" customHeight="1">
      <c r="D423" s="33" t="s">
        <v>2496</v>
      </c>
      <c r="E423" s="33" t="s">
        <v>2497</v>
      </c>
      <c r="F423" s="249">
        <v>80.797500000000014</v>
      </c>
      <c r="G423" s="249">
        <v>99.75</v>
      </c>
      <c r="H423" s="398">
        <f t="shared" si="64"/>
        <v>102</v>
      </c>
      <c r="I423" s="399">
        <v>170</v>
      </c>
      <c r="J423" s="409" t="s">
        <v>2470</v>
      </c>
      <c r="K423" s="248"/>
      <c r="M423" s="27">
        <f t="shared" si="59"/>
        <v>0</v>
      </c>
      <c r="N423" s="50">
        <f t="shared" si="60"/>
        <v>0</v>
      </c>
      <c r="O423" s="50">
        <f t="shared" si="32"/>
        <v>0</v>
      </c>
      <c r="P423" s="50">
        <f t="shared" si="33"/>
        <v>0</v>
      </c>
      <c r="Q423" s="50">
        <f t="shared" si="34"/>
        <v>0</v>
      </c>
    </row>
    <row r="424" spans="3:17" ht="20.100000000000001" customHeight="1">
      <c r="D424" s="33" t="s">
        <v>2498</v>
      </c>
      <c r="E424" s="33" t="s">
        <v>2499</v>
      </c>
      <c r="F424" s="249">
        <v>64.637999999999991</v>
      </c>
      <c r="G424" s="249">
        <v>79.8</v>
      </c>
      <c r="H424" s="398">
        <f t="shared" si="64"/>
        <v>84</v>
      </c>
      <c r="I424" s="399">
        <v>140</v>
      </c>
      <c r="J424" s="409" t="s">
        <v>2470</v>
      </c>
      <c r="K424" s="248"/>
      <c r="M424" s="27">
        <f t="shared" si="59"/>
        <v>0</v>
      </c>
      <c r="N424" s="50">
        <f t="shared" si="60"/>
        <v>0</v>
      </c>
      <c r="O424" s="119">
        <f t="shared" si="32"/>
        <v>0</v>
      </c>
      <c r="P424" s="119">
        <f t="shared" si="33"/>
        <v>0</v>
      </c>
      <c r="Q424" s="119">
        <f t="shared" si="34"/>
        <v>0</v>
      </c>
    </row>
    <row r="425" spans="3:17" ht="20.100000000000001" customHeight="1">
      <c r="D425" s="33" t="s">
        <v>2500</v>
      </c>
      <c r="E425" s="33" t="s">
        <v>2501</v>
      </c>
      <c r="F425" s="249">
        <v>16.159499999999998</v>
      </c>
      <c r="G425" s="249">
        <v>19.95</v>
      </c>
      <c r="H425" s="398">
        <f t="shared" si="64"/>
        <v>21</v>
      </c>
      <c r="I425" s="399">
        <v>35</v>
      </c>
      <c r="J425" s="409" t="s">
        <v>2470</v>
      </c>
      <c r="K425" s="248"/>
      <c r="M425" s="27">
        <f t="shared" si="59"/>
        <v>0</v>
      </c>
      <c r="N425" s="50">
        <f t="shared" si="60"/>
        <v>0</v>
      </c>
      <c r="O425" s="50">
        <f t="shared" si="32"/>
        <v>0</v>
      </c>
      <c r="P425" s="50">
        <f t="shared" si="33"/>
        <v>0</v>
      </c>
      <c r="Q425" s="50">
        <f t="shared" si="34"/>
        <v>0</v>
      </c>
    </row>
    <row r="426" spans="3:17" ht="20.100000000000001" customHeight="1">
      <c r="F426" s="249"/>
      <c r="G426" s="249"/>
      <c r="H426" s="411"/>
      <c r="I426" s="411"/>
      <c r="J426" s="407"/>
      <c r="K426" s="248"/>
      <c r="M426" s="27">
        <f t="shared" si="59"/>
        <v>0</v>
      </c>
      <c r="N426" s="50">
        <f t="shared" si="60"/>
        <v>0</v>
      </c>
      <c r="O426" s="119">
        <f t="shared" si="32"/>
        <v>0</v>
      </c>
      <c r="P426" s="119">
        <f t="shared" si="33"/>
        <v>0</v>
      </c>
      <c r="Q426" s="119">
        <f t="shared" si="34"/>
        <v>0</v>
      </c>
    </row>
    <row r="427" spans="3:17" ht="20.100000000000001" customHeight="1">
      <c r="D427" s="268" t="s">
        <v>2502</v>
      </c>
      <c r="F427" s="249"/>
      <c r="G427" s="249"/>
      <c r="H427" s="411"/>
      <c r="I427" s="411"/>
      <c r="J427" s="407"/>
      <c r="K427" s="248"/>
      <c r="M427" s="27">
        <f t="shared" si="59"/>
        <v>0</v>
      </c>
      <c r="N427" s="50">
        <f t="shared" si="60"/>
        <v>0</v>
      </c>
      <c r="O427" s="50">
        <f t="shared" si="32"/>
        <v>0</v>
      </c>
      <c r="P427" s="50">
        <f t="shared" si="33"/>
        <v>0</v>
      </c>
      <c r="Q427" s="50">
        <f t="shared" si="34"/>
        <v>0</v>
      </c>
    </row>
    <row r="428" spans="3:17" ht="20.100000000000001" customHeight="1">
      <c r="D428" s="33" t="s">
        <v>2503</v>
      </c>
      <c r="E428" s="33" t="s">
        <v>2504</v>
      </c>
      <c r="F428" s="249">
        <v>538.65</v>
      </c>
      <c r="G428" s="249">
        <v>665</v>
      </c>
      <c r="H428" s="398">
        <f t="shared" ref="H428:H430" si="65">I428*0.6</f>
        <v>720</v>
      </c>
      <c r="I428" s="399">
        <v>1200</v>
      </c>
      <c r="J428" s="409" t="s">
        <v>2470</v>
      </c>
      <c r="K428" s="248"/>
      <c r="M428" s="27">
        <f t="shared" si="59"/>
        <v>0</v>
      </c>
      <c r="N428" s="50">
        <f t="shared" si="60"/>
        <v>0</v>
      </c>
      <c r="O428" s="119">
        <f t="shared" si="32"/>
        <v>0</v>
      </c>
      <c r="P428" s="119">
        <f t="shared" si="33"/>
        <v>0</v>
      </c>
      <c r="Q428" s="119">
        <f t="shared" si="34"/>
        <v>0</v>
      </c>
    </row>
    <row r="429" spans="3:17" ht="20.100000000000001" customHeight="1">
      <c r="D429" s="33" t="s">
        <v>2505</v>
      </c>
      <c r="E429" s="33" t="s">
        <v>2506</v>
      </c>
      <c r="F429" s="249">
        <v>538.65</v>
      </c>
      <c r="G429" s="249">
        <v>665</v>
      </c>
      <c r="H429" s="398">
        <f t="shared" si="65"/>
        <v>720</v>
      </c>
      <c r="I429" s="399">
        <v>1200</v>
      </c>
      <c r="J429" s="409" t="s">
        <v>2470</v>
      </c>
      <c r="K429" s="248"/>
      <c r="M429" s="27">
        <f t="shared" si="59"/>
        <v>0</v>
      </c>
      <c r="N429" s="50">
        <f t="shared" si="60"/>
        <v>0</v>
      </c>
      <c r="O429" s="50">
        <f t="shared" si="32"/>
        <v>0</v>
      </c>
      <c r="P429" s="50">
        <f t="shared" si="33"/>
        <v>0</v>
      </c>
      <c r="Q429" s="50">
        <f t="shared" si="34"/>
        <v>0</v>
      </c>
    </row>
    <row r="430" spans="3:17" ht="20.100000000000001" customHeight="1">
      <c r="D430" s="33" t="s">
        <v>2507</v>
      </c>
      <c r="E430" s="33" t="s">
        <v>2508</v>
      </c>
      <c r="F430" s="249">
        <v>538.65</v>
      </c>
      <c r="G430" s="249">
        <v>665</v>
      </c>
      <c r="H430" s="398">
        <f t="shared" si="65"/>
        <v>720</v>
      </c>
      <c r="I430" s="399">
        <v>1200</v>
      </c>
      <c r="J430" s="409" t="s">
        <v>2470</v>
      </c>
      <c r="K430" s="248"/>
      <c r="M430" s="27">
        <f t="shared" si="59"/>
        <v>0</v>
      </c>
      <c r="N430" s="50">
        <f t="shared" si="60"/>
        <v>0</v>
      </c>
      <c r="O430" s="119">
        <f t="shared" si="32"/>
        <v>0</v>
      </c>
      <c r="P430" s="119">
        <f t="shared" si="33"/>
        <v>0</v>
      </c>
      <c r="Q430" s="119">
        <f t="shared" si="34"/>
        <v>0</v>
      </c>
    </row>
    <row r="431" spans="3:17" ht="20.100000000000001" customHeight="1">
      <c r="F431" s="249"/>
      <c r="G431" s="249"/>
      <c r="H431" s="411"/>
      <c r="I431" s="411"/>
      <c r="J431" s="407"/>
      <c r="K431" s="248"/>
      <c r="M431" s="27">
        <f t="shared" si="59"/>
        <v>0</v>
      </c>
      <c r="N431" s="50">
        <f t="shared" si="60"/>
        <v>0</v>
      </c>
      <c r="O431" s="50">
        <f t="shared" si="32"/>
        <v>0</v>
      </c>
      <c r="P431" s="50">
        <f t="shared" si="33"/>
        <v>0</v>
      </c>
      <c r="Q431" s="50">
        <f t="shared" si="34"/>
        <v>0</v>
      </c>
    </row>
    <row r="432" spans="3:17" ht="20.100000000000001" customHeight="1">
      <c r="C432" s="253" t="s">
        <v>2509</v>
      </c>
      <c r="D432" s="268" t="s">
        <v>2510</v>
      </c>
      <c r="F432" s="249"/>
      <c r="G432" s="249"/>
      <c r="H432" s="411"/>
      <c r="I432" s="411"/>
      <c r="J432" s="407"/>
      <c r="K432" s="248"/>
      <c r="M432" s="27">
        <f t="shared" si="59"/>
        <v>0</v>
      </c>
      <c r="N432" s="50">
        <f t="shared" si="60"/>
        <v>0</v>
      </c>
      <c r="O432" s="119">
        <f t="shared" si="32"/>
        <v>0</v>
      </c>
      <c r="P432" s="119">
        <f t="shared" si="33"/>
        <v>0</v>
      </c>
      <c r="Q432" s="119">
        <f t="shared" si="34"/>
        <v>0</v>
      </c>
    </row>
    <row r="433" spans="3:17" ht="20.100000000000001" customHeight="1">
      <c r="D433" s="33" t="s">
        <v>2511</v>
      </c>
      <c r="E433" s="33" t="s">
        <v>2512</v>
      </c>
      <c r="F433" s="249">
        <v>16.159499999999998</v>
      </c>
      <c r="G433" s="249">
        <v>19.95</v>
      </c>
      <c r="H433" s="398">
        <f t="shared" ref="H433:H438" si="66">I433*0.6</f>
        <v>21</v>
      </c>
      <c r="I433" s="399">
        <v>35</v>
      </c>
      <c r="J433" s="409" t="s">
        <v>2470</v>
      </c>
      <c r="K433" s="248"/>
      <c r="M433" s="27">
        <f t="shared" si="59"/>
        <v>0</v>
      </c>
      <c r="N433" s="50">
        <f t="shared" si="60"/>
        <v>0</v>
      </c>
      <c r="O433" s="50">
        <f t="shared" si="32"/>
        <v>0</v>
      </c>
      <c r="P433" s="50">
        <f t="shared" si="33"/>
        <v>0</v>
      </c>
      <c r="Q433" s="50">
        <f t="shared" si="34"/>
        <v>0</v>
      </c>
    </row>
    <row r="434" spans="3:17" ht="20.100000000000001" customHeight="1">
      <c r="D434" s="33" t="s">
        <v>2513</v>
      </c>
      <c r="E434" s="33" t="s">
        <v>2514</v>
      </c>
      <c r="F434" s="249">
        <v>16.159499999999998</v>
      </c>
      <c r="G434" s="249">
        <v>19.95</v>
      </c>
      <c r="H434" s="398">
        <f t="shared" si="66"/>
        <v>21</v>
      </c>
      <c r="I434" s="399">
        <v>35</v>
      </c>
      <c r="J434" s="409" t="s">
        <v>2470</v>
      </c>
      <c r="K434" s="248"/>
      <c r="M434" s="27">
        <f t="shared" si="59"/>
        <v>0</v>
      </c>
      <c r="N434" s="50">
        <f t="shared" si="60"/>
        <v>0</v>
      </c>
      <c r="O434" s="119">
        <f t="shared" si="32"/>
        <v>0</v>
      </c>
      <c r="P434" s="119">
        <f t="shared" si="33"/>
        <v>0</v>
      </c>
      <c r="Q434" s="119">
        <f t="shared" si="34"/>
        <v>0</v>
      </c>
    </row>
    <row r="435" spans="3:17" ht="20.100000000000001" customHeight="1">
      <c r="D435" s="33" t="s">
        <v>2515</v>
      </c>
      <c r="E435" s="33" t="s">
        <v>2516</v>
      </c>
      <c r="F435" s="249">
        <v>32.318999999999996</v>
      </c>
      <c r="G435" s="249">
        <v>39.9</v>
      </c>
      <c r="H435" s="398">
        <f t="shared" si="66"/>
        <v>42</v>
      </c>
      <c r="I435" s="399">
        <v>70</v>
      </c>
      <c r="J435" s="409" t="s">
        <v>2470</v>
      </c>
      <c r="K435" s="248"/>
      <c r="M435" s="27">
        <f t="shared" si="59"/>
        <v>0</v>
      </c>
      <c r="N435" s="50">
        <f t="shared" si="60"/>
        <v>0</v>
      </c>
      <c r="O435" s="50">
        <f t="shared" si="32"/>
        <v>0</v>
      </c>
      <c r="P435" s="50">
        <f t="shared" si="33"/>
        <v>0</v>
      </c>
      <c r="Q435" s="50">
        <f t="shared" si="34"/>
        <v>0</v>
      </c>
    </row>
    <row r="436" spans="3:17" ht="20.100000000000001" customHeight="1">
      <c r="D436" s="33" t="s">
        <v>2517</v>
      </c>
      <c r="E436" s="33" t="s">
        <v>2518</v>
      </c>
      <c r="F436" s="249">
        <v>16.159499999999998</v>
      </c>
      <c r="G436" s="249">
        <v>19.95</v>
      </c>
      <c r="H436" s="398">
        <f t="shared" si="66"/>
        <v>21</v>
      </c>
      <c r="I436" s="399">
        <v>35</v>
      </c>
      <c r="J436" s="409" t="s">
        <v>2470</v>
      </c>
      <c r="K436" s="248"/>
      <c r="M436" s="27">
        <f t="shared" si="59"/>
        <v>0</v>
      </c>
      <c r="N436" s="50">
        <f t="shared" si="60"/>
        <v>0</v>
      </c>
      <c r="O436" s="119">
        <f t="shared" si="32"/>
        <v>0</v>
      </c>
      <c r="P436" s="119">
        <f t="shared" si="33"/>
        <v>0</v>
      </c>
      <c r="Q436" s="119">
        <f t="shared" si="34"/>
        <v>0</v>
      </c>
    </row>
    <row r="437" spans="3:17" ht="20.100000000000001" customHeight="1">
      <c r="D437" s="33" t="s">
        <v>2519</v>
      </c>
      <c r="E437" s="33" t="s">
        <v>2520</v>
      </c>
      <c r="F437" s="249">
        <v>32.318999999999996</v>
      </c>
      <c r="G437" s="249">
        <v>39.9</v>
      </c>
      <c r="H437" s="398">
        <f t="shared" si="66"/>
        <v>42</v>
      </c>
      <c r="I437" s="399">
        <v>70</v>
      </c>
      <c r="J437" s="409" t="s">
        <v>2470</v>
      </c>
      <c r="K437" s="248"/>
      <c r="M437" s="27">
        <f t="shared" si="59"/>
        <v>0</v>
      </c>
      <c r="N437" s="50">
        <f t="shared" si="60"/>
        <v>0</v>
      </c>
      <c r="O437" s="50">
        <f t="shared" si="32"/>
        <v>0</v>
      </c>
      <c r="P437" s="50">
        <f t="shared" si="33"/>
        <v>0</v>
      </c>
      <c r="Q437" s="50">
        <f t="shared" si="34"/>
        <v>0</v>
      </c>
    </row>
    <row r="438" spans="3:17" ht="20.100000000000001" customHeight="1">
      <c r="D438" s="33" t="s">
        <v>2521</v>
      </c>
      <c r="E438" s="33" t="s">
        <v>2522</v>
      </c>
      <c r="F438" s="249">
        <v>16.159499999999998</v>
      </c>
      <c r="G438" s="249">
        <v>19.95</v>
      </c>
      <c r="H438" s="398">
        <f t="shared" si="66"/>
        <v>21</v>
      </c>
      <c r="I438" s="399">
        <v>35</v>
      </c>
      <c r="J438" s="409" t="s">
        <v>2470</v>
      </c>
      <c r="K438" s="248"/>
      <c r="M438" s="27">
        <f t="shared" si="59"/>
        <v>0</v>
      </c>
      <c r="N438" s="50">
        <f t="shared" si="60"/>
        <v>0</v>
      </c>
      <c r="O438" s="119">
        <f t="shared" si="32"/>
        <v>0</v>
      </c>
      <c r="P438" s="119">
        <f t="shared" si="33"/>
        <v>0</v>
      </c>
      <c r="Q438" s="119">
        <f t="shared" si="34"/>
        <v>0</v>
      </c>
    </row>
    <row r="439" spans="3:17" ht="20.100000000000001" customHeight="1">
      <c r="F439" s="249"/>
      <c r="G439" s="249"/>
      <c r="H439" s="411"/>
      <c r="I439" s="411"/>
      <c r="J439" s="407"/>
      <c r="K439" s="248"/>
      <c r="M439" s="27">
        <f t="shared" si="59"/>
        <v>0</v>
      </c>
      <c r="N439" s="50">
        <f t="shared" si="60"/>
        <v>0</v>
      </c>
      <c r="O439" s="50">
        <f t="shared" si="32"/>
        <v>0</v>
      </c>
      <c r="P439" s="50">
        <f t="shared" si="33"/>
        <v>0</v>
      </c>
      <c r="Q439" s="50">
        <f t="shared" si="34"/>
        <v>0</v>
      </c>
    </row>
    <row r="440" spans="3:17" ht="20.100000000000001" customHeight="1">
      <c r="D440" s="268" t="s">
        <v>2523</v>
      </c>
      <c r="F440" s="249"/>
      <c r="G440" s="249"/>
      <c r="H440" s="411"/>
      <c r="I440" s="411"/>
      <c r="J440" s="407"/>
      <c r="K440" s="248"/>
      <c r="M440" s="27">
        <f t="shared" si="59"/>
        <v>0</v>
      </c>
      <c r="N440" s="50">
        <f t="shared" si="60"/>
        <v>0</v>
      </c>
      <c r="O440" s="119">
        <f t="shared" si="32"/>
        <v>0</v>
      </c>
      <c r="P440" s="119">
        <f t="shared" si="33"/>
        <v>0</v>
      </c>
      <c r="Q440" s="119">
        <f t="shared" si="34"/>
        <v>0</v>
      </c>
    </row>
    <row r="441" spans="3:17" ht="20.100000000000001" customHeight="1">
      <c r="D441" s="33" t="s">
        <v>2524</v>
      </c>
      <c r="E441" s="33" t="s">
        <v>2525</v>
      </c>
      <c r="F441" s="249">
        <v>16.159499999999998</v>
      </c>
      <c r="G441" s="249">
        <v>19.95</v>
      </c>
      <c r="H441" s="398">
        <f t="shared" ref="H441:H446" si="67">I441*0.6</f>
        <v>21</v>
      </c>
      <c r="I441" s="399">
        <v>35</v>
      </c>
      <c r="J441" s="409" t="s">
        <v>2470</v>
      </c>
      <c r="K441" s="248"/>
      <c r="M441" s="27">
        <f t="shared" si="59"/>
        <v>0</v>
      </c>
      <c r="N441" s="50">
        <f t="shared" si="60"/>
        <v>0</v>
      </c>
      <c r="O441" s="50">
        <f t="shared" si="32"/>
        <v>0</v>
      </c>
      <c r="P441" s="50">
        <f t="shared" si="33"/>
        <v>0</v>
      </c>
      <c r="Q441" s="50">
        <f t="shared" si="34"/>
        <v>0</v>
      </c>
    </row>
    <row r="442" spans="3:17" ht="20.100000000000001" customHeight="1">
      <c r="D442" s="33" t="s">
        <v>2526</v>
      </c>
      <c r="E442" s="33" t="s">
        <v>2527</v>
      </c>
      <c r="F442" s="249">
        <v>16.159499999999998</v>
      </c>
      <c r="G442" s="249">
        <v>19.95</v>
      </c>
      <c r="H442" s="398">
        <f t="shared" si="67"/>
        <v>21</v>
      </c>
      <c r="I442" s="399">
        <v>35</v>
      </c>
      <c r="J442" s="409" t="s">
        <v>2470</v>
      </c>
      <c r="K442" s="248"/>
      <c r="M442" s="27">
        <f t="shared" si="59"/>
        <v>0</v>
      </c>
      <c r="N442" s="50">
        <f t="shared" si="60"/>
        <v>0</v>
      </c>
      <c r="O442" s="119">
        <f t="shared" si="32"/>
        <v>0</v>
      </c>
      <c r="P442" s="119">
        <f t="shared" si="33"/>
        <v>0</v>
      </c>
      <c r="Q442" s="119">
        <f t="shared" si="34"/>
        <v>0</v>
      </c>
    </row>
    <row r="443" spans="3:17" ht="20.100000000000001" customHeight="1">
      <c r="D443" s="33" t="s">
        <v>2528</v>
      </c>
      <c r="E443" s="33" t="s">
        <v>2529</v>
      </c>
      <c r="F443" s="249">
        <v>32.318999999999996</v>
      </c>
      <c r="G443" s="249">
        <v>39.9</v>
      </c>
      <c r="H443" s="398">
        <f t="shared" si="67"/>
        <v>42</v>
      </c>
      <c r="I443" s="399">
        <v>70</v>
      </c>
      <c r="J443" s="409" t="s">
        <v>2470</v>
      </c>
      <c r="K443" s="248"/>
      <c r="M443" s="27">
        <f t="shared" si="59"/>
        <v>0</v>
      </c>
      <c r="N443" s="50">
        <f t="shared" si="60"/>
        <v>0</v>
      </c>
      <c r="O443" s="50">
        <f t="shared" si="32"/>
        <v>0</v>
      </c>
      <c r="P443" s="50">
        <f t="shared" si="33"/>
        <v>0</v>
      </c>
      <c r="Q443" s="50">
        <f t="shared" si="34"/>
        <v>0</v>
      </c>
    </row>
    <row r="444" spans="3:17" ht="20.100000000000001" customHeight="1">
      <c r="D444" s="33" t="s">
        <v>2530</v>
      </c>
      <c r="E444" s="33" t="s">
        <v>2531</v>
      </c>
      <c r="F444" s="249">
        <v>16.159499999999998</v>
      </c>
      <c r="G444" s="249">
        <v>19.95</v>
      </c>
      <c r="H444" s="398">
        <f t="shared" si="67"/>
        <v>21</v>
      </c>
      <c r="I444" s="399">
        <v>35</v>
      </c>
      <c r="J444" s="409" t="s">
        <v>2470</v>
      </c>
      <c r="K444" s="248"/>
      <c r="M444" s="27">
        <f t="shared" si="59"/>
        <v>0</v>
      </c>
      <c r="N444" s="50">
        <f t="shared" si="60"/>
        <v>0</v>
      </c>
      <c r="O444" s="119">
        <f t="shared" si="32"/>
        <v>0</v>
      </c>
      <c r="P444" s="119">
        <f t="shared" si="33"/>
        <v>0</v>
      </c>
      <c r="Q444" s="119">
        <f t="shared" si="34"/>
        <v>0</v>
      </c>
    </row>
    <row r="445" spans="3:17" ht="20.100000000000001" customHeight="1">
      <c r="D445" s="33" t="s">
        <v>2532</v>
      </c>
      <c r="E445" s="33" t="s">
        <v>2533</v>
      </c>
      <c r="F445" s="249">
        <v>32.318999999999996</v>
      </c>
      <c r="G445" s="249">
        <v>39.9</v>
      </c>
      <c r="H445" s="398">
        <f t="shared" si="67"/>
        <v>42</v>
      </c>
      <c r="I445" s="399">
        <v>70</v>
      </c>
      <c r="J445" s="409" t="s">
        <v>2470</v>
      </c>
      <c r="K445" s="248"/>
      <c r="M445" s="27">
        <f t="shared" si="59"/>
        <v>0</v>
      </c>
      <c r="N445" s="50">
        <f t="shared" si="60"/>
        <v>0</v>
      </c>
      <c r="O445" s="50">
        <f t="shared" si="32"/>
        <v>0</v>
      </c>
      <c r="P445" s="50">
        <f t="shared" si="33"/>
        <v>0</v>
      </c>
      <c r="Q445" s="50">
        <f t="shared" si="34"/>
        <v>0</v>
      </c>
    </row>
    <row r="446" spans="3:17" ht="20.100000000000001" customHeight="1">
      <c r="D446" s="33" t="s">
        <v>2534</v>
      </c>
      <c r="E446" s="33" t="s">
        <v>2535</v>
      </c>
      <c r="F446" s="249">
        <v>16.159499999999998</v>
      </c>
      <c r="G446" s="249">
        <v>19.95</v>
      </c>
      <c r="H446" s="398">
        <f t="shared" si="67"/>
        <v>21</v>
      </c>
      <c r="I446" s="399">
        <v>35</v>
      </c>
      <c r="J446" s="409" t="s">
        <v>2470</v>
      </c>
      <c r="K446" s="248"/>
      <c r="M446" s="27">
        <f t="shared" si="59"/>
        <v>0</v>
      </c>
      <c r="N446" s="50">
        <f t="shared" si="60"/>
        <v>0</v>
      </c>
      <c r="O446" s="119">
        <f t="shared" si="32"/>
        <v>0</v>
      </c>
      <c r="P446" s="119">
        <f t="shared" si="33"/>
        <v>0</v>
      </c>
      <c r="Q446" s="119">
        <f t="shared" si="34"/>
        <v>0</v>
      </c>
    </row>
    <row r="447" spans="3:17" ht="20.100000000000001" customHeight="1">
      <c r="F447" s="249"/>
      <c r="G447" s="249"/>
      <c r="H447" s="411"/>
      <c r="I447" s="411"/>
      <c r="J447" s="407"/>
      <c r="K447" s="248"/>
      <c r="M447" s="27">
        <f t="shared" si="59"/>
        <v>0</v>
      </c>
      <c r="N447" s="50">
        <f t="shared" si="60"/>
        <v>0</v>
      </c>
      <c r="O447" s="50">
        <f t="shared" si="32"/>
        <v>0</v>
      </c>
      <c r="P447" s="50">
        <f t="shared" si="33"/>
        <v>0</v>
      </c>
      <c r="Q447" s="50">
        <f t="shared" si="34"/>
        <v>0</v>
      </c>
    </row>
    <row r="448" spans="3:17" ht="20.100000000000001" customHeight="1">
      <c r="C448" s="253" t="s">
        <v>2536</v>
      </c>
      <c r="D448" s="268" t="s">
        <v>2537</v>
      </c>
      <c r="F448" s="249"/>
      <c r="G448" s="249"/>
      <c r="H448" s="411"/>
      <c r="I448" s="411"/>
      <c r="J448" s="407"/>
      <c r="K448" s="248"/>
      <c r="M448" s="27">
        <f t="shared" si="59"/>
        <v>0</v>
      </c>
      <c r="N448" s="50">
        <f t="shared" si="60"/>
        <v>0</v>
      </c>
      <c r="O448" s="119">
        <f t="shared" si="32"/>
        <v>0</v>
      </c>
      <c r="P448" s="119">
        <f t="shared" si="33"/>
        <v>0</v>
      </c>
      <c r="Q448" s="119">
        <f t="shared" si="34"/>
        <v>0</v>
      </c>
    </row>
    <row r="449" spans="3:17" ht="20.100000000000001" customHeight="1">
      <c r="D449" s="33" t="s">
        <v>2538</v>
      </c>
      <c r="E449" s="33" t="s">
        <v>2539</v>
      </c>
      <c r="F449" s="249">
        <v>969.56999999999994</v>
      </c>
      <c r="G449" s="249">
        <v>1197</v>
      </c>
      <c r="H449" s="398">
        <f t="shared" ref="H449:H451" si="68">I449*0.6</f>
        <v>1260</v>
      </c>
      <c r="I449" s="399">
        <v>2100</v>
      </c>
      <c r="J449" s="409" t="s">
        <v>2470</v>
      </c>
      <c r="K449" s="248"/>
      <c r="M449" s="27">
        <f t="shared" si="59"/>
        <v>0</v>
      </c>
      <c r="N449" s="50">
        <f t="shared" si="60"/>
        <v>0</v>
      </c>
      <c r="O449" s="50">
        <f t="shared" si="32"/>
        <v>0</v>
      </c>
      <c r="P449" s="50">
        <f t="shared" si="33"/>
        <v>0</v>
      </c>
      <c r="Q449" s="50">
        <f t="shared" si="34"/>
        <v>0</v>
      </c>
    </row>
    <row r="450" spans="3:17" ht="20.100000000000001" customHeight="1">
      <c r="D450" s="33" t="s">
        <v>2540</v>
      </c>
      <c r="E450" s="33" t="s">
        <v>2541</v>
      </c>
      <c r="F450" s="249">
        <v>1615.95</v>
      </c>
      <c r="G450" s="249">
        <v>1995</v>
      </c>
      <c r="H450" s="398">
        <f t="shared" si="68"/>
        <v>2100</v>
      </c>
      <c r="I450" s="399">
        <v>3500</v>
      </c>
      <c r="J450" s="409" t="s">
        <v>2470</v>
      </c>
      <c r="K450" s="248"/>
      <c r="M450" s="27">
        <f t="shared" si="59"/>
        <v>0</v>
      </c>
      <c r="N450" s="50">
        <f t="shared" si="60"/>
        <v>0</v>
      </c>
      <c r="O450" s="119">
        <f t="shared" si="32"/>
        <v>0</v>
      </c>
      <c r="P450" s="119">
        <f t="shared" si="33"/>
        <v>0</v>
      </c>
      <c r="Q450" s="119">
        <f t="shared" si="34"/>
        <v>0</v>
      </c>
    </row>
    <row r="451" spans="3:17" ht="20.100000000000001" customHeight="1">
      <c r="D451" s="33" t="s">
        <v>2542</v>
      </c>
      <c r="E451" s="33" t="s">
        <v>2543</v>
      </c>
      <c r="F451" s="249">
        <v>2693.25</v>
      </c>
      <c r="G451" s="249">
        <v>3325</v>
      </c>
      <c r="H451" s="398">
        <f t="shared" si="68"/>
        <v>3600</v>
      </c>
      <c r="I451" s="399">
        <v>6000</v>
      </c>
      <c r="J451" s="409" t="s">
        <v>2470</v>
      </c>
      <c r="K451" s="248"/>
      <c r="M451" s="27">
        <f t="shared" ref="M451:M514" si="69">L451*35</f>
        <v>0</v>
      </c>
      <c r="N451" s="50">
        <f t="shared" si="60"/>
        <v>0</v>
      </c>
      <c r="O451" s="50">
        <f t="shared" si="32"/>
        <v>0</v>
      </c>
      <c r="P451" s="50">
        <f t="shared" si="33"/>
        <v>0</v>
      </c>
      <c r="Q451" s="50">
        <f t="shared" si="34"/>
        <v>0</v>
      </c>
    </row>
    <row r="452" spans="3:17" ht="20.100000000000001" customHeight="1">
      <c r="F452" s="249"/>
      <c r="G452" s="249"/>
      <c r="H452" s="411"/>
      <c r="I452" s="411"/>
      <c r="J452" s="407"/>
      <c r="K452" s="248"/>
      <c r="M452" s="27">
        <f t="shared" si="69"/>
        <v>0</v>
      </c>
      <c r="N452" s="50">
        <f t="shared" ref="N452:N515" si="70">M452*3</f>
        <v>0</v>
      </c>
      <c r="O452" s="119">
        <f t="shared" si="32"/>
        <v>0</v>
      </c>
      <c r="P452" s="119">
        <f t="shared" si="33"/>
        <v>0</v>
      </c>
      <c r="Q452" s="119">
        <f t="shared" si="34"/>
        <v>0</v>
      </c>
    </row>
    <row r="453" spans="3:17" ht="20.100000000000001" customHeight="1">
      <c r="D453" s="268" t="s">
        <v>2544</v>
      </c>
      <c r="F453" s="249"/>
      <c r="G453" s="249"/>
      <c r="H453" s="411"/>
      <c r="I453" s="411"/>
      <c r="J453" s="407"/>
      <c r="K453" s="248"/>
      <c r="M453" s="27">
        <f t="shared" si="69"/>
        <v>0</v>
      </c>
      <c r="N453" s="50">
        <f t="shared" si="70"/>
        <v>0</v>
      </c>
      <c r="O453" s="50">
        <f t="shared" si="32"/>
        <v>0</v>
      </c>
      <c r="P453" s="50">
        <f t="shared" si="33"/>
        <v>0</v>
      </c>
      <c r="Q453" s="50">
        <f t="shared" si="34"/>
        <v>0</v>
      </c>
    </row>
    <row r="454" spans="3:17" ht="20.100000000000001" customHeight="1">
      <c r="D454" s="33" t="s">
        <v>2545</v>
      </c>
      <c r="E454" s="33" t="s">
        <v>2546</v>
      </c>
      <c r="F454" s="249">
        <v>646.38000000000011</v>
      </c>
      <c r="G454" s="249">
        <v>798</v>
      </c>
      <c r="H454" s="398">
        <f t="shared" ref="H454:H455" si="71">I454*0.6</f>
        <v>840</v>
      </c>
      <c r="I454" s="399">
        <v>1400</v>
      </c>
      <c r="J454" s="409" t="s">
        <v>2470</v>
      </c>
      <c r="K454" s="248"/>
      <c r="M454" s="27">
        <f t="shared" si="69"/>
        <v>0</v>
      </c>
      <c r="N454" s="50">
        <f t="shared" si="70"/>
        <v>0</v>
      </c>
      <c r="O454" s="119">
        <f t="shared" si="32"/>
        <v>0</v>
      </c>
      <c r="P454" s="119">
        <f t="shared" si="33"/>
        <v>0</v>
      </c>
      <c r="Q454" s="119">
        <f t="shared" si="34"/>
        <v>0</v>
      </c>
    </row>
    <row r="455" spans="3:17" ht="20.100000000000001" customHeight="1">
      <c r="D455" s="33" t="s">
        <v>2547</v>
      </c>
      <c r="E455" s="33" t="s">
        <v>2548</v>
      </c>
      <c r="F455" s="249">
        <v>1185.03</v>
      </c>
      <c r="G455" s="249">
        <v>1463</v>
      </c>
      <c r="H455" s="398">
        <f t="shared" si="71"/>
        <v>1560</v>
      </c>
      <c r="I455" s="399">
        <v>2600</v>
      </c>
      <c r="J455" s="409" t="s">
        <v>2470</v>
      </c>
      <c r="K455" s="248"/>
      <c r="M455" s="27">
        <f t="shared" si="69"/>
        <v>0</v>
      </c>
      <c r="N455" s="50">
        <f t="shared" si="70"/>
        <v>0</v>
      </c>
      <c r="O455" s="50">
        <f t="shared" si="32"/>
        <v>0</v>
      </c>
      <c r="P455" s="50">
        <f t="shared" si="33"/>
        <v>0</v>
      </c>
      <c r="Q455" s="50">
        <f t="shared" si="34"/>
        <v>0</v>
      </c>
    </row>
    <row r="456" spans="3:17" ht="20.100000000000001" customHeight="1">
      <c r="F456" s="249"/>
      <c r="G456" s="249"/>
      <c r="H456" s="411"/>
      <c r="I456" s="411"/>
      <c r="J456" s="407"/>
      <c r="K456" s="248"/>
      <c r="M456" s="27">
        <f t="shared" si="69"/>
        <v>0</v>
      </c>
      <c r="N456" s="50">
        <f t="shared" si="70"/>
        <v>0</v>
      </c>
      <c r="O456" s="119">
        <f t="shared" si="32"/>
        <v>0</v>
      </c>
      <c r="P456" s="119">
        <f t="shared" si="33"/>
        <v>0</v>
      </c>
      <c r="Q456" s="119">
        <f t="shared" si="34"/>
        <v>0</v>
      </c>
    </row>
    <row r="457" spans="3:17" ht="20.100000000000001" customHeight="1">
      <c r="C457" s="253" t="s">
        <v>2549</v>
      </c>
      <c r="D457" s="268" t="s">
        <v>2550</v>
      </c>
      <c r="F457" s="249"/>
      <c r="G457" s="249"/>
      <c r="H457" s="411"/>
      <c r="I457" s="411"/>
      <c r="J457" s="407"/>
      <c r="K457" s="248"/>
      <c r="M457" s="27">
        <f t="shared" si="69"/>
        <v>0</v>
      </c>
      <c r="N457" s="50">
        <f t="shared" si="70"/>
        <v>0</v>
      </c>
      <c r="O457" s="50">
        <f t="shared" si="32"/>
        <v>0</v>
      </c>
      <c r="P457" s="50">
        <f t="shared" si="33"/>
        <v>0</v>
      </c>
      <c r="Q457" s="50">
        <f t="shared" si="34"/>
        <v>0</v>
      </c>
    </row>
    <row r="458" spans="3:17" ht="20.100000000000001" customHeight="1">
      <c r="D458" s="33" t="s">
        <v>2551</v>
      </c>
      <c r="E458" s="33" t="s">
        <v>2552</v>
      </c>
      <c r="F458" s="249">
        <v>16.159499999999998</v>
      </c>
      <c r="G458" s="249">
        <v>19.95</v>
      </c>
      <c r="H458" s="398">
        <f t="shared" ref="H458:H466" si="72">I458*0.6</f>
        <v>21</v>
      </c>
      <c r="I458" s="399">
        <v>35</v>
      </c>
      <c r="J458" s="409" t="s">
        <v>2470</v>
      </c>
      <c r="K458" s="248"/>
      <c r="M458" s="27">
        <f t="shared" si="69"/>
        <v>0</v>
      </c>
      <c r="N458" s="50">
        <f t="shared" si="70"/>
        <v>0</v>
      </c>
      <c r="O458" s="119">
        <f t="shared" si="32"/>
        <v>0</v>
      </c>
      <c r="P458" s="119">
        <f t="shared" si="33"/>
        <v>0</v>
      </c>
      <c r="Q458" s="119">
        <f t="shared" si="34"/>
        <v>0</v>
      </c>
    </row>
    <row r="459" spans="3:17" ht="20.100000000000001" customHeight="1">
      <c r="D459" s="33" t="s">
        <v>2553</v>
      </c>
      <c r="E459" s="33" t="s">
        <v>2554</v>
      </c>
      <c r="F459" s="249">
        <v>26.932500000000001</v>
      </c>
      <c r="G459" s="249">
        <v>33.25</v>
      </c>
      <c r="H459" s="398">
        <f t="shared" si="72"/>
        <v>36</v>
      </c>
      <c r="I459" s="399">
        <v>60</v>
      </c>
      <c r="J459" s="409" t="s">
        <v>2470</v>
      </c>
      <c r="K459" s="248"/>
      <c r="M459" s="27">
        <f t="shared" si="69"/>
        <v>0</v>
      </c>
      <c r="N459" s="50">
        <f t="shared" si="70"/>
        <v>0</v>
      </c>
      <c r="O459" s="50">
        <f t="shared" si="32"/>
        <v>0</v>
      </c>
      <c r="P459" s="50">
        <f t="shared" si="33"/>
        <v>0</v>
      </c>
      <c r="Q459" s="50">
        <f t="shared" si="34"/>
        <v>0</v>
      </c>
    </row>
    <row r="460" spans="3:17" ht="20.100000000000001" customHeight="1">
      <c r="D460" s="33" t="s">
        <v>2555</v>
      </c>
      <c r="E460" s="33" t="s">
        <v>2556</v>
      </c>
      <c r="F460" s="249">
        <v>26.932500000000001</v>
      </c>
      <c r="G460" s="249">
        <v>33.25</v>
      </c>
      <c r="H460" s="398">
        <f t="shared" si="72"/>
        <v>36</v>
      </c>
      <c r="I460" s="399">
        <v>60</v>
      </c>
      <c r="J460" s="409" t="s">
        <v>2470</v>
      </c>
      <c r="K460" s="248"/>
      <c r="M460" s="27">
        <f t="shared" si="69"/>
        <v>0</v>
      </c>
      <c r="N460" s="50">
        <f t="shared" si="70"/>
        <v>0</v>
      </c>
      <c r="O460" s="119">
        <f t="shared" si="32"/>
        <v>0</v>
      </c>
      <c r="P460" s="119">
        <f t="shared" si="33"/>
        <v>0</v>
      </c>
      <c r="Q460" s="119">
        <f t="shared" si="34"/>
        <v>0</v>
      </c>
    </row>
    <row r="461" spans="3:17" ht="20.100000000000001" customHeight="1">
      <c r="D461" s="33" t="s">
        <v>2557</v>
      </c>
      <c r="E461" s="33" t="s">
        <v>2558</v>
      </c>
      <c r="F461" s="249">
        <v>26.932500000000001</v>
      </c>
      <c r="G461" s="249">
        <v>33.25</v>
      </c>
      <c r="H461" s="398">
        <f t="shared" si="72"/>
        <v>36</v>
      </c>
      <c r="I461" s="399">
        <v>60</v>
      </c>
      <c r="J461" s="409" t="s">
        <v>2470</v>
      </c>
      <c r="K461" s="248"/>
      <c r="M461" s="27">
        <f t="shared" si="69"/>
        <v>0</v>
      </c>
      <c r="N461" s="50">
        <f t="shared" si="70"/>
        <v>0</v>
      </c>
      <c r="O461" s="50">
        <f t="shared" si="32"/>
        <v>0</v>
      </c>
      <c r="P461" s="50">
        <f t="shared" si="33"/>
        <v>0</v>
      </c>
      <c r="Q461" s="50">
        <f t="shared" si="34"/>
        <v>0</v>
      </c>
    </row>
    <row r="462" spans="3:17" ht="20.100000000000001" customHeight="1">
      <c r="D462" s="33" t="s">
        <v>2559</v>
      </c>
      <c r="E462" s="33" t="s">
        <v>2560</v>
      </c>
      <c r="F462" s="249">
        <v>26.932500000000001</v>
      </c>
      <c r="G462" s="249">
        <v>33.25</v>
      </c>
      <c r="H462" s="398">
        <f t="shared" si="72"/>
        <v>36</v>
      </c>
      <c r="I462" s="399">
        <v>60</v>
      </c>
      <c r="J462" s="409" t="s">
        <v>2470</v>
      </c>
      <c r="K462" s="248"/>
      <c r="M462" s="27">
        <f t="shared" si="69"/>
        <v>0</v>
      </c>
      <c r="N462" s="50">
        <f t="shared" si="70"/>
        <v>0</v>
      </c>
      <c r="O462" s="119">
        <f t="shared" si="32"/>
        <v>0</v>
      </c>
      <c r="P462" s="119">
        <f t="shared" si="33"/>
        <v>0</v>
      </c>
      <c r="Q462" s="119">
        <f t="shared" si="34"/>
        <v>0</v>
      </c>
    </row>
    <row r="463" spans="3:17" ht="20.100000000000001" customHeight="1">
      <c r="D463" s="33" t="s">
        <v>2561</v>
      </c>
      <c r="E463" s="33" t="s">
        <v>2562</v>
      </c>
      <c r="F463" s="249">
        <v>26.932500000000001</v>
      </c>
      <c r="G463" s="249">
        <v>33.25</v>
      </c>
      <c r="H463" s="398">
        <f t="shared" si="72"/>
        <v>36</v>
      </c>
      <c r="I463" s="399">
        <v>60</v>
      </c>
      <c r="J463" s="409" t="s">
        <v>2470</v>
      </c>
      <c r="K463" s="248"/>
      <c r="M463" s="27">
        <f t="shared" si="69"/>
        <v>0</v>
      </c>
      <c r="N463" s="50">
        <f t="shared" si="70"/>
        <v>0</v>
      </c>
      <c r="O463" s="50">
        <f t="shared" si="32"/>
        <v>0</v>
      </c>
      <c r="P463" s="50">
        <f t="shared" si="33"/>
        <v>0</v>
      </c>
      <c r="Q463" s="50">
        <f t="shared" si="34"/>
        <v>0</v>
      </c>
    </row>
    <row r="464" spans="3:17" ht="20.100000000000001" customHeight="1">
      <c r="D464" s="33" t="s">
        <v>2563</v>
      </c>
      <c r="E464" s="33" t="s">
        <v>2564</v>
      </c>
      <c r="F464" s="249">
        <v>26.932500000000001</v>
      </c>
      <c r="G464" s="249">
        <v>33.25</v>
      </c>
      <c r="H464" s="398">
        <f t="shared" si="72"/>
        <v>36</v>
      </c>
      <c r="I464" s="399">
        <v>60</v>
      </c>
      <c r="J464" s="409" t="s">
        <v>2470</v>
      </c>
      <c r="K464" s="248"/>
      <c r="M464" s="27">
        <f t="shared" si="69"/>
        <v>0</v>
      </c>
      <c r="N464" s="50">
        <f t="shared" si="70"/>
        <v>0</v>
      </c>
      <c r="O464" s="119">
        <f t="shared" si="32"/>
        <v>0</v>
      </c>
      <c r="P464" s="119">
        <f t="shared" si="33"/>
        <v>0</v>
      </c>
      <c r="Q464" s="119">
        <f t="shared" si="34"/>
        <v>0</v>
      </c>
    </row>
    <row r="465" spans="4:17" ht="20.100000000000001" customHeight="1">
      <c r="D465" s="33" t="s">
        <v>2565</v>
      </c>
      <c r="E465" s="33" t="s">
        <v>2566</v>
      </c>
      <c r="F465" s="249">
        <v>26.932500000000001</v>
      </c>
      <c r="G465" s="249">
        <v>33.25</v>
      </c>
      <c r="H465" s="398">
        <f t="shared" si="72"/>
        <v>36</v>
      </c>
      <c r="I465" s="399">
        <v>60</v>
      </c>
      <c r="J465" s="409" t="s">
        <v>2470</v>
      </c>
      <c r="K465" s="248"/>
      <c r="M465" s="27">
        <f t="shared" si="69"/>
        <v>0</v>
      </c>
      <c r="N465" s="50">
        <f t="shared" si="70"/>
        <v>0</v>
      </c>
      <c r="O465" s="50">
        <f t="shared" si="32"/>
        <v>0</v>
      </c>
      <c r="P465" s="50">
        <f t="shared" si="33"/>
        <v>0</v>
      </c>
      <c r="Q465" s="50">
        <f t="shared" si="34"/>
        <v>0</v>
      </c>
    </row>
    <row r="466" spans="4:17" ht="20.100000000000001" customHeight="1">
      <c r="D466" s="33" t="s">
        <v>2567</v>
      </c>
      <c r="E466" s="33" t="s">
        <v>2568</v>
      </c>
      <c r="F466" s="249">
        <v>26.932500000000001</v>
      </c>
      <c r="G466" s="249">
        <v>33.25</v>
      </c>
      <c r="H466" s="398">
        <f t="shared" si="72"/>
        <v>36</v>
      </c>
      <c r="I466" s="399">
        <v>60</v>
      </c>
      <c r="J466" s="409" t="s">
        <v>2470</v>
      </c>
      <c r="K466" s="248"/>
      <c r="M466" s="27">
        <f t="shared" si="69"/>
        <v>0</v>
      </c>
      <c r="N466" s="50">
        <f t="shared" si="70"/>
        <v>0</v>
      </c>
      <c r="O466" s="119">
        <f t="shared" si="32"/>
        <v>0</v>
      </c>
      <c r="P466" s="119">
        <f t="shared" si="33"/>
        <v>0</v>
      </c>
      <c r="Q466" s="119">
        <f t="shared" si="34"/>
        <v>0</v>
      </c>
    </row>
    <row r="467" spans="4:17" ht="20.100000000000001" customHeight="1">
      <c r="F467" s="249"/>
      <c r="G467" s="249"/>
      <c r="H467" s="411"/>
      <c r="I467" s="411"/>
      <c r="J467" s="407"/>
      <c r="K467" s="248"/>
      <c r="M467" s="27">
        <f t="shared" si="69"/>
        <v>0</v>
      </c>
      <c r="N467" s="50">
        <f t="shared" si="70"/>
        <v>0</v>
      </c>
      <c r="O467" s="50">
        <f t="shared" si="32"/>
        <v>0</v>
      </c>
      <c r="P467" s="50">
        <f t="shared" si="33"/>
        <v>0</v>
      </c>
      <c r="Q467" s="50">
        <f t="shared" si="34"/>
        <v>0</v>
      </c>
    </row>
    <row r="468" spans="4:17" ht="20.100000000000001" customHeight="1">
      <c r="D468" s="268" t="s">
        <v>2569</v>
      </c>
      <c r="F468" s="249"/>
      <c r="G468" s="249"/>
      <c r="H468" s="411"/>
      <c r="I468" s="411"/>
      <c r="J468" s="407"/>
      <c r="K468" s="248"/>
      <c r="M468" s="27">
        <f t="shared" si="69"/>
        <v>0</v>
      </c>
      <c r="N468" s="50">
        <f t="shared" si="70"/>
        <v>0</v>
      </c>
      <c r="O468" s="119">
        <f t="shared" si="32"/>
        <v>0</v>
      </c>
      <c r="P468" s="119">
        <f t="shared" si="33"/>
        <v>0</v>
      </c>
      <c r="Q468" s="119">
        <f t="shared" si="34"/>
        <v>0</v>
      </c>
    </row>
    <row r="469" spans="4:17" ht="20.100000000000001" customHeight="1">
      <c r="D469" s="33" t="s">
        <v>2570</v>
      </c>
      <c r="E469" s="33" t="s">
        <v>2571</v>
      </c>
      <c r="F469" s="249">
        <v>129.27599999999998</v>
      </c>
      <c r="G469" s="249">
        <v>159.6</v>
      </c>
      <c r="H469" s="398">
        <f t="shared" ref="H469:H472" si="73">I469*0.6</f>
        <v>168</v>
      </c>
      <c r="I469" s="399">
        <v>280</v>
      </c>
      <c r="J469" s="409" t="s">
        <v>2470</v>
      </c>
      <c r="K469" s="248"/>
      <c r="M469" s="27">
        <f t="shared" si="69"/>
        <v>0</v>
      </c>
      <c r="N469" s="50">
        <f t="shared" si="70"/>
        <v>0</v>
      </c>
      <c r="O469" s="50">
        <f t="shared" si="32"/>
        <v>0</v>
      </c>
      <c r="P469" s="50">
        <f t="shared" si="33"/>
        <v>0</v>
      </c>
      <c r="Q469" s="50">
        <f t="shared" si="34"/>
        <v>0</v>
      </c>
    </row>
    <row r="470" spans="4:17" ht="20.100000000000001" customHeight="1">
      <c r="D470" s="33" t="s">
        <v>2572</v>
      </c>
      <c r="E470" s="33" t="s">
        <v>2573</v>
      </c>
      <c r="F470" s="249">
        <v>258.55199999999996</v>
      </c>
      <c r="G470" s="249">
        <v>319.2</v>
      </c>
      <c r="H470" s="398">
        <f t="shared" si="73"/>
        <v>342</v>
      </c>
      <c r="I470" s="399">
        <v>570</v>
      </c>
      <c r="J470" s="409" t="s">
        <v>2470</v>
      </c>
      <c r="K470" s="248"/>
      <c r="M470" s="27">
        <f t="shared" si="69"/>
        <v>0</v>
      </c>
      <c r="N470" s="50">
        <f t="shared" si="70"/>
        <v>0</v>
      </c>
      <c r="O470" s="119">
        <f t="shared" si="32"/>
        <v>0</v>
      </c>
      <c r="P470" s="119">
        <f t="shared" si="33"/>
        <v>0</v>
      </c>
      <c r="Q470" s="119">
        <f t="shared" si="34"/>
        <v>0</v>
      </c>
    </row>
    <row r="471" spans="4:17" ht="20.100000000000001" customHeight="1">
      <c r="D471" s="33" t="s">
        <v>2574</v>
      </c>
      <c r="E471" s="33" t="s">
        <v>2575</v>
      </c>
      <c r="F471" s="249">
        <v>129.27599999999998</v>
      </c>
      <c r="G471" s="249">
        <v>159.6</v>
      </c>
      <c r="H471" s="398">
        <f t="shared" si="73"/>
        <v>168</v>
      </c>
      <c r="I471" s="399">
        <v>280</v>
      </c>
      <c r="J471" s="409" t="s">
        <v>2470</v>
      </c>
      <c r="K471" s="248"/>
      <c r="M471" s="27">
        <f t="shared" si="69"/>
        <v>0</v>
      </c>
      <c r="N471" s="50">
        <f t="shared" si="70"/>
        <v>0</v>
      </c>
      <c r="O471" s="50">
        <f t="shared" si="32"/>
        <v>0</v>
      </c>
      <c r="P471" s="50">
        <f t="shared" si="33"/>
        <v>0</v>
      </c>
      <c r="Q471" s="50">
        <f t="shared" si="34"/>
        <v>0</v>
      </c>
    </row>
    <row r="472" spans="4:17" ht="20.100000000000001" customHeight="1">
      <c r="D472" s="33" t="s">
        <v>2576</v>
      </c>
      <c r="E472" s="33" t="s">
        <v>2577</v>
      </c>
      <c r="F472" s="249">
        <v>258.55199999999996</v>
      </c>
      <c r="G472" s="249">
        <v>319.2</v>
      </c>
      <c r="H472" s="398">
        <f t="shared" si="73"/>
        <v>342</v>
      </c>
      <c r="I472" s="399">
        <v>570</v>
      </c>
      <c r="J472" s="409" t="s">
        <v>2470</v>
      </c>
      <c r="K472" s="248"/>
      <c r="M472" s="27">
        <f t="shared" si="69"/>
        <v>0</v>
      </c>
      <c r="N472" s="50">
        <f t="shared" si="70"/>
        <v>0</v>
      </c>
      <c r="O472" s="119">
        <f t="shared" si="32"/>
        <v>0</v>
      </c>
      <c r="P472" s="119">
        <f t="shared" si="33"/>
        <v>0</v>
      </c>
      <c r="Q472" s="119">
        <f t="shared" si="34"/>
        <v>0</v>
      </c>
    </row>
    <row r="473" spans="4:17" ht="20.100000000000001" customHeight="1">
      <c r="F473" s="249"/>
      <c r="G473" s="249"/>
      <c r="H473" s="411"/>
      <c r="I473" s="411"/>
      <c r="J473" s="407"/>
      <c r="K473" s="248"/>
      <c r="M473" s="27">
        <f t="shared" si="69"/>
        <v>0</v>
      </c>
      <c r="N473" s="50">
        <f t="shared" si="70"/>
        <v>0</v>
      </c>
      <c r="O473" s="50">
        <f t="shared" si="32"/>
        <v>0</v>
      </c>
      <c r="P473" s="50">
        <f t="shared" si="33"/>
        <v>0</v>
      </c>
      <c r="Q473" s="50">
        <f t="shared" si="34"/>
        <v>0</v>
      </c>
    </row>
    <row r="474" spans="4:17" ht="20.100000000000001" customHeight="1">
      <c r="D474" s="268" t="s">
        <v>2578</v>
      </c>
      <c r="F474" s="249"/>
      <c r="G474" s="249"/>
      <c r="H474" s="411"/>
      <c r="I474" s="411"/>
      <c r="J474" s="407"/>
      <c r="K474" s="248"/>
      <c r="M474" s="27">
        <f t="shared" si="69"/>
        <v>0</v>
      </c>
      <c r="N474" s="50">
        <f t="shared" si="70"/>
        <v>0</v>
      </c>
      <c r="O474" s="119">
        <f t="shared" si="32"/>
        <v>0</v>
      </c>
      <c r="P474" s="119">
        <f t="shared" si="33"/>
        <v>0</v>
      </c>
      <c r="Q474" s="119">
        <f t="shared" si="34"/>
        <v>0</v>
      </c>
    </row>
    <row r="475" spans="4:17" ht="20.100000000000001" customHeight="1">
      <c r="D475" s="33" t="s">
        <v>2579</v>
      </c>
      <c r="E475" s="33" t="s">
        <v>2580</v>
      </c>
      <c r="F475" s="249">
        <v>129.27599999999998</v>
      </c>
      <c r="G475" s="249">
        <v>159.6</v>
      </c>
      <c r="H475" s="398">
        <f t="shared" ref="H475:H478" si="74">I475*0.6</f>
        <v>168</v>
      </c>
      <c r="I475" s="399">
        <v>280</v>
      </c>
      <c r="J475" s="409" t="s">
        <v>2470</v>
      </c>
      <c r="K475" s="248"/>
      <c r="M475" s="27">
        <f t="shared" si="69"/>
        <v>0</v>
      </c>
      <c r="N475" s="50">
        <f t="shared" si="70"/>
        <v>0</v>
      </c>
      <c r="O475" s="50">
        <f t="shared" si="32"/>
        <v>0</v>
      </c>
      <c r="P475" s="50">
        <f t="shared" si="33"/>
        <v>0</v>
      </c>
      <c r="Q475" s="50">
        <f t="shared" si="34"/>
        <v>0</v>
      </c>
    </row>
    <row r="476" spans="4:17" ht="20.100000000000001" customHeight="1">
      <c r="D476" s="33" t="s">
        <v>2581</v>
      </c>
      <c r="E476" s="33" t="s">
        <v>2582</v>
      </c>
      <c r="F476" s="249">
        <v>258.55199999999996</v>
      </c>
      <c r="G476" s="249">
        <v>319.2</v>
      </c>
      <c r="H476" s="398">
        <f t="shared" si="74"/>
        <v>342</v>
      </c>
      <c r="I476" s="399">
        <v>570</v>
      </c>
      <c r="J476" s="409" t="s">
        <v>2470</v>
      </c>
      <c r="K476" s="248"/>
      <c r="M476" s="27">
        <f t="shared" si="69"/>
        <v>0</v>
      </c>
      <c r="N476" s="50">
        <f t="shared" si="70"/>
        <v>0</v>
      </c>
      <c r="O476" s="119">
        <f t="shared" si="32"/>
        <v>0</v>
      </c>
      <c r="P476" s="119">
        <f t="shared" si="33"/>
        <v>0</v>
      </c>
      <c r="Q476" s="119">
        <f t="shared" si="34"/>
        <v>0</v>
      </c>
    </row>
    <row r="477" spans="4:17" ht="20.100000000000001" customHeight="1">
      <c r="D477" s="33" t="s">
        <v>2583</v>
      </c>
      <c r="E477" s="33" t="s">
        <v>2584</v>
      </c>
      <c r="F477" s="249">
        <v>129.27599999999998</v>
      </c>
      <c r="G477" s="249">
        <v>159.6</v>
      </c>
      <c r="H477" s="398">
        <f t="shared" si="74"/>
        <v>168</v>
      </c>
      <c r="I477" s="399">
        <v>280</v>
      </c>
      <c r="J477" s="409" t="s">
        <v>2470</v>
      </c>
      <c r="K477" s="248"/>
      <c r="M477" s="27">
        <f t="shared" si="69"/>
        <v>0</v>
      </c>
      <c r="N477" s="50">
        <f t="shared" si="70"/>
        <v>0</v>
      </c>
      <c r="O477" s="50">
        <f t="shared" si="32"/>
        <v>0</v>
      </c>
      <c r="P477" s="50">
        <f t="shared" si="33"/>
        <v>0</v>
      </c>
      <c r="Q477" s="50">
        <f t="shared" si="34"/>
        <v>0</v>
      </c>
    </row>
    <row r="478" spans="4:17" ht="20.100000000000001" customHeight="1">
      <c r="D478" s="33" t="s">
        <v>2585</v>
      </c>
      <c r="E478" s="33" t="s">
        <v>2586</v>
      </c>
      <c r="F478" s="249">
        <v>258.55199999999996</v>
      </c>
      <c r="G478" s="249">
        <v>319.2</v>
      </c>
      <c r="H478" s="398">
        <f t="shared" si="74"/>
        <v>342</v>
      </c>
      <c r="I478" s="399">
        <v>570</v>
      </c>
      <c r="J478" s="409" t="s">
        <v>2470</v>
      </c>
      <c r="K478" s="248"/>
      <c r="M478" s="27">
        <f t="shared" si="69"/>
        <v>0</v>
      </c>
      <c r="N478" s="50">
        <f t="shared" si="70"/>
        <v>0</v>
      </c>
      <c r="O478" s="119">
        <f t="shared" si="32"/>
        <v>0</v>
      </c>
      <c r="P478" s="119">
        <f t="shared" si="33"/>
        <v>0</v>
      </c>
      <c r="Q478" s="119">
        <f t="shared" si="34"/>
        <v>0</v>
      </c>
    </row>
    <row r="479" spans="4:17" ht="20.100000000000001" customHeight="1">
      <c r="F479" s="249"/>
      <c r="G479" s="249"/>
      <c r="H479" s="411"/>
      <c r="I479" s="411"/>
      <c r="J479" s="407"/>
      <c r="K479" s="248"/>
      <c r="M479" s="27">
        <f t="shared" si="69"/>
        <v>0</v>
      </c>
      <c r="N479" s="50">
        <f t="shared" si="70"/>
        <v>0</v>
      </c>
      <c r="O479" s="50">
        <f t="shared" si="32"/>
        <v>0</v>
      </c>
      <c r="P479" s="50">
        <f t="shared" si="33"/>
        <v>0</v>
      </c>
      <c r="Q479" s="50">
        <f t="shared" si="34"/>
        <v>0</v>
      </c>
    </row>
    <row r="480" spans="4:17" ht="20.100000000000001" customHeight="1">
      <c r="D480" s="268" t="s">
        <v>2587</v>
      </c>
      <c r="F480" s="249"/>
      <c r="G480" s="249"/>
      <c r="H480" s="411"/>
      <c r="I480" s="411"/>
      <c r="J480" s="407"/>
      <c r="K480" s="248"/>
      <c r="M480" s="27">
        <f t="shared" si="69"/>
        <v>0</v>
      </c>
      <c r="N480" s="50">
        <f t="shared" si="70"/>
        <v>0</v>
      </c>
      <c r="O480" s="119">
        <f t="shared" si="32"/>
        <v>0</v>
      </c>
      <c r="P480" s="119">
        <f t="shared" si="33"/>
        <v>0</v>
      </c>
      <c r="Q480" s="119">
        <f t="shared" si="34"/>
        <v>0</v>
      </c>
    </row>
    <row r="481" spans="3:17" ht="20.100000000000001" customHeight="1">
      <c r="D481" s="33" t="s">
        <v>2588</v>
      </c>
      <c r="E481" s="33" t="s">
        <v>2589</v>
      </c>
      <c r="F481" s="249">
        <v>161.59500000000003</v>
      </c>
      <c r="G481" s="249">
        <v>199.5</v>
      </c>
      <c r="H481" s="398">
        <f t="shared" ref="H481:H483" si="75">I481*0.6</f>
        <v>210</v>
      </c>
      <c r="I481" s="399">
        <v>350</v>
      </c>
      <c r="J481" s="409" t="s">
        <v>2470</v>
      </c>
      <c r="K481" s="248"/>
      <c r="M481" s="27">
        <f t="shared" si="69"/>
        <v>0</v>
      </c>
      <c r="N481" s="50">
        <f t="shared" si="70"/>
        <v>0</v>
      </c>
      <c r="O481" s="50">
        <f t="shared" si="32"/>
        <v>0</v>
      </c>
      <c r="P481" s="50">
        <f t="shared" si="33"/>
        <v>0</v>
      </c>
      <c r="Q481" s="50">
        <f t="shared" si="34"/>
        <v>0</v>
      </c>
    </row>
    <row r="482" spans="3:17" ht="20.100000000000001" customHeight="1">
      <c r="D482" s="33" t="s">
        <v>2590</v>
      </c>
      <c r="E482" s="33" t="s">
        <v>2591</v>
      </c>
      <c r="F482" s="249">
        <v>296.25749999999999</v>
      </c>
      <c r="G482" s="249">
        <v>365.75</v>
      </c>
      <c r="H482" s="398">
        <f t="shared" si="75"/>
        <v>390</v>
      </c>
      <c r="I482" s="399">
        <v>650</v>
      </c>
      <c r="J482" s="409" t="s">
        <v>2470</v>
      </c>
      <c r="K482" s="248"/>
      <c r="M482" s="27">
        <f t="shared" si="69"/>
        <v>0</v>
      </c>
      <c r="N482" s="50">
        <f t="shared" si="70"/>
        <v>0</v>
      </c>
      <c r="O482" s="119">
        <f t="shared" si="32"/>
        <v>0</v>
      </c>
      <c r="P482" s="119">
        <f t="shared" si="33"/>
        <v>0</v>
      </c>
      <c r="Q482" s="119">
        <f t="shared" si="34"/>
        <v>0</v>
      </c>
    </row>
    <row r="483" spans="3:17" ht="20.100000000000001" customHeight="1">
      <c r="D483" s="33" t="s">
        <v>2592</v>
      </c>
      <c r="E483" s="33" t="s">
        <v>2593</v>
      </c>
      <c r="F483" s="249">
        <v>161.59500000000003</v>
      </c>
      <c r="G483" s="249">
        <v>199.5</v>
      </c>
      <c r="H483" s="398">
        <f t="shared" si="75"/>
        <v>210</v>
      </c>
      <c r="I483" s="399">
        <v>350</v>
      </c>
      <c r="J483" s="409" t="s">
        <v>2470</v>
      </c>
      <c r="K483" s="248"/>
      <c r="M483" s="27">
        <f t="shared" si="69"/>
        <v>0</v>
      </c>
      <c r="N483" s="50">
        <f t="shared" si="70"/>
        <v>0</v>
      </c>
      <c r="O483" s="50">
        <f t="shared" si="32"/>
        <v>0</v>
      </c>
      <c r="P483" s="50">
        <f t="shared" si="33"/>
        <v>0</v>
      </c>
      <c r="Q483" s="50">
        <f t="shared" si="34"/>
        <v>0</v>
      </c>
    </row>
    <row r="484" spans="3:17" ht="20.100000000000001" customHeight="1">
      <c r="D484" s="33" t="s">
        <v>2594</v>
      </c>
      <c r="E484" s="33" t="s">
        <v>2595</v>
      </c>
      <c r="F484" s="249">
        <v>296.25749999999999</v>
      </c>
      <c r="G484" s="249">
        <v>365.75</v>
      </c>
      <c r="H484" s="398">
        <f>I484*0.6</f>
        <v>390</v>
      </c>
      <c r="I484" s="399">
        <v>650</v>
      </c>
      <c r="J484" s="409" t="s">
        <v>2470</v>
      </c>
      <c r="K484" s="248"/>
      <c r="M484" s="27">
        <f t="shared" si="69"/>
        <v>0</v>
      </c>
      <c r="N484" s="50">
        <f t="shared" si="70"/>
        <v>0</v>
      </c>
      <c r="O484" s="119">
        <f t="shared" si="32"/>
        <v>0</v>
      </c>
      <c r="P484" s="119">
        <f t="shared" si="33"/>
        <v>0</v>
      </c>
      <c r="Q484" s="119">
        <f t="shared" si="34"/>
        <v>0</v>
      </c>
    </row>
    <row r="485" spans="3:17" ht="20.100000000000001" customHeight="1">
      <c r="F485" s="249"/>
      <c r="G485" s="249"/>
      <c r="H485" s="411"/>
      <c r="I485" s="411"/>
      <c r="J485" s="407"/>
      <c r="K485" s="248"/>
      <c r="M485" s="27">
        <f t="shared" si="69"/>
        <v>0</v>
      </c>
      <c r="N485" s="50">
        <f t="shared" si="70"/>
        <v>0</v>
      </c>
      <c r="O485" s="50">
        <f t="shared" si="32"/>
        <v>0</v>
      </c>
      <c r="P485" s="50">
        <f t="shared" si="33"/>
        <v>0</v>
      </c>
      <c r="Q485" s="50">
        <f t="shared" si="34"/>
        <v>0</v>
      </c>
    </row>
    <row r="486" spans="3:17" ht="20.100000000000001" customHeight="1">
      <c r="C486" s="253" t="s">
        <v>2596</v>
      </c>
      <c r="D486" s="268" t="s">
        <v>2597</v>
      </c>
      <c r="F486" s="249"/>
      <c r="G486" s="249"/>
      <c r="H486" s="411"/>
      <c r="I486" s="411"/>
      <c r="J486" s="407"/>
      <c r="K486" s="248"/>
      <c r="M486" s="27">
        <f t="shared" si="69"/>
        <v>0</v>
      </c>
      <c r="N486" s="50">
        <f t="shared" si="70"/>
        <v>0</v>
      </c>
      <c r="O486" s="119">
        <f t="shared" si="32"/>
        <v>0</v>
      </c>
      <c r="P486" s="119">
        <f t="shared" si="33"/>
        <v>0</v>
      </c>
      <c r="Q486" s="119">
        <f t="shared" si="34"/>
        <v>0</v>
      </c>
    </row>
    <row r="487" spans="3:17" ht="20.100000000000001" customHeight="1">
      <c r="D487" s="33" t="s">
        <v>2598</v>
      </c>
      <c r="E487" s="33" t="s">
        <v>2599</v>
      </c>
      <c r="F487" s="249">
        <v>1615.95</v>
      </c>
      <c r="G487" s="249">
        <v>1995</v>
      </c>
      <c r="H487" s="398">
        <f t="shared" ref="H487:H496" si="76">I487*0.6</f>
        <v>2100</v>
      </c>
      <c r="I487" s="400">
        <v>3500</v>
      </c>
      <c r="J487" s="409" t="s">
        <v>2470</v>
      </c>
      <c r="K487" s="248"/>
      <c r="M487" s="27">
        <f t="shared" si="69"/>
        <v>0</v>
      </c>
      <c r="N487" s="50">
        <f t="shared" si="70"/>
        <v>0</v>
      </c>
      <c r="O487" s="50">
        <f t="shared" si="32"/>
        <v>0</v>
      </c>
      <c r="P487" s="50">
        <f t="shared" si="33"/>
        <v>0</v>
      </c>
      <c r="Q487" s="50">
        <f t="shared" si="34"/>
        <v>0</v>
      </c>
    </row>
    <row r="488" spans="3:17" ht="20.100000000000001" customHeight="1">
      <c r="D488" s="33" t="s">
        <v>2600</v>
      </c>
      <c r="E488" s="33" t="s">
        <v>2601</v>
      </c>
      <c r="F488" s="249">
        <v>2154.6</v>
      </c>
      <c r="G488" s="249">
        <v>2660</v>
      </c>
      <c r="H488" s="398">
        <f t="shared" si="76"/>
        <v>2820</v>
      </c>
      <c r="I488" s="400">
        <v>4700</v>
      </c>
      <c r="J488" s="409" t="s">
        <v>2470</v>
      </c>
      <c r="K488" s="248"/>
      <c r="M488" s="27">
        <f t="shared" si="69"/>
        <v>0</v>
      </c>
      <c r="N488" s="50">
        <f t="shared" si="70"/>
        <v>0</v>
      </c>
      <c r="O488" s="119">
        <f t="shared" si="32"/>
        <v>0</v>
      </c>
      <c r="P488" s="119">
        <f t="shared" si="33"/>
        <v>0</v>
      </c>
      <c r="Q488" s="119">
        <f t="shared" si="34"/>
        <v>0</v>
      </c>
    </row>
    <row r="489" spans="3:17" ht="20.100000000000001" customHeight="1">
      <c r="D489" s="33" t="s">
        <v>2602</v>
      </c>
      <c r="E489" s="33" t="s">
        <v>2603</v>
      </c>
      <c r="F489" s="249">
        <v>2693.25</v>
      </c>
      <c r="G489" s="249">
        <v>3325</v>
      </c>
      <c r="H489" s="398">
        <f t="shared" si="76"/>
        <v>3540</v>
      </c>
      <c r="I489" s="400">
        <v>5900</v>
      </c>
      <c r="J489" s="409" t="s">
        <v>2470</v>
      </c>
      <c r="K489" s="248"/>
      <c r="M489" s="27">
        <f t="shared" si="69"/>
        <v>0</v>
      </c>
      <c r="N489" s="50">
        <f t="shared" si="70"/>
        <v>0</v>
      </c>
      <c r="O489" s="50">
        <f t="shared" si="32"/>
        <v>0</v>
      </c>
      <c r="P489" s="50">
        <f t="shared" si="33"/>
        <v>0</v>
      </c>
      <c r="Q489" s="50">
        <f t="shared" si="34"/>
        <v>0</v>
      </c>
    </row>
    <row r="490" spans="3:17" ht="20.100000000000001" customHeight="1">
      <c r="D490" s="33" t="s">
        <v>2604</v>
      </c>
      <c r="E490" s="33" t="s">
        <v>2605</v>
      </c>
      <c r="F490" s="249">
        <v>430.92</v>
      </c>
      <c r="G490" s="249">
        <v>532</v>
      </c>
      <c r="H490" s="398">
        <f t="shared" si="76"/>
        <v>570</v>
      </c>
      <c r="I490" s="399">
        <v>950</v>
      </c>
      <c r="J490" s="409" t="s">
        <v>2470</v>
      </c>
      <c r="K490" s="248"/>
      <c r="M490" s="27">
        <f t="shared" si="69"/>
        <v>0</v>
      </c>
      <c r="N490" s="50">
        <f t="shared" si="70"/>
        <v>0</v>
      </c>
      <c r="O490" s="119">
        <f t="shared" si="32"/>
        <v>0</v>
      </c>
      <c r="P490" s="119">
        <f t="shared" si="33"/>
        <v>0</v>
      </c>
      <c r="Q490" s="119">
        <f t="shared" si="34"/>
        <v>0</v>
      </c>
    </row>
    <row r="491" spans="3:17" ht="20.100000000000001" customHeight="1">
      <c r="D491" s="33" t="s">
        <v>2606</v>
      </c>
      <c r="E491" s="33" t="s">
        <v>2607</v>
      </c>
      <c r="F491" s="249">
        <v>538.65</v>
      </c>
      <c r="G491" s="249">
        <v>665</v>
      </c>
      <c r="H491" s="398">
        <f t="shared" si="76"/>
        <v>720</v>
      </c>
      <c r="I491" s="399">
        <v>1200</v>
      </c>
      <c r="J491" s="409" t="s">
        <v>2470</v>
      </c>
      <c r="K491" s="248"/>
      <c r="M491" s="27">
        <f t="shared" si="69"/>
        <v>0</v>
      </c>
      <c r="N491" s="50">
        <f t="shared" si="70"/>
        <v>0</v>
      </c>
      <c r="O491" s="50">
        <f t="shared" si="32"/>
        <v>0</v>
      </c>
      <c r="P491" s="50">
        <f t="shared" si="33"/>
        <v>0</v>
      </c>
      <c r="Q491" s="50">
        <f t="shared" si="34"/>
        <v>0</v>
      </c>
    </row>
    <row r="492" spans="3:17" ht="20.100000000000001" customHeight="1">
      <c r="D492" s="33" t="s">
        <v>2608</v>
      </c>
      <c r="E492" s="33" t="s">
        <v>2609</v>
      </c>
      <c r="F492" s="249">
        <v>807.97500000000002</v>
      </c>
      <c r="G492" s="249">
        <v>997.5</v>
      </c>
      <c r="H492" s="398">
        <f t="shared" si="76"/>
        <v>1050</v>
      </c>
      <c r="I492" s="399">
        <v>1750</v>
      </c>
      <c r="J492" s="409" t="s">
        <v>2470</v>
      </c>
      <c r="K492" s="248"/>
      <c r="M492" s="27">
        <f t="shared" si="69"/>
        <v>0</v>
      </c>
      <c r="N492" s="50">
        <f t="shared" si="70"/>
        <v>0</v>
      </c>
      <c r="O492" s="119">
        <f t="shared" si="32"/>
        <v>0</v>
      </c>
      <c r="P492" s="119">
        <f t="shared" si="33"/>
        <v>0</v>
      </c>
      <c r="Q492" s="119">
        <f t="shared" si="34"/>
        <v>0</v>
      </c>
    </row>
    <row r="493" spans="3:17" ht="20.100000000000001" customHeight="1">
      <c r="D493" s="33" t="s">
        <v>2610</v>
      </c>
      <c r="E493" s="33" t="s">
        <v>2611</v>
      </c>
      <c r="F493" s="249">
        <v>1077.3</v>
      </c>
      <c r="G493" s="249">
        <v>1330</v>
      </c>
      <c r="H493" s="398">
        <f t="shared" si="76"/>
        <v>1380</v>
      </c>
      <c r="I493" s="399">
        <v>2300</v>
      </c>
      <c r="J493" s="409" t="s">
        <v>2470</v>
      </c>
      <c r="K493" s="248"/>
      <c r="M493" s="27">
        <f t="shared" si="69"/>
        <v>0</v>
      </c>
      <c r="N493" s="50">
        <f t="shared" si="70"/>
        <v>0</v>
      </c>
      <c r="O493" s="50">
        <f t="shared" si="32"/>
        <v>0</v>
      </c>
      <c r="P493" s="50">
        <f t="shared" si="33"/>
        <v>0</v>
      </c>
      <c r="Q493" s="50">
        <f t="shared" si="34"/>
        <v>0</v>
      </c>
    </row>
    <row r="494" spans="3:17" ht="20.100000000000001" customHeight="1">
      <c r="D494" s="33" t="s">
        <v>2612</v>
      </c>
      <c r="E494" s="33" t="s">
        <v>2613</v>
      </c>
      <c r="F494" s="249">
        <v>646.38000000000011</v>
      </c>
      <c r="G494" s="249">
        <v>798</v>
      </c>
      <c r="H494" s="398">
        <f t="shared" si="76"/>
        <v>840</v>
      </c>
      <c r="I494" s="399">
        <v>1400</v>
      </c>
      <c r="J494" s="409" t="s">
        <v>2470</v>
      </c>
      <c r="K494" s="248"/>
      <c r="M494" s="27">
        <f t="shared" si="69"/>
        <v>0</v>
      </c>
      <c r="N494" s="50">
        <f t="shared" si="70"/>
        <v>0</v>
      </c>
      <c r="O494" s="119">
        <f t="shared" si="32"/>
        <v>0</v>
      </c>
      <c r="P494" s="119">
        <f t="shared" si="33"/>
        <v>0</v>
      </c>
      <c r="Q494" s="119">
        <f t="shared" si="34"/>
        <v>0</v>
      </c>
    </row>
    <row r="495" spans="3:17" ht="20.100000000000001" customHeight="1">
      <c r="D495" s="33" t="s">
        <v>2614</v>
      </c>
      <c r="E495" s="33" t="s">
        <v>2615</v>
      </c>
      <c r="F495" s="249">
        <v>807.97500000000002</v>
      </c>
      <c r="G495" s="249">
        <v>997.5</v>
      </c>
      <c r="H495" s="398">
        <f t="shared" si="76"/>
        <v>1050</v>
      </c>
      <c r="I495" s="399">
        <v>1750</v>
      </c>
      <c r="J495" s="409" t="s">
        <v>2470</v>
      </c>
      <c r="K495" s="248"/>
      <c r="M495" s="27">
        <f t="shared" si="69"/>
        <v>0</v>
      </c>
      <c r="N495" s="50">
        <f t="shared" si="70"/>
        <v>0</v>
      </c>
      <c r="O495" s="50">
        <f t="shared" si="32"/>
        <v>0</v>
      </c>
      <c r="P495" s="50">
        <f t="shared" si="33"/>
        <v>0</v>
      </c>
      <c r="Q495" s="50">
        <f t="shared" si="34"/>
        <v>0</v>
      </c>
    </row>
    <row r="496" spans="3:17" ht="20.100000000000001" customHeight="1">
      <c r="D496" s="33" t="s">
        <v>2616</v>
      </c>
      <c r="E496" s="33" t="s">
        <v>2617</v>
      </c>
      <c r="F496" s="249">
        <v>1077.3</v>
      </c>
      <c r="G496" s="249">
        <v>1330</v>
      </c>
      <c r="H496" s="398">
        <f t="shared" si="76"/>
        <v>1380</v>
      </c>
      <c r="I496" s="399">
        <v>2300</v>
      </c>
      <c r="J496" s="409" t="s">
        <v>2470</v>
      </c>
      <c r="K496" s="248"/>
      <c r="M496" s="27">
        <f t="shared" si="69"/>
        <v>0</v>
      </c>
      <c r="N496" s="50">
        <f t="shared" si="70"/>
        <v>0</v>
      </c>
      <c r="O496" s="119">
        <f t="shared" si="32"/>
        <v>0</v>
      </c>
      <c r="P496" s="119">
        <f t="shared" si="33"/>
        <v>0</v>
      </c>
      <c r="Q496" s="119">
        <f t="shared" si="34"/>
        <v>0</v>
      </c>
    </row>
    <row r="497" spans="3:17" ht="20.100000000000001" customHeight="1">
      <c r="F497" s="249"/>
      <c r="G497" s="249"/>
      <c r="H497" s="411"/>
      <c r="I497" s="411"/>
      <c r="J497" s="407"/>
      <c r="K497" s="248"/>
      <c r="M497" s="27">
        <f t="shared" si="69"/>
        <v>0</v>
      </c>
      <c r="N497" s="50">
        <f t="shared" si="70"/>
        <v>0</v>
      </c>
      <c r="O497" s="50">
        <f t="shared" si="32"/>
        <v>0</v>
      </c>
      <c r="P497" s="50">
        <f t="shared" si="33"/>
        <v>0</v>
      </c>
      <c r="Q497" s="50">
        <f t="shared" si="34"/>
        <v>0</v>
      </c>
    </row>
    <row r="498" spans="3:17" ht="20.100000000000001" customHeight="1">
      <c r="C498" s="253" t="s">
        <v>2618</v>
      </c>
      <c r="D498" s="268" t="s">
        <v>2618</v>
      </c>
      <c r="F498" s="249"/>
      <c r="G498" s="249"/>
      <c r="H498" s="411"/>
      <c r="I498" s="411"/>
      <c r="J498" s="407"/>
      <c r="K498" s="248"/>
      <c r="M498" s="27">
        <f t="shared" si="69"/>
        <v>0</v>
      </c>
      <c r="N498" s="50">
        <f t="shared" si="70"/>
        <v>0</v>
      </c>
      <c r="O498" s="119">
        <f t="shared" si="32"/>
        <v>0</v>
      </c>
      <c r="P498" s="119">
        <f t="shared" si="33"/>
        <v>0</v>
      </c>
      <c r="Q498" s="119">
        <f t="shared" si="34"/>
        <v>0</v>
      </c>
    </row>
    <row r="499" spans="3:17" ht="20.100000000000001" customHeight="1">
      <c r="D499" s="33" t="s">
        <v>2619</v>
      </c>
      <c r="E499" s="33" t="s">
        <v>2620</v>
      </c>
      <c r="F499" s="249"/>
      <c r="G499" s="249"/>
      <c r="H499" s="413" t="s">
        <v>4327</v>
      </c>
      <c r="I499" s="413" t="s">
        <v>4327</v>
      </c>
      <c r="J499" s="407"/>
      <c r="K499" s="248"/>
      <c r="M499" s="27">
        <f t="shared" si="69"/>
        <v>0</v>
      </c>
      <c r="N499" s="50">
        <f t="shared" si="70"/>
        <v>0</v>
      </c>
      <c r="O499" s="50">
        <f t="shared" si="32"/>
        <v>0</v>
      </c>
      <c r="P499" s="50">
        <f t="shared" si="33"/>
        <v>0</v>
      </c>
      <c r="Q499" s="50">
        <f t="shared" si="34"/>
        <v>0</v>
      </c>
    </row>
    <row r="500" spans="3:17" ht="20.100000000000001" customHeight="1">
      <c r="D500" s="33" t="s">
        <v>2621</v>
      </c>
      <c r="E500" s="33" t="s">
        <v>2622</v>
      </c>
      <c r="F500" s="249">
        <v>11850.3</v>
      </c>
      <c r="G500" s="249">
        <v>14629.999999999998</v>
      </c>
      <c r="H500" s="398">
        <f t="shared" ref="H500:H505" si="77">I500*0.6</f>
        <v>15600</v>
      </c>
      <c r="I500" s="400">
        <v>26000</v>
      </c>
      <c r="J500" s="409" t="s">
        <v>2470</v>
      </c>
      <c r="K500" s="248"/>
      <c r="M500" s="27">
        <f t="shared" si="69"/>
        <v>0</v>
      </c>
      <c r="N500" s="50">
        <f t="shared" si="70"/>
        <v>0</v>
      </c>
      <c r="O500" s="119">
        <f t="shared" si="32"/>
        <v>0</v>
      </c>
      <c r="P500" s="119">
        <f t="shared" si="33"/>
        <v>0</v>
      </c>
      <c r="Q500" s="119">
        <f t="shared" si="34"/>
        <v>0</v>
      </c>
    </row>
    <row r="501" spans="3:17" ht="20.100000000000001" customHeight="1">
      <c r="D501" s="33" t="s">
        <v>2623</v>
      </c>
      <c r="E501" s="33" t="s">
        <v>2624</v>
      </c>
      <c r="F501" s="249">
        <v>15082.2</v>
      </c>
      <c r="G501" s="249">
        <v>18620</v>
      </c>
      <c r="H501" s="398">
        <f t="shared" si="77"/>
        <v>19800</v>
      </c>
      <c r="I501" s="400">
        <v>33000</v>
      </c>
      <c r="J501" s="409" t="s">
        <v>2470</v>
      </c>
      <c r="K501" s="248"/>
      <c r="M501" s="27">
        <f t="shared" si="69"/>
        <v>0</v>
      </c>
      <c r="N501" s="50">
        <f t="shared" si="70"/>
        <v>0</v>
      </c>
      <c r="O501" s="50">
        <f t="shared" si="32"/>
        <v>0</v>
      </c>
      <c r="P501" s="50">
        <f t="shared" si="33"/>
        <v>0</v>
      </c>
      <c r="Q501" s="50">
        <f t="shared" si="34"/>
        <v>0</v>
      </c>
    </row>
    <row r="502" spans="3:17" ht="20.100000000000001" customHeight="1">
      <c r="D502" s="33" t="s">
        <v>2625</v>
      </c>
      <c r="E502" s="33" t="s">
        <v>2626</v>
      </c>
      <c r="F502" s="249">
        <v>16590.419999999998</v>
      </c>
      <c r="G502" s="249">
        <v>20482</v>
      </c>
      <c r="H502" s="398">
        <f t="shared" si="77"/>
        <v>21600</v>
      </c>
      <c r="I502" s="400">
        <v>36000</v>
      </c>
      <c r="J502" s="409" t="s">
        <v>2470</v>
      </c>
      <c r="K502" s="248"/>
      <c r="M502" s="27">
        <f t="shared" si="69"/>
        <v>0</v>
      </c>
      <c r="N502" s="50">
        <f t="shared" si="70"/>
        <v>0</v>
      </c>
      <c r="O502" s="119">
        <f t="shared" si="32"/>
        <v>0</v>
      </c>
      <c r="P502" s="119">
        <f t="shared" si="33"/>
        <v>0</v>
      </c>
      <c r="Q502" s="119">
        <f t="shared" si="34"/>
        <v>0</v>
      </c>
    </row>
    <row r="503" spans="3:17" ht="20.100000000000001" customHeight="1">
      <c r="D503" s="33" t="s">
        <v>2627</v>
      </c>
      <c r="E503" s="33" t="s">
        <v>2628</v>
      </c>
      <c r="F503" s="249">
        <v>17775.45</v>
      </c>
      <c r="G503" s="249">
        <v>21945</v>
      </c>
      <c r="H503" s="398">
        <f t="shared" si="77"/>
        <v>23400</v>
      </c>
      <c r="I503" s="400">
        <v>39000</v>
      </c>
      <c r="J503" s="409" t="s">
        <v>2470</v>
      </c>
      <c r="K503" s="248"/>
      <c r="M503" s="27">
        <f t="shared" si="69"/>
        <v>0</v>
      </c>
      <c r="N503" s="50">
        <f t="shared" si="70"/>
        <v>0</v>
      </c>
      <c r="O503" s="50">
        <f t="shared" si="32"/>
        <v>0</v>
      </c>
      <c r="P503" s="50">
        <f t="shared" si="33"/>
        <v>0</v>
      </c>
      <c r="Q503" s="50">
        <f t="shared" si="34"/>
        <v>0</v>
      </c>
    </row>
    <row r="504" spans="3:17" ht="20.100000000000001" customHeight="1">
      <c r="D504" s="33" t="s">
        <v>2629</v>
      </c>
      <c r="E504" s="33" t="s">
        <v>2630</v>
      </c>
      <c r="F504" s="249">
        <v>22623.299999999996</v>
      </c>
      <c r="G504" s="249">
        <v>27929.999999999996</v>
      </c>
      <c r="H504" s="398">
        <f t="shared" si="77"/>
        <v>30000</v>
      </c>
      <c r="I504" s="400">
        <v>50000</v>
      </c>
      <c r="J504" s="409" t="s">
        <v>2470</v>
      </c>
      <c r="K504" s="248"/>
      <c r="M504" s="27">
        <f t="shared" si="69"/>
        <v>0</v>
      </c>
      <c r="N504" s="50">
        <f t="shared" si="70"/>
        <v>0</v>
      </c>
      <c r="O504" s="119">
        <f t="shared" si="32"/>
        <v>0</v>
      </c>
      <c r="P504" s="119">
        <f t="shared" si="33"/>
        <v>0</v>
      </c>
      <c r="Q504" s="119">
        <f t="shared" si="34"/>
        <v>0</v>
      </c>
    </row>
    <row r="505" spans="3:17" ht="20.100000000000001" customHeight="1">
      <c r="D505" s="33" t="s">
        <v>2631</v>
      </c>
      <c r="E505" s="33" t="s">
        <v>2632</v>
      </c>
      <c r="F505" s="249">
        <v>24239.249999999996</v>
      </c>
      <c r="G505" s="249">
        <v>29924.999999999996</v>
      </c>
      <c r="H505" s="398">
        <f t="shared" si="77"/>
        <v>31800</v>
      </c>
      <c r="I505" s="400">
        <v>53000</v>
      </c>
      <c r="J505" s="409" t="s">
        <v>2470</v>
      </c>
      <c r="K505" s="248"/>
      <c r="M505" s="27">
        <f t="shared" si="69"/>
        <v>0</v>
      </c>
      <c r="N505" s="50">
        <f t="shared" si="70"/>
        <v>0</v>
      </c>
      <c r="O505" s="50">
        <f t="shared" si="32"/>
        <v>0</v>
      </c>
      <c r="P505" s="50">
        <f t="shared" si="33"/>
        <v>0</v>
      </c>
      <c r="Q505" s="50">
        <f t="shared" si="34"/>
        <v>0</v>
      </c>
    </row>
    <row r="506" spans="3:17" ht="20.100000000000001" customHeight="1">
      <c r="D506" s="33" t="s">
        <v>2633</v>
      </c>
      <c r="E506" s="33" t="s">
        <v>2634</v>
      </c>
      <c r="F506" s="249"/>
      <c r="G506" s="249"/>
      <c r="H506" s="400" t="s">
        <v>4327</v>
      </c>
      <c r="I506" s="400" t="s">
        <v>4327</v>
      </c>
      <c r="J506" s="409" t="s">
        <v>2470</v>
      </c>
      <c r="K506" s="248"/>
      <c r="M506" s="27">
        <f t="shared" si="69"/>
        <v>0</v>
      </c>
      <c r="N506" s="50">
        <f t="shared" si="70"/>
        <v>0</v>
      </c>
      <c r="O506" s="119">
        <f t="shared" si="32"/>
        <v>0</v>
      </c>
      <c r="P506" s="119">
        <f t="shared" si="33"/>
        <v>0</v>
      </c>
      <c r="Q506" s="119">
        <f t="shared" si="34"/>
        <v>0</v>
      </c>
    </row>
    <row r="507" spans="3:17" ht="20.100000000000001" customHeight="1">
      <c r="D507" s="33" t="s">
        <v>2635</v>
      </c>
      <c r="E507" s="33" t="s">
        <v>2636</v>
      </c>
      <c r="F507" s="249"/>
      <c r="G507" s="249"/>
      <c r="H507" s="400" t="s">
        <v>4327</v>
      </c>
      <c r="I507" s="400" t="s">
        <v>4327</v>
      </c>
      <c r="J507" s="409" t="s">
        <v>2470</v>
      </c>
      <c r="K507" s="410" t="s">
        <v>2637</v>
      </c>
      <c r="M507" s="27">
        <f t="shared" si="69"/>
        <v>0</v>
      </c>
      <c r="N507" s="50">
        <f t="shared" si="70"/>
        <v>0</v>
      </c>
      <c r="O507" s="50">
        <f t="shared" si="32"/>
        <v>0</v>
      </c>
      <c r="P507" s="50">
        <f t="shared" si="33"/>
        <v>0</v>
      </c>
      <c r="Q507" s="50">
        <f t="shared" si="34"/>
        <v>0</v>
      </c>
    </row>
    <row r="508" spans="3:17" ht="20.100000000000001" customHeight="1">
      <c r="D508" s="33" t="s">
        <v>2638</v>
      </c>
      <c r="E508" s="33" t="s">
        <v>2639</v>
      </c>
      <c r="F508" s="249"/>
      <c r="G508" s="249"/>
      <c r="H508" s="400" t="s">
        <v>4327</v>
      </c>
      <c r="I508" s="400" t="s">
        <v>4327</v>
      </c>
      <c r="J508" s="409" t="s">
        <v>2470</v>
      </c>
      <c r="K508" s="248"/>
      <c r="M508" s="27">
        <f t="shared" si="69"/>
        <v>0</v>
      </c>
      <c r="N508" s="50">
        <f t="shared" si="70"/>
        <v>0</v>
      </c>
      <c r="O508" s="119">
        <f t="shared" si="32"/>
        <v>0</v>
      </c>
      <c r="P508" s="119">
        <f t="shared" si="33"/>
        <v>0</v>
      </c>
      <c r="Q508" s="119">
        <f t="shared" si="34"/>
        <v>0</v>
      </c>
    </row>
    <row r="509" spans="3:17" ht="20.100000000000001" customHeight="1">
      <c r="D509" s="33" t="s">
        <v>2640</v>
      </c>
      <c r="E509" s="33" t="s">
        <v>2641</v>
      </c>
      <c r="F509" s="249"/>
      <c r="G509" s="249"/>
      <c r="H509" s="400" t="s">
        <v>4327</v>
      </c>
      <c r="I509" s="400" t="s">
        <v>4327</v>
      </c>
      <c r="J509" s="409" t="s">
        <v>2470</v>
      </c>
      <c r="K509" s="248"/>
      <c r="M509" s="27">
        <f t="shared" si="69"/>
        <v>0</v>
      </c>
      <c r="N509" s="50">
        <f t="shared" si="70"/>
        <v>0</v>
      </c>
      <c r="O509" s="50">
        <f t="shared" si="32"/>
        <v>0</v>
      </c>
      <c r="P509" s="50">
        <f t="shared" si="33"/>
        <v>0</v>
      </c>
      <c r="Q509" s="50">
        <f t="shared" si="34"/>
        <v>0</v>
      </c>
    </row>
    <row r="510" spans="3:17" ht="20.100000000000001" customHeight="1">
      <c r="D510" s="33" t="s">
        <v>2642</v>
      </c>
      <c r="E510" s="33" t="s">
        <v>2643</v>
      </c>
      <c r="F510" s="249"/>
      <c r="G510" s="249"/>
      <c r="H510" s="400" t="s">
        <v>4327</v>
      </c>
      <c r="I510" s="400" t="s">
        <v>4327</v>
      </c>
      <c r="J510" s="409" t="s">
        <v>2470</v>
      </c>
      <c r="K510" s="402" t="s">
        <v>2644</v>
      </c>
      <c r="M510" s="27">
        <f t="shared" si="69"/>
        <v>0</v>
      </c>
      <c r="N510" s="50">
        <f t="shared" si="70"/>
        <v>0</v>
      </c>
      <c r="O510" s="119">
        <f t="shared" si="32"/>
        <v>0</v>
      </c>
      <c r="P510" s="119">
        <f t="shared" si="33"/>
        <v>0</v>
      </c>
      <c r="Q510" s="119">
        <f t="shared" si="34"/>
        <v>0</v>
      </c>
    </row>
    <row r="511" spans="3:17" ht="20.100000000000001" customHeight="1">
      <c r="D511" s="33" t="s">
        <v>2645</v>
      </c>
      <c r="E511" s="33" t="s">
        <v>2646</v>
      </c>
      <c r="F511" s="249"/>
      <c r="G511" s="249"/>
      <c r="H511" s="400" t="s">
        <v>4327</v>
      </c>
      <c r="I511" s="400" t="s">
        <v>4327</v>
      </c>
      <c r="J511" s="409" t="s">
        <v>2470</v>
      </c>
      <c r="K511" s="248"/>
      <c r="M511" s="27">
        <f t="shared" si="69"/>
        <v>0</v>
      </c>
      <c r="N511" s="50">
        <f t="shared" si="70"/>
        <v>0</v>
      </c>
      <c r="O511" s="50">
        <f t="shared" si="32"/>
        <v>0</v>
      </c>
      <c r="P511" s="50">
        <f t="shared" si="33"/>
        <v>0</v>
      </c>
      <c r="Q511" s="50">
        <f t="shared" si="34"/>
        <v>0</v>
      </c>
    </row>
    <row r="512" spans="3:17" ht="20.100000000000001" customHeight="1">
      <c r="D512" s="33" t="s">
        <v>2647</v>
      </c>
      <c r="E512" s="33" t="s">
        <v>2648</v>
      </c>
      <c r="F512" s="249"/>
      <c r="G512" s="249"/>
      <c r="H512" s="400" t="s">
        <v>4327</v>
      </c>
      <c r="I512" s="400" t="s">
        <v>4327</v>
      </c>
      <c r="J512" s="409" t="s">
        <v>2470</v>
      </c>
      <c r="K512" s="248"/>
      <c r="M512" s="27">
        <f t="shared" si="69"/>
        <v>0</v>
      </c>
      <c r="N512" s="50">
        <f t="shared" si="70"/>
        <v>0</v>
      </c>
      <c r="O512" s="119">
        <f t="shared" si="32"/>
        <v>0</v>
      </c>
      <c r="P512" s="119">
        <f t="shared" si="33"/>
        <v>0</v>
      </c>
      <c r="Q512" s="119">
        <f t="shared" si="34"/>
        <v>0</v>
      </c>
    </row>
    <row r="513" spans="3:17" ht="20.100000000000001" customHeight="1">
      <c r="D513" s="33" t="s">
        <v>2649</v>
      </c>
      <c r="E513" s="33" t="s">
        <v>2650</v>
      </c>
      <c r="F513" s="249"/>
      <c r="G513" s="249"/>
      <c r="H513" s="400" t="s">
        <v>4327</v>
      </c>
      <c r="I513" s="400" t="s">
        <v>4327</v>
      </c>
      <c r="J513" s="409" t="s">
        <v>2470</v>
      </c>
      <c r="K513" s="248"/>
      <c r="M513" s="27">
        <f t="shared" si="69"/>
        <v>0</v>
      </c>
      <c r="N513" s="50">
        <f t="shared" si="70"/>
        <v>0</v>
      </c>
      <c r="O513" s="50">
        <f t="shared" ref="O513:O767" si="78">N513*0.6</f>
        <v>0</v>
      </c>
      <c r="P513" s="50">
        <f t="shared" ref="P513:P767" si="79">O513*0.95</f>
        <v>0</v>
      </c>
      <c r="Q513" s="50">
        <f t="shared" ref="Q513:Q767" si="80">P513*0.85</f>
        <v>0</v>
      </c>
    </row>
    <row r="514" spans="3:17" ht="20.100000000000001" customHeight="1">
      <c r="D514" s="33" t="s">
        <v>2651</v>
      </c>
      <c r="E514" s="33" t="s">
        <v>2652</v>
      </c>
      <c r="F514" s="249"/>
      <c r="G514" s="249"/>
      <c r="H514" s="400" t="s">
        <v>4327</v>
      </c>
      <c r="I514" s="400" t="s">
        <v>4327</v>
      </c>
      <c r="J514" s="409" t="s">
        <v>2470</v>
      </c>
      <c r="K514" s="248"/>
      <c r="M514" s="27">
        <f t="shared" si="69"/>
        <v>0</v>
      </c>
      <c r="N514" s="50">
        <f t="shared" si="70"/>
        <v>0</v>
      </c>
      <c r="O514" s="119">
        <f t="shared" si="78"/>
        <v>0</v>
      </c>
      <c r="P514" s="119">
        <f t="shared" si="79"/>
        <v>0</v>
      </c>
      <c r="Q514" s="119">
        <f t="shared" si="80"/>
        <v>0</v>
      </c>
    </row>
    <row r="515" spans="3:17" ht="20.100000000000001" customHeight="1">
      <c r="D515" s="33" t="s">
        <v>2653</v>
      </c>
      <c r="E515" s="33" t="s">
        <v>2654</v>
      </c>
      <c r="F515" s="249"/>
      <c r="G515" s="249"/>
      <c r="H515" s="400" t="s">
        <v>4327</v>
      </c>
      <c r="I515" s="400" t="s">
        <v>4327</v>
      </c>
      <c r="J515" s="409" t="s">
        <v>2470</v>
      </c>
      <c r="K515" s="248"/>
      <c r="M515" s="27">
        <f t="shared" ref="M515:M578" si="81">L515*35</f>
        <v>0</v>
      </c>
      <c r="N515" s="50">
        <f t="shared" si="70"/>
        <v>0</v>
      </c>
      <c r="O515" s="50">
        <f t="shared" si="78"/>
        <v>0</v>
      </c>
      <c r="P515" s="50">
        <f t="shared" si="79"/>
        <v>0</v>
      </c>
      <c r="Q515" s="50">
        <f t="shared" si="80"/>
        <v>0</v>
      </c>
    </row>
    <row r="516" spans="3:17" ht="20.100000000000001" customHeight="1">
      <c r="D516" s="33" t="s">
        <v>2655</v>
      </c>
      <c r="E516" s="33" t="s">
        <v>2656</v>
      </c>
      <c r="F516" s="249"/>
      <c r="G516" s="249"/>
      <c r="H516" s="400" t="s">
        <v>4327</v>
      </c>
      <c r="I516" s="400" t="s">
        <v>4327</v>
      </c>
      <c r="J516" s="409" t="s">
        <v>2470</v>
      </c>
      <c r="K516" s="248"/>
      <c r="M516" s="27">
        <f t="shared" si="81"/>
        <v>0</v>
      </c>
      <c r="N516" s="50">
        <f t="shared" ref="N516:N579" si="82">M516*3</f>
        <v>0</v>
      </c>
      <c r="O516" s="119">
        <f t="shared" si="78"/>
        <v>0</v>
      </c>
      <c r="P516" s="119">
        <f t="shared" si="79"/>
        <v>0</v>
      </c>
      <c r="Q516" s="119">
        <f t="shared" si="80"/>
        <v>0</v>
      </c>
    </row>
    <row r="517" spans="3:17" ht="20.100000000000001" customHeight="1">
      <c r="F517" s="249"/>
      <c r="G517" s="249"/>
      <c r="H517" s="411"/>
      <c r="I517" s="411"/>
      <c r="J517" s="407"/>
      <c r="K517" s="248"/>
      <c r="M517" s="27">
        <f t="shared" si="81"/>
        <v>0</v>
      </c>
      <c r="N517" s="50">
        <f t="shared" si="82"/>
        <v>0</v>
      </c>
      <c r="O517" s="50">
        <f t="shared" si="78"/>
        <v>0</v>
      </c>
      <c r="P517" s="50">
        <f t="shared" si="79"/>
        <v>0</v>
      </c>
      <c r="Q517" s="50">
        <f t="shared" si="80"/>
        <v>0</v>
      </c>
    </row>
    <row r="518" spans="3:17" ht="20.100000000000001" customHeight="1">
      <c r="C518" s="253" t="s">
        <v>2657</v>
      </c>
      <c r="D518" s="268" t="s">
        <v>2658</v>
      </c>
      <c r="F518" s="249"/>
      <c r="G518" s="249"/>
      <c r="H518" s="411"/>
      <c r="I518" s="411"/>
      <c r="J518" s="407"/>
      <c r="K518" s="248"/>
      <c r="M518" s="27">
        <f t="shared" si="81"/>
        <v>0</v>
      </c>
      <c r="N518" s="50">
        <f t="shared" si="82"/>
        <v>0</v>
      </c>
      <c r="O518" s="119">
        <f t="shared" si="78"/>
        <v>0</v>
      </c>
      <c r="P518" s="119">
        <f t="shared" si="79"/>
        <v>0</v>
      </c>
      <c r="Q518" s="119">
        <f t="shared" si="80"/>
        <v>0</v>
      </c>
    </row>
    <row r="519" spans="3:17" ht="20.100000000000001" customHeight="1">
      <c r="D519" s="33" t="s">
        <v>2659</v>
      </c>
      <c r="E519" s="33" t="s">
        <v>2660</v>
      </c>
      <c r="F519" s="249">
        <v>2.4239250000000001</v>
      </c>
      <c r="G519" s="249">
        <v>2.9924999999999997</v>
      </c>
      <c r="H519" s="398">
        <f>I519*0.6</f>
        <v>3</v>
      </c>
      <c r="I519" s="399">
        <v>5</v>
      </c>
      <c r="J519" s="409" t="s">
        <v>1726</v>
      </c>
      <c r="K519" s="248"/>
      <c r="M519" s="27">
        <f t="shared" si="81"/>
        <v>0</v>
      </c>
      <c r="N519" s="50">
        <f t="shared" si="82"/>
        <v>0</v>
      </c>
      <c r="O519" s="50">
        <f t="shared" si="78"/>
        <v>0</v>
      </c>
      <c r="P519" s="50">
        <f t="shared" si="79"/>
        <v>0</v>
      </c>
      <c r="Q519" s="50">
        <f t="shared" si="80"/>
        <v>0</v>
      </c>
    </row>
    <row r="520" spans="3:17" ht="20.100000000000001" customHeight="1">
      <c r="D520" s="33" t="s">
        <v>2661</v>
      </c>
      <c r="E520" s="33" t="s">
        <v>2662</v>
      </c>
      <c r="F520" s="249">
        <v>2.6932499999999999</v>
      </c>
      <c r="G520" s="249">
        <v>3.3249999999999997</v>
      </c>
      <c r="H520" s="398">
        <f t="shared" ref="H520:H521" si="83">I520*0.6</f>
        <v>3.5999999999999996</v>
      </c>
      <c r="I520" s="399">
        <v>6</v>
      </c>
      <c r="J520" s="409" t="s">
        <v>1726</v>
      </c>
      <c r="K520" s="410" t="s">
        <v>2663</v>
      </c>
      <c r="M520" s="27">
        <f t="shared" si="81"/>
        <v>0</v>
      </c>
      <c r="N520" s="50">
        <f t="shared" si="82"/>
        <v>0</v>
      </c>
      <c r="O520" s="119">
        <f t="shared" si="78"/>
        <v>0</v>
      </c>
      <c r="P520" s="119">
        <f t="shared" si="79"/>
        <v>0</v>
      </c>
      <c r="Q520" s="119">
        <f t="shared" si="80"/>
        <v>0</v>
      </c>
    </row>
    <row r="521" spans="3:17" ht="20.100000000000001" customHeight="1">
      <c r="D521" s="33" t="s">
        <v>2664</v>
      </c>
      <c r="E521" s="33" t="s">
        <v>2665</v>
      </c>
      <c r="F521" s="249">
        <v>3.2318999999999996</v>
      </c>
      <c r="G521" s="249">
        <v>3.9899999999999993</v>
      </c>
      <c r="H521" s="398">
        <f t="shared" si="83"/>
        <v>4.2</v>
      </c>
      <c r="I521" s="399">
        <v>7</v>
      </c>
      <c r="J521" s="409" t="s">
        <v>1726</v>
      </c>
      <c r="K521" s="248"/>
      <c r="M521" s="27">
        <f t="shared" si="81"/>
        <v>0</v>
      </c>
      <c r="N521" s="50">
        <f t="shared" si="82"/>
        <v>0</v>
      </c>
      <c r="O521" s="50">
        <f t="shared" si="78"/>
        <v>0</v>
      </c>
      <c r="P521" s="50">
        <f t="shared" si="79"/>
        <v>0</v>
      </c>
      <c r="Q521" s="50">
        <f t="shared" si="80"/>
        <v>0</v>
      </c>
    </row>
    <row r="522" spans="3:17" ht="20.100000000000001" customHeight="1">
      <c r="F522" s="249"/>
      <c r="G522" s="249"/>
      <c r="H522" s="411"/>
      <c r="I522" s="411"/>
      <c r="J522" s="407"/>
      <c r="K522" s="248"/>
      <c r="M522" s="27">
        <f t="shared" si="81"/>
        <v>0</v>
      </c>
      <c r="N522" s="50">
        <f t="shared" si="82"/>
        <v>0</v>
      </c>
      <c r="O522" s="119">
        <f t="shared" si="78"/>
        <v>0</v>
      </c>
      <c r="P522" s="119">
        <f t="shared" si="79"/>
        <v>0</v>
      </c>
      <c r="Q522" s="119">
        <f t="shared" si="80"/>
        <v>0</v>
      </c>
    </row>
    <row r="523" spans="3:17" ht="20.100000000000001" customHeight="1">
      <c r="D523" s="268" t="s">
        <v>2666</v>
      </c>
      <c r="F523" s="249"/>
      <c r="G523" s="249"/>
      <c r="H523" s="411"/>
      <c r="I523" s="411"/>
      <c r="J523" s="407"/>
      <c r="K523" s="248"/>
      <c r="M523" s="27">
        <f t="shared" si="81"/>
        <v>0</v>
      </c>
      <c r="N523" s="50">
        <f t="shared" si="82"/>
        <v>0</v>
      </c>
      <c r="O523" s="50">
        <f t="shared" si="78"/>
        <v>0</v>
      </c>
      <c r="P523" s="50">
        <f t="shared" si="79"/>
        <v>0</v>
      </c>
      <c r="Q523" s="50">
        <f t="shared" si="80"/>
        <v>0</v>
      </c>
    </row>
    <row r="524" spans="3:17" ht="20.100000000000001" customHeight="1">
      <c r="D524" s="33" t="s">
        <v>2667</v>
      </c>
      <c r="E524" s="33" t="s">
        <v>2668</v>
      </c>
      <c r="F524" s="249">
        <v>1.346625</v>
      </c>
      <c r="G524" s="249">
        <v>1.6624999999999999</v>
      </c>
      <c r="H524" s="398">
        <f t="shared" ref="H524:H526" si="84">I524*0.6</f>
        <v>1.5</v>
      </c>
      <c r="I524" s="399">
        <v>2.5</v>
      </c>
      <c r="J524" s="409" t="s">
        <v>1726</v>
      </c>
      <c r="K524" s="248"/>
      <c r="M524" s="27">
        <f t="shared" si="81"/>
        <v>0</v>
      </c>
      <c r="N524" s="50">
        <f t="shared" si="82"/>
        <v>0</v>
      </c>
      <c r="O524" s="119">
        <f t="shared" si="78"/>
        <v>0</v>
      </c>
      <c r="P524" s="119">
        <f t="shared" si="79"/>
        <v>0</v>
      </c>
      <c r="Q524" s="119">
        <f t="shared" si="80"/>
        <v>0</v>
      </c>
    </row>
    <row r="525" spans="3:17" ht="20.100000000000001" customHeight="1">
      <c r="D525" s="33" t="s">
        <v>2669</v>
      </c>
      <c r="E525" s="33" t="s">
        <v>2670</v>
      </c>
      <c r="F525" s="249">
        <v>1.6159499999999998</v>
      </c>
      <c r="G525" s="249">
        <v>1.9949999999999997</v>
      </c>
      <c r="H525" s="398">
        <f t="shared" si="84"/>
        <v>2.1</v>
      </c>
      <c r="I525" s="399">
        <v>3.5</v>
      </c>
      <c r="J525" s="409" t="s">
        <v>1726</v>
      </c>
      <c r="K525" s="248"/>
      <c r="M525" s="27">
        <f t="shared" si="81"/>
        <v>0</v>
      </c>
      <c r="N525" s="50">
        <f t="shared" si="82"/>
        <v>0</v>
      </c>
      <c r="O525" s="50">
        <f t="shared" si="78"/>
        <v>0</v>
      </c>
      <c r="P525" s="50">
        <f t="shared" si="79"/>
        <v>0</v>
      </c>
      <c r="Q525" s="50">
        <f t="shared" si="80"/>
        <v>0</v>
      </c>
    </row>
    <row r="526" spans="3:17" ht="20.100000000000001" customHeight="1">
      <c r="D526" s="33" t="s">
        <v>2671</v>
      </c>
      <c r="E526" s="33" t="s">
        <v>2672</v>
      </c>
      <c r="F526" s="249">
        <v>2.1545999999999998</v>
      </c>
      <c r="G526" s="249">
        <v>2.6599999999999997</v>
      </c>
      <c r="H526" s="398">
        <f t="shared" si="84"/>
        <v>2.6999999999999997</v>
      </c>
      <c r="I526" s="399">
        <v>4.5</v>
      </c>
      <c r="J526" s="409" t="s">
        <v>1726</v>
      </c>
      <c r="K526" s="248"/>
      <c r="M526" s="27">
        <f t="shared" si="81"/>
        <v>0</v>
      </c>
      <c r="N526" s="50">
        <f t="shared" si="82"/>
        <v>0</v>
      </c>
      <c r="O526" s="119">
        <f t="shared" si="78"/>
        <v>0</v>
      </c>
      <c r="P526" s="119">
        <f t="shared" si="79"/>
        <v>0</v>
      </c>
      <c r="Q526" s="119">
        <f t="shared" si="80"/>
        <v>0</v>
      </c>
    </row>
    <row r="527" spans="3:17" ht="20.100000000000001" customHeight="1">
      <c r="F527" s="249"/>
      <c r="G527" s="249"/>
      <c r="H527" s="411"/>
      <c r="I527" s="411"/>
      <c r="J527" s="407"/>
      <c r="K527" s="248"/>
      <c r="M527" s="27">
        <f t="shared" si="81"/>
        <v>0</v>
      </c>
      <c r="N527" s="50">
        <f t="shared" si="82"/>
        <v>0</v>
      </c>
      <c r="O527" s="50">
        <f t="shared" si="78"/>
        <v>0</v>
      </c>
      <c r="P527" s="50">
        <f t="shared" si="79"/>
        <v>0</v>
      </c>
      <c r="Q527" s="50">
        <f t="shared" si="80"/>
        <v>0</v>
      </c>
    </row>
    <row r="528" spans="3:17" ht="20.100000000000001" customHeight="1">
      <c r="D528" s="268" t="s">
        <v>2673</v>
      </c>
      <c r="F528" s="249"/>
      <c r="G528" s="249"/>
      <c r="H528" s="411"/>
      <c r="I528" s="411"/>
      <c r="J528" s="407"/>
      <c r="K528" s="248"/>
      <c r="M528" s="27">
        <f t="shared" si="81"/>
        <v>0</v>
      </c>
      <c r="N528" s="50">
        <f t="shared" si="82"/>
        <v>0</v>
      </c>
      <c r="O528" s="119">
        <f t="shared" si="78"/>
        <v>0</v>
      </c>
      <c r="P528" s="119">
        <f t="shared" si="79"/>
        <v>0</v>
      </c>
      <c r="Q528" s="119">
        <f t="shared" si="80"/>
        <v>0</v>
      </c>
    </row>
    <row r="529" spans="3:17" ht="20.100000000000001" customHeight="1">
      <c r="D529" s="33" t="s">
        <v>2674</v>
      </c>
      <c r="E529" s="33" t="s">
        <v>2675</v>
      </c>
      <c r="F529" s="249">
        <v>1.5082199999999999</v>
      </c>
      <c r="G529" s="249">
        <v>1.8619999999999997</v>
      </c>
      <c r="H529" s="398">
        <f t="shared" ref="H529:H531" si="85">I529*0.6</f>
        <v>1.7999999999999998</v>
      </c>
      <c r="I529" s="399">
        <v>3</v>
      </c>
      <c r="J529" s="409" t="s">
        <v>1726</v>
      </c>
      <c r="K529" s="248"/>
      <c r="M529" s="27">
        <f t="shared" si="81"/>
        <v>0</v>
      </c>
      <c r="N529" s="50">
        <f t="shared" si="82"/>
        <v>0</v>
      </c>
      <c r="O529" s="50">
        <f t="shared" si="78"/>
        <v>0</v>
      </c>
      <c r="P529" s="50">
        <f t="shared" si="79"/>
        <v>0</v>
      </c>
      <c r="Q529" s="50">
        <f t="shared" si="80"/>
        <v>0</v>
      </c>
    </row>
    <row r="530" spans="3:17" ht="20.100000000000001" customHeight="1">
      <c r="D530" s="33" t="s">
        <v>2676</v>
      </c>
      <c r="E530" s="33" t="s">
        <v>2677</v>
      </c>
      <c r="F530" s="249">
        <v>1.7775449999999997</v>
      </c>
      <c r="G530" s="249">
        <v>2.1944999999999997</v>
      </c>
      <c r="H530" s="398">
        <f t="shared" si="85"/>
        <v>2.4</v>
      </c>
      <c r="I530" s="399">
        <v>4</v>
      </c>
      <c r="J530" s="409" t="s">
        <v>1726</v>
      </c>
      <c r="K530" s="248"/>
      <c r="M530" s="27">
        <f t="shared" si="81"/>
        <v>0</v>
      </c>
      <c r="N530" s="50">
        <f t="shared" si="82"/>
        <v>0</v>
      </c>
      <c r="O530" s="119">
        <f t="shared" si="78"/>
        <v>0</v>
      </c>
      <c r="P530" s="119">
        <f t="shared" si="79"/>
        <v>0</v>
      </c>
      <c r="Q530" s="119">
        <f t="shared" si="80"/>
        <v>0</v>
      </c>
    </row>
    <row r="531" spans="3:17" ht="20.100000000000001" customHeight="1">
      <c r="D531" s="33" t="s">
        <v>2678</v>
      </c>
      <c r="E531" s="33" t="s">
        <v>2679</v>
      </c>
      <c r="F531" s="249">
        <v>2.2623299999999995</v>
      </c>
      <c r="G531" s="249">
        <v>2.7929999999999997</v>
      </c>
      <c r="H531" s="398">
        <f t="shared" si="85"/>
        <v>3</v>
      </c>
      <c r="I531" s="399">
        <v>5</v>
      </c>
      <c r="J531" s="409" t="s">
        <v>1726</v>
      </c>
      <c r="K531" s="248"/>
      <c r="M531" s="27">
        <f t="shared" si="81"/>
        <v>0</v>
      </c>
      <c r="N531" s="50">
        <f t="shared" si="82"/>
        <v>0</v>
      </c>
      <c r="O531" s="50">
        <f t="shared" si="78"/>
        <v>0</v>
      </c>
      <c r="P531" s="50">
        <f t="shared" si="79"/>
        <v>0</v>
      </c>
      <c r="Q531" s="50">
        <f t="shared" si="80"/>
        <v>0</v>
      </c>
    </row>
    <row r="532" spans="3:17" ht="20.100000000000001" customHeight="1">
      <c r="F532" s="249"/>
      <c r="G532" s="249"/>
      <c r="H532" s="411"/>
      <c r="I532" s="411"/>
      <c r="J532" s="407"/>
      <c r="K532" s="248"/>
      <c r="M532" s="27">
        <f t="shared" si="81"/>
        <v>0</v>
      </c>
      <c r="N532" s="50">
        <f t="shared" si="82"/>
        <v>0</v>
      </c>
      <c r="O532" s="119">
        <f t="shared" si="78"/>
        <v>0</v>
      </c>
      <c r="P532" s="119">
        <f t="shared" si="79"/>
        <v>0</v>
      </c>
      <c r="Q532" s="119">
        <f t="shared" si="80"/>
        <v>0</v>
      </c>
    </row>
    <row r="533" spans="3:17" ht="20.100000000000001" customHeight="1">
      <c r="C533" s="253" t="s">
        <v>2680</v>
      </c>
      <c r="D533" s="268" t="s">
        <v>2681</v>
      </c>
      <c r="F533" s="249"/>
      <c r="G533" s="249"/>
      <c r="H533" s="411"/>
      <c r="I533" s="411"/>
      <c r="J533" s="407"/>
      <c r="K533" s="248"/>
      <c r="M533" s="27">
        <f t="shared" si="81"/>
        <v>0</v>
      </c>
      <c r="N533" s="50">
        <f t="shared" si="82"/>
        <v>0</v>
      </c>
      <c r="O533" s="50">
        <f t="shared" si="78"/>
        <v>0</v>
      </c>
      <c r="P533" s="50">
        <f t="shared" si="79"/>
        <v>0</v>
      </c>
      <c r="Q533" s="50">
        <f t="shared" si="80"/>
        <v>0</v>
      </c>
    </row>
    <row r="534" spans="3:17" ht="20.100000000000001" customHeight="1">
      <c r="D534" s="33" t="s">
        <v>2682</v>
      </c>
      <c r="E534" s="33" t="s">
        <v>2683</v>
      </c>
      <c r="F534" s="249">
        <v>26.932500000000001</v>
      </c>
      <c r="G534" s="249">
        <v>33.25</v>
      </c>
      <c r="H534" s="398">
        <f t="shared" ref="H534:H538" si="86">I534*0.6</f>
        <v>36</v>
      </c>
      <c r="I534" s="399">
        <v>60</v>
      </c>
      <c r="J534" s="409" t="s">
        <v>2470</v>
      </c>
      <c r="K534" s="248"/>
      <c r="M534" s="27">
        <f t="shared" si="81"/>
        <v>0</v>
      </c>
      <c r="N534" s="50">
        <f t="shared" si="82"/>
        <v>0</v>
      </c>
      <c r="O534" s="119">
        <f t="shared" si="78"/>
        <v>0</v>
      </c>
      <c r="P534" s="119">
        <f t="shared" si="79"/>
        <v>0</v>
      </c>
      <c r="Q534" s="119">
        <f t="shared" si="80"/>
        <v>0</v>
      </c>
    </row>
    <row r="535" spans="3:17" ht="20.100000000000001" customHeight="1">
      <c r="D535" s="33" t="s">
        <v>2684</v>
      </c>
      <c r="E535" s="33" t="s">
        <v>2685</v>
      </c>
      <c r="F535" s="249">
        <v>32.318999999999996</v>
      </c>
      <c r="G535" s="249">
        <v>39.9</v>
      </c>
      <c r="H535" s="398">
        <f t="shared" si="86"/>
        <v>42</v>
      </c>
      <c r="I535" s="399">
        <v>70</v>
      </c>
      <c r="J535" s="409" t="s">
        <v>2470</v>
      </c>
      <c r="K535" s="248"/>
      <c r="M535" s="27">
        <f t="shared" si="81"/>
        <v>0</v>
      </c>
      <c r="N535" s="50">
        <f t="shared" si="82"/>
        <v>0</v>
      </c>
      <c r="O535" s="50">
        <f t="shared" si="78"/>
        <v>0</v>
      </c>
      <c r="P535" s="50">
        <f t="shared" si="79"/>
        <v>0</v>
      </c>
      <c r="Q535" s="50">
        <f t="shared" si="80"/>
        <v>0</v>
      </c>
    </row>
    <row r="536" spans="3:17" ht="20.100000000000001" customHeight="1">
      <c r="D536" s="33" t="s">
        <v>2686</v>
      </c>
      <c r="E536" s="33" t="s">
        <v>2687</v>
      </c>
      <c r="F536" s="249">
        <v>161.59500000000003</v>
      </c>
      <c r="G536" s="249">
        <v>199.5</v>
      </c>
      <c r="H536" s="398">
        <f t="shared" si="86"/>
        <v>210</v>
      </c>
      <c r="I536" s="399">
        <v>350</v>
      </c>
      <c r="J536" s="409" t="s">
        <v>2470</v>
      </c>
      <c r="K536" s="248"/>
      <c r="M536" s="27">
        <f t="shared" si="81"/>
        <v>0</v>
      </c>
      <c r="N536" s="50">
        <f t="shared" si="82"/>
        <v>0</v>
      </c>
      <c r="O536" s="119">
        <f t="shared" si="78"/>
        <v>0</v>
      </c>
      <c r="P536" s="119">
        <f t="shared" si="79"/>
        <v>0</v>
      </c>
      <c r="Q536" s="119">
        <f t="shared" si="80"/>
        <v>0</v>
      </c>
    </row>
    <row r="537" spans="3:17" ht="20.100000000000001" customHeight="1">
      <c r="D537" s="33" t="s">
        <v>2688</v>
      </c>
      <c r="E537" s="33" t="s">
        <v>2689</v>
      </c>
      <c r="F537" s="249">
        <v>269.32499999999999</v>
      </c>
      <c r="G537" s="249">
        <v>332.5</v>
      </c>
      <c r="H537" s="398">
        <f t="shared" si="86"/>
        <v>330</v>
      </c>
      <c r="I537" s="399">
        <v>550</v>
      </c>
      <c r="J537" s="409" t="s">
        <v>2470</v>
      </c>
      <c r="K537" s="248"/>
      <c r="M537" s="27">
        <f t="shared" si="81"/>
        <v>0</v>
      </c>
      <c r="N537" s="50">
        <f t="shared" si="82"/>
        <v>0</v>
      </c>
      <c r="O537" s="50">
        <f t="shared" si="78"/>
        <v>0</v>
      </c>
      <c r="P537" s="50">
        <f t="shared" si="79"/>
        <v>0</v>
      </c>
      <c r="Q537" s="50">
        <f t="shared" si="80"/>
        <v>0</v>
      </c>
    </row>
    <row r="538" spans="3:17" ht="20.100000000000001" customHeight="1">
      <c r="D538" s="33" t="s">
        <v>2690</v>
      </c>
      <c r="E538" s="33" t="s">
        <v>2691</v>
      </c>
      <c r="F538" s="249">
        <v>1077.3</v>
      </c>
      <c r="G538" s="249">
        <v>1330</v>
      </c>
      <c r="H538" s="398">
        <f t="shared" si="86"/>
        <v>1380</v>
      </c>
      <c r="I538" s="399">
        <v>2300</v>
      </c>
      <c r="J538" s="409" t="s">
        <v>2470</v>
      </c>
      <c r="K538" s="248"/>
      <c r="M538" s="27">
        <f t="shared" si="81"/>
        <v>0</v>
      </c>
      <c r="N538" s="50">
        <f t="shared" si="82"/>
        <v>0</v>
      </c>
      <c r="O538" s="119">
        <f t="shared" si="78"/>
        <v>0</v>
      </c>
      <c r="P538" s="119">
        <f t="shared" si="79"/>
        <v>0</v>
      </c>
      <c r="Q538" s="119">
        <f t="shared" si="80"/>
        <v>0</v>
      </c>
    </row>
    <row r="539" spans="3:17" ht="20.100000000000001" customHeight="1">
      <c r="F539" s="249"/>
      <c r="G539" s="249"/>
      <c r="H539" s="411"/>
      <c r="I539" s="411"/>
      <c r="J539" s="407"/>
      <c r="K539" s="248"/>
      <c r="M539" s="27">
        <f t="shared" si="81"/>
        <v>0</v>
      </c>
      <c r="N539" s="50">
        <f t="shared" si="82"/>
        <v>0</v>
      </c>
      <c r="O539" s="50">
        <f t="shared" si="78"/>
        <v>0</v>
      </c>
      <c r="P539" s="50">
        <f t="shared" si="79"/>
        <v>0</v>
      </c>
      <c r="Q539" s="50">
        <f t="shared" si="80"/>
        <v>0</v>
      </c>
    </row>
    <row r="540" spans="3:17" ht="20.100000000000001" customHeight="1">
      <c r="D540" s="268" t="s">
        <v>2692</v>
      </c>
      <c r="F540" s="249"/>
      <c r="G540" s="249"/>
      <c r="H540" s="411"/>
      <c r="I540" s="411"/>
      <c r="J540" s="407"/>
      <c r="K540" s="248"/>
      <c r="M540" s="27">
        <f t="shared" si="81"/>
        <v>0</v>
      </c>
      <c r="N540" s="50">
        <f t="shared" si="82"/>
        <v>0</v>
      </c>
      <c r="O540" s="119">
        <f t="shared" si="78"/>
        <v>0</v>
      </c>
      <c r="P540" s="119">
        <f t="shared" si="79"/>
        <v>0</v>
      </c>
      <c r="Q540" s="119">
        <f t="shared" si="80"/>
        <v>0</v>
      </c>
    </row>
    <row r="541" spans="3:17" ht="20.100000000000001" customHeight="1">
      <c r="D541" s="33" t="s">
        <v>2693</v>
      </c>
      <c r="E541" s="33" t="s">
        <v>2694</v>
      </c>
      <c r="F541" s="249">
        <v>430.92</v>
      </c>
      <c r="G541" s="249">
        <v>532</v>
      </c>
      <c r="H541" s="398">
        <f t="shared" ref="H541:H547" si="87">I541*0.6</f>
        <v>570</v>
      </c>
      <c r="I541" s="399">
        <v>950</v>
      </c>
      <c r="J541" s="409" t="s">
        <v>2470</v>
      </c>
      <c r="K541" s="248"/>
      <c r="M541" s="27">
        <f t="shared" si="81"/>
        <v>0</v>
      </c>
      <c r="N541" s="50">
        <f t="shared" si="82"/>
        <v>0</v>
      </c>
      <c r="O541" s="50">
        <f t="shared" si="78"/>
        <v>0</v>
      </c>
      <c r="P541" s="50">
        <f t="shared" si="79"/>
        <v>0</v>
      </c>
      <c r="Q541" s="50">
        <f t="shared" si="80"/>
        <v>0</v>
      </c>
    </row>
    <row r="542" spans="3:17" ht="20.100000000000001" customHeight="1">
      <c r="D542" s="33" t="s">
        <v>2695</v>
      </c>
      <c r="E542" s="33" t="s">
        <v>2696</v>
      </c>
      <c r="F542" s="249">
        <v>646.38000000000011</v>
      </c>
      <c r="G542" s="249">
        <v>798</v>
      </c>
      <c r="H542" s="398">
        <f t="shared" si="87"/>
        <v>840</v>
      </c>
      <c r="I542" s="399">
        <v>1400</v>
      </c>
      <c r="J542" s="409" t="s">
        <v>2470</v>
      </c>
      <c r="K542" s="248"/>
      <c r="M542" s="27">
        <f t="shared" si="81"/>
        <v>0</v>
      </c>
      <c r="N542" s="50">
        <f t="shared" si="82"/>
        <v>0</v>
      </c>
      <c r="O542" s="119">
        <f t="shared" si="78"/>
        <v>0</v>
      </c>
      <c r="P542" s="119">
        <f t="shared" si="79"/>
        <v>0</v>
      </c>
      <c r="Q542" s="119">
        <f t="shared" si="80"/>
        <v>0</v>
      </c>
    </row>
    <row r="543" spans="3:17" ht="20.100000000000001" customHeight="1">
      <c r="D543" s="33" t="s">
        <v>2697</v>
      </c>
      <c r="E543" s="33" t="s">
        <v>2698</v>
      </c>
      <c r="F543" s="249">
        <v>969.56999999999994</v>
      </c>
      <c r="G543" s="249">
        <v>1197</v>
      </c>
      <c r="H543" s="398">
        <f t="shared" si="87"/>
        <v>1260</v>
      </c>
      <c r="I543" s="399">
        <v>2100</v>
      </c>
      <c r="J543" s="409" t="s">
        <v>2470</v>
      </c>
      <c r="K543" s="248"/>
      <c r="M543" s="27">
        <f t="shared" si="81"/>
        <v>0</v>
      </c>
      <c r="N543" s="50">
        <f t="shared" si="82"/>
        <v>0</v>
      </c>
      <c r="O543" s="50">
        <f t="shared" si="78"/>
        <v>0</v>
      </c>
      <c r="P543" s="50">
        <f t="shared" si="79"/>
        <v>0</v>
      </c>
      <c r="Q543" s="50">
        <f t="shared" si="80"/>
        <v>0</v>
      </c>
    </row>
    <row r="544" spans="3:17" ht="20.100000000000001" customHeight="1">
      <c r="D544" s="33" t="s">
        <v>2699</v>
      </c>
      <c r="E544" s="33" t="s">
        <v>2700</v>
      </c>
      <c r="F544" s="249">
        <v>1346.625</v>
      </c>
      <c r="G544" s="249">
        <v>1662.5</v>
      </c>
      <c r="H544" s="398">
        <f t="shared" si="87"/>
        <v>1800</v>
      </c>
      <c r="I544" s="399">
        <v>3000</v>
      </c>
      <c r="J544" s="409" t="s">
        <v>2470</v>
      </c>
      <c r="K544" s="248"/>
      <c r="M544" s="27">
        <f t="shared" si="81"/>
        <v>0</v>
      </c>
      <c r="N544" s="50">
        <f t="shared" si="82"/>
        <v>0</v>
      </c>
      <c r="O544" s="119">
        <f t="shared" si="78"/>
        <v>0</v>
      </c>
      <c r="P544" s="119">
        <f t="shared" si="79"/>
        <v>0</v>
      </c>
      <c r="Q544" s="119">
        <f t="shared" si="80"/>
        <v>0</v>
      </c>
    </row>
    <row r="545" spans="4:17" ht="20.100000000000001" customHeight="1">
      <c r="D545" s="33" t="s">
        <v>2701</v>
      </c>
      <c r="E545" s="33" t="s">
        <v>2702</v>
      </c>
      <c r="F545" s="249">
        <v>1346.625</v>
      </c>
      <c r="G545" s="249">
        <v>1662.5</v>
      </c>
      <c r="H545" s="398">
        <f t="shared" si="87"/>
        <v>1800</v>
      </c>
      <c r="I545" s="399">
        <v>3000</v>
      </c>
      <c r="J545" s="409" t="s">
        <v>2470</v>
      </c>
      <c r="K545" s="248"/>
      <c r="M545" s="27">
        <f t="shared" si="81"/>
        <v>0</v>
      </c>
      <c r="N545" s="50">
        <f t="shared" si="82"/>
        <v>0</v>
      </c>
      <c r="O545" s="50">
        <f t="shared" si="78"/>
        <v>0</v>
      </c>
      <c r="P545" s="50">
        <f t="shared" si="79"/>
        <v>0</v>
      </c>
      <c r="Q545" s="50">
        <f t="shared" si="80"/>
        <v>0</v>
      </c>
    </row>
    <row r="546" spans="4:17" ht="20.100000000000001" customHeight="1">
      <c r="D546" s="33" t="s">
        <v>2703</v>
      </c>
      <c r="E546" s="33" t="s">
        <v>2704</v>
      </c>
      <c r="F546" s="249">
        <v>2154.6</v>
      </c>
      <c r="G546" s="249">
        <v>2660</v>
      </c>
      <c r="H546" s="398">
        <f t="shared" si="87"/>
        <v>2820</v>
      </c>
      <c r="I546" s="399">
        <v>4700</v>
      </c>
      <c r="J546" s="409" t="s">
        <v>2470</v>
      </c>
      <c r="K546" s="248"/>
      <c r="M546" s="27">
        <f t="shared" si="81"/>
        <v>0</v>
      </c>
      <c r="N546" s="50">
        <f t="shared" si="82"/>
        <v>0</v>
      </c>
      <c r="O546" s="119">
        <f t="shared" si="78"/>
        <v>0</v>
      </c>
      <c r="P546" s="119">
        <f t="shared" si="79"/>
        <v>0</v>
      </c>
      <c r="Q546" s="119">
        <f t="shared" si="80"/>
        <v>0</v>
      </c>
    </row>
    <row r="547" spans="4:17" ht="20.100000000000001" customHeight="1">
      <c r="D547" s="33" t="s">
        <v>2705</v>
      </c>
      <c r="E547" s="33" t="s">
        <v>2706</v>
      </c>
      <c r="F547" s="249">
        <v>1885.2750000000001</v>
      </c>
      <c r="G547" s="249">
        <v>2327.5</v>
      </c>
      <c r="H547" s="398">
        <f t="shared" si="87"/>
        <v>2460</v>
      </c>
      <c r="I547" s="399">
        <v>4100</v>
      </c>
      <c r="J547" s="409" t="s">
        <v>2470</v>
      </c>
      <c r="K547" s="248"/>
      <c r="M547" s="27">
        <f t="shared" si="81"/>
        <v>0</v>
      </c>
      <c r="N547" s="50">
        <f t="shared" si="82"/>
        <v>0</v>
      </c>
      <c r="O547" s="50">
        <f t="shared" si="78"/>
        <v>0</v>
      </c>
      <c r="P547" s="50">
        <f t="shared" si="79"/>
        <v>0</v>
      </c>
      <c r="Q547" s="50">
        <f t="shared" si="80"/>
        <v>0</v>
      </c>
    </row>
    <row r="548" spans="4:17" ht="20.100000000000001" customHeight="1">
      <c r="F548" s="249"/>
      <c r="G548" s="249"/>
      <c r="H548" s="411"/>
      <c r="I548" s="411"/>
      <c r="J548" s="407"/>
      <c r="K548" s="248"/>
      <c r="M548" s="27">
        <f t="shared" si="81"/>
        <v>0</v>
      </c>
      <c r="N548" s="50">
        <f t="shared" si="82"/>
        <v>0</v>
      </c>
      <c r="O548" s="119">
        <f t="shared" si="78"/>
        <v>0</v>
      </c>
      <c r="P548" s="119">
        <f t="shared" si="79"/>
        <v>0</v>
      </c>
      <c r="Q548" s="119">
        <f t="shared" si="80"/>
        <v>0</v>
      </c>
    </row>
    <row r="549" spans="4:17" ht="20.100000000000001" customHeight="1">
      <c r="D549" s="268" t="s">
        <v>2707</v>
      </c>
      <c r="F549" s="249"/>
      <c r="G549" s="249"/>
      <c r="H549" s="411"/>
      <c r="I549" s="411"/>
      <c r="J549" s="407"/>
      <c r="K549" s="248"/>
      <c r="M549" s="27">
        <f t="shared" si="81"/>
        <v>0</v>
      </c>
      <c r="N549" s="50">
        <f t="shared" si="82"/>
        <v>0</v>
      </c>
      <c r="O549" s="50">
        <f t="shared" si="78"/>
        <v>0</v>
      </c>
      <c r="P549" s="50">
        <f t="shared" si="79"/>
        <v>0</v>
      </c>
      <c r="Q549" s="50">
        <f t="shared" si="80"/>
        <v>0</v>
      </c>
    </row>
    <row r="550" spans="4:17" ht="20.100000000000001" customHeight="1">
      <c r="D550" s="33" t="s">
        <v>2708</v>
      </c>
      <c r="E550" s="33" t="s">
        <v>2709</v>
      </c>
      <c r="F550" s="249">
        <v>1346.625</v>
      </c>
      <c r="G550" s="249">
        <v>1662.5</v>
      </c>
      <c r="H550" s="398">
        <f t="shared" ref="H550:H552" si="88">I550*0.6</f>
        <v>1740</v>
      </c>
      <c r="I550" s="400">
        <v>2900</v>
      </c>
      <c r="J550" s="409" t="s">
        <v>2470</v>
      </c>
      <c r="K550" s="248"/>
      <c r="M550" s="27">
        <f t="shared" si="81"/>
        <v>0</v>
      </c>
      <c r="N550" s="50">
        <f t="shared" si="82"/>
        <v>0</v>
      </c>
      <c r="O550" s="119">
        <f t="shared" si="78"/>
        <v>0</v>
      </c>
      <c r="P550" s="119">
        <f t="shared" si="79"/>
        <v>0</v>
      </c>
      <c r="Q550" s="119">
        <f t="shared" si="80"/>
        <v>0</v>
      </c>
    </row>
    <row r="551" spans="4:17" ht="20.100000000000001" customHeight="1">
      <c r="D551" s="33" t="s">
        <v>2710</v>
      </c>
      <c r="E551" s="33" t="s">
        <v>2711</v>
      </c>
      <c r="F551" s="249">
        <v>1885.2750000000001</v>
      </c>
      <c r="G551" s="249">
        <v>2327.5</v>
      </c>
      <c r="H551" s="398">
        <f t="shared" si="88"/>
        <v>2460</v>
      </c>
      <c r="I551" s="400">
        <v>4100</v>
      </c>
      <c r="J551" s="409" t="s">
        <v>2470</v>
      </c>
      <c r="K551" s="248"/>
      <c r="M551" s="27">
        <f t="shared" si="81"/>
        <v>0</v>
      </c>
      <c r="N551" s="50">
        <f t="shared" si="82"/>
        <v>0</v>
      </c>
      <c r="O551" s="50">
        <f t="shared" si="78"/>
        <v>0</v>
      </c>
      <c r="P551" s="50">
        <f t="shared" si="79"/>
        <v>0</v>
      </c>
      <c r="Q551" s="50">
        <f t="shared" si="80"/>
        <v>0</v>
      </c>
    </row>
    <row r="552" spans="4:17" ht="20.100000000000001" customHeight="1">
      <c r="D552" s="33" t="s">
        <v>2712</v>
      </c>
      <c r="E552" s="33" t="s">
        <v>2713</v>
      </c>
      <c r="F552" s="249">
        <v>2423.9250000000002</v>
      </c>
      <c r="G552" s="249">
        <v>2992.5</v>
      </c>
      <c r="H552" s="398">
        <f t="shared" si="88"/>
        <v>3180</v>
      </c>
      <c r="I552" s="400">
        <v>5300</v>
      </c>
      <c r="J552" s="409" t="s">
        <v>2470</v>
      </c>
      <c r="K552" s="248"/>
      <c r="M552" s="27">
        <f t="shared" si="81"/>
        <v>0</v>
      </c>
      <c r="N552" s="50">
        <f t="shared" si="82"/>
        <v>0</v>
      </c>
      <c r="O552" s="119">
        <f t="shared" si="78"/>
        <v>0</v>
      </c>
      <c r="P552" s="119">
        <f t="shared" si="79"/>
        <v>0</v>
      </c>
      <c r="Q552" s="119">
        <f t="shared" si="80"/>
        <v>0</v>
      </c>
    </row>
    <row r="553" spans="4:17" ht="20.100000000000001" customHeight="1">
      <c r="F553" s="249"/>
      <c r="G553" s="249"/>
      <c r="H553" s="411"/>
      <c r="I553" s="411"/>
      <c r="J553" s="409"/>
      <c r="K553" s="248"/>
      <c r="M553" s="27">
        <f t="shared" si="81"/>
        <v>0</v>
      </c>
      <c r="N553" s="50">
        <f t="shared" si="82"/>
        <v>0</v>
      </c>
      <c r="O553" s="50">
        <f t="shared" si="78"/>
        <v>0</v>
      </c>
      <c r="P553" s="50">
        <f t="shared" si="79"/>
        <v>0</v>
      </c>
      <c r="Q553" s="50">
        <f t="shared" si="80"/>
        <v>0</v>
      </c>
    </row>
    <row r="554" spans="4:17" ht="20.100000000000001" customHeight="1">
      <c r="D554" s="268" t="s">
        <v>2714</v>
      </c>
      <c r="F554" s="249"/>
      <c r="G554" s="249"/>
      <c r="H554" s="411"/>
      <c r="I554" s="411"/>
      <c r="J554" s="409"/>
      <c r="K554" s="248"/>
      <c r="M554" s="27">
        <f t="shared" si="81"/>
        <v>0</v>
      </c>
      <c r="N554" s="50">
        <f t="shared" si="82"/>
        <v>0</v>
      </c>
      <c r="O554" s="119">
        <f t="shared" si="78"/>
        <v>0</v>
      </c>
      <c r="P554" s="119">
        <f t="shared" si="79"/>
        <v>0</v>
      </c>
      <c r="Q554" s="119">
        <f t="shared" si="80"/>
        <v>0</v>
      </c>
    </row>
    <row r="555" spans="4:17" ht="20.100000000000001" customHeight="1">
      <c r="D555" s="33" t="s">
        <v>5717</v>
      </c>
      <c r="E555" s="33" t="s">
        <v>2715</v>
      </c>
      <c r="F555" s="249">
        <v>5386.5</v>
      </c>
      <c r="G555" s="249">
        <v>6650</v>
      </c>
      <c r="H555" s="398">
        <f t="shared" ref="H555:H556" si="89">I555*0.6</f>
        <v>6900</v>
      </c>
      <c r="I555" s="399">
        <v>11500</v>
      </c>
      <c r="J555" s="409" t="s">
        <v>2470</v>
      </c>
      <c r="K555" s="410" t="s">
        <v>2716</v>
      </c>
      <c r="M555" s="27">
        <f t="shared" si="81"/>
        <v>0</v>
      </c>
      <c r="N555" s="50">
        <f t="shared" si="82"/>
        <v>0</v>
      </c>
      <c r="O555" s="50">
        <f t="shared" si="78"/>
        <v>0</v>
      </c>
      <c r="P555" s="50">
        <f t="shared" si="79"/>
        <v>0</v>
      </c>
      <c r="Q555" s="50">
        <f t="shared" si="80"/>
        <v>0</v>
      </c>
    </row>
    <row r="556" spans="4:17" ht="20.100000000000001" customHeight="1">
      <c r="D556" s="33" t="s">
        <v>2717</v>
      </c>
      <c r="E556" s="33" t="s">
        <v>2718</v>
      </c>
      <c r="F556" s="249">
        <v>5925.15</v>
      </c>
      <c r="G556" s="249">
        <v>7314.9999999999991</v>
      </c>
      <c r="H556" s="398">
        <f t="shared" si="89"/>
        <v>7800</v>
      </c>
      <c r="I556" s="399">
        <v>13000</v>
      </c>
      <c r="J556" s="409" t="s">
        <v>2470</v>
      </c>
      <c r="K556" s="248"/>
      <c r="M556" s="27">
        <f t="shared" si="81"/>
        <v>0</v>
      </c>
      <c r="N556" s="50">
        <f t="shared" si="82"/>
        <v>0</v>
      </c>
      <c r="O556" s="119">
        <f t="shared" si="78"/>
        <v>0</v>
      </c>
      <c r="P556" s="119">
        <f t="shared" si="79"/>
        <v>0</v>
      </c>
      <c r="Q556" s="119">
        <f t="shared" si="80"/>
        <v>0</v>
      </c>
    </row>
    <row r="557" spans="4:17" ht="20.100000000000001" customHeight="1">
      <c r="F557" s="249"/>
      <c r="G557" s="249"/>
      <c r="H557" s="411"/>
      <c r="I557" s="411"/>
      <c r="J557" s="407"/>
      <c r="K557" s="248"/>
      <c r="M557" s="27">
        <f t="shared" si="81"/>
        <v>0</v>
      </c>
      <c r="N557" s="50">
        <f t="shared" si="82"/>
        <v>0</v>
      </c>
      <c r="O557" s="50">
        <f t="shared" si="78"/>
        <v>0</v>
      </c>
      <c r="P557" s="50">
        <f t="shared" si="79"/>
        <v>0</v>
      </c>
      <c r="Q557" s="50">
        <f t="shared" si="80"/>
        <v>0</v>
      </c>
    </row>
    <row r="558" spans="4:17" ht="20.100000000000001" customHeight="1">
      <c r="D558" s="33" t="s">
        <v>2719</v>
      </c>
      <c r="F558" s="249"/>
      <c r="G558" s="249"/>
      <c r="H558" s="411"/>
      <c r="I558" s="411"/>
      <c r="J558" s="407"/>
      <c r="K558" s="248"/>
      <c r="M558" s="27">
        <f t="shared" si="81"/>
        <v>0</v>
      </c>
      <c r="N558" s="50">
        <f t="shared" si="82"/>
        <v>0</v>
      </c>
      <c r="O558" s="119">
        <f t="shared" si="78"/>
        <v>0</v>
      </c>
      <c r="P558" s="119">
        <f t="shared" si="79"/>
        <v>0</v>
      </c>
      <c r="Q558" s="119">
        <f t="shared" si="80"/>
        <v>0</v>
      </c>
    </row>
    <row r="559" spans="4:17" ht="20.100000000000001" customHeight="1">
      <c r="D559" s="33" t="s">
        <v>5718</v>
      </c>
      <c r="E559" s="33" t="s">
        <v>2720</v>
      </c>
      <c r="F559" s="249">
        <v>6463.8</v>
      </c>
      <c r="G559" s="249">
        <v>7980</v>
      </c>
      <c r="H559" s="398">
        <f t="shared" ref="H559:H564" si="90">I559*0.6</f>
        <v>8400</v>
      </c>
      <c r="I559" s="399">
        <v>14000</v>
      </c>
      <c r="J559" s="409" t="s">
        <v>2470</v>
      </c>
      <c r="K559" s="410" t="s">
        <v>2716</v>
      </c>
      <c r="M559" s="27">
        <f t="shared" si="81"/>
        <v>0</v>
      </c>
      <c r="N559" s="50">
        <f t="shared" si="82"/>
        <v>0</v>
      </c>
      <c r="O559" s="50">
        <f t="shared" si="78"/>
        <v>0</v>
      </c>
      <c r="P559" s="50">
        <f t="shared" si="79"/>
        <v>0</v>
      </c>
      <c r="Q559" s="50">
        <f t="shared" si="80"/>
        <v>0</v>
      </c>
    </row>
    <row r="560" spans="4:17" ht="20.100000000000001" customHeight="1">
      <c r="D560" s="33" t="s">
        <v>2721</v>
      </c>
      <c r="E560" s="33" t="s">
        <v>2722</v>
      </c>
      <c r="F560" s="249">
        <v>7002.45</v>
      </c>
      <c r="G560" s="249">
        <v>8645</v>
      </c>
      <c r="H560" s="398">
        <f t="shared" si="90"/>
        <v>9000</v>
      </c>
      <c r="I560" s="399">
        <v>15000</v>
      </c>
      <c r="J560" s="409" t="s">
        <v>2470</v>
      </c>
      <c r="K560" s="248"/>
      <c r="M560" s="27">
        <f t="shared" si="81"/>
        <v>0</v>
      </c>
      <c r="N560" s="50">
        <f t="shared" si="82"/>
        <v>0</v>
      </c>
      <c r="O560" s="119">
        <f t="shared" si="78"/>
        <v>0</v>
      </c>
      <c r="P560" s="119">
        <f t="shared" si="79"/>
        <v>0</v>
      </c>
      <c r="Q560" s="119">
        <f t="shared" si="80"/>
        <v>0</v>
      </c>
    </row>
    <row r="561" spans="4:17" ht="20.100000000000001" customHeight="1">
      <c r="D561" s="33" t="s">
        <v>5719</v>
      </c>
      <c r="E561" s="33" t="s">
        <v>2723</v>
      </c>
      <c r="F561" s="249">
        <v>9695.7000000000007</v>
      </c>
      <c r="G561" s="249">
        <v>11970</v>
      </c>
      <c r="H561" s="398">
        <f t="shared" si="90"/>
        <v>12600</v>
      </c>
      <c r="I561" s="399">
        <v>21000</v>
      </c>
      <c r="J561" s="409" t="s">
        <v>2470</v>
      </c>
      <c r="K561" s="410" t="s">
        <v>2716</v>
      </c>
      <c r="M561" s="27">
        <f t="shared" si="81"/>
        <v>0</v>
      </c>
      <c r="N561" s="50">
        <f t="shared" si="82"/>
        <v>0</v>
      </c>
      <c r="O561" s="50">
        <f t="shared" si="78"/>
        <v>0</v>
      </c>
      <c r="P561" s="50">
        <f t="shared" si="79"/>
        <v>0</v>
      </c>
      <c r="Q561" s="50">
        <f t="shared" si="80"/>
        <v>0</v>
      </c>
    </row>
    <row r="562" spans="4:17" ht="20.100000000000001" customHeight="1">
      <c r="D562" s="33" t="s">
        <v>2724</v>
      </c>
      <c r="E562" s="33" t="s">
        <v>2725</v>
      </c>
      <c r="F562" s="249">
        <v>10234.35</v>
      </c>
      <c r="G562" s="249">
        <v>12635</v>
      </c>
      <c r="H562" s="398">
        <f t="shared" si="90"/>
        <v>13200</v>
      </c>
      <c r="I562" s="399">
        <v>22000</v>
      </c>
      <c r="J562" s="409" t="s">
        <v>2470</v>
      </c>
      <c r="K562" s="248"/>
      <c r="M562" s="27">
        <f t="shared" si="81"/>
        <v>0</v>
      </c>
      <c r="N562" s="50">
        <f t="shared" si="82"/>
        <v>0</v>
      </c>
      <c r="O562" s="119">
        <f t="shared" si="78"/>
        <v>0</v>
      </c>
      <c r="P562" s="119">
        <f t="shared" si="79"/>
        <v>0</v>
      </c>
      <c r="Q562" s="119">
        <f t="shared" si="80"/>
        <v>0</v>
      </c>
    </row>
    <row r="563" spans="4:17" ht="20.100000000000001" customHeight="1">
      <c r="D563" s="33" t="s">
        <v>5720</v>
      </c>
      <c r="E563" s="33" t="s">
        <v>2726</v>
      </c>
      <c r="F563" s="249">
        <v>13466.25</v>
      </c>
      <c r="G563" s="249">
        <v>16625</v>
      </c>
      <c r="H563" s="398">
        <f t="shared" si="90"/>
        <v>17400</v>
      </c>
      <c r="I563" s="399">
        <v>29000</v>
      </c>
      <c r="J563" s="409" t="s">
        <v>2470</v>
      </c>
      <c r="K563" s="410" t="s">
        <v>2716</v>
      </c>
      <c r="M563" s="27">
        <f t="shared" si="81"/>
        <v>0</v>
      </c>
      <c r="N563" s="50">
        <f t="shared" si="82"/>
        <v>0</v>
      </c>
      <c r="O563" s="50">
        <f t="shared" si="78"/>
        <v>0</v>
      </c>
      <c r="P563" s="50">
        <f t="shared" si="79"/>
        <v>0</v>
      </c>
      <c r="Q563" s="50">
        <f t="shared" si="80"/>
        <v>0</v>
      </c>
    </row>
    <row r="564" spans="4:17" ht="20.100000000000001" customHeight="1">
      <c r="D564" s="33" t="s">
        <v>2727</v>
      </c>
      <c r="E564" s="33" t="s">
        <v>2728</v>
      </c>
      <c r="F564" s="249">
        <v>14004.9</v>
      </c>
      <c r="G564" s="249">
        <v>17290</v>
      </c>
      <c r="H564" s="398">
        <f t="shared" si="90"/>
        <v>18000</v>
      </c>
      <c r="I564" s="399">
        <v>30000</v>
      </c>
      <c r="J564" s="409" t="s">
        <v>2470</v>
      </c>
      <c r="K564" s="248"/>
      <c r="M564" s="27">
        <f t="shared" si="81"/>
        <v>0</v>
      </c>
      <c r="N564" s="50">
        <f t="shared" si="82"/>
        <v>0</v>
      </c>
      <c r="O564" s="119">
        <f t="shared" si="78"/>
        <v>0</v>
      </c>
      <c r="P564" s="119">
        <f t="shared" si="79"/>
        <v>0</v>
      </c>
      <c r="Q564" s="119">
        <f t="shared" si="80"/>
        <v>0</v>
      </c>
    </row>
    <row r="565" spans="4:17" ht="20.100000000000001" customHeight="1">
      <c r="F565" s="249"/>
      <c r="G565" s="249"/>
      <c r="H565" s="411"/>
      <c r="I565" s="411"/>
      <c r="J565" s="407"/>
      <c r="K565" s="248"/>
      <c r="M565" s="27">
        <f t="shared" si="81"/>
        <v>0</v>
      </c>
      <c r="N565" s="50">
        <f t="shared" si="82"/>
        <v>0</v>
      </c>
      <c r="O565" s="50">
        <f t="shared" si="78"/>
        <v>0</v>
      </c>
      <c r="P565" s="50">
        <f t="shared" si="79"/>
        <v>0</v>
      </c>
      <c r="Q565" s="50">
        <f t="shared" si="80"/>
        <v>0</v>
      </c>
    </row>
    <row r="566" spans="4:17" ht="20.100000000000001" customHeight="1">
      <c r="D566" s="268" t="s">
        <v>2729</v>
      </c>
      <c r="F566" s="249"/>
      <c r="G566" s="249"/>
      <c r="H566" s="411"/>
      <c r="I566" s="411"/>
      <c r="J566" s="407"/>
      <c r="K566" s="248"/>
      <c r="M566" s="27">
        <f t="shared" si="81"/>
        <v>0</v>
      </c>
      <c r="N566" s="50">
        <f t="shared" si="82"/>
        <v>0</v>
      </c>
      <c r="O566" s="119">
        <f t="shared" si="78"/>
        <v>0</v>
      </c>
      <c r="P566" s="119">
        <f t="shared" si="79"/>
        <v>0</v>
      </c>
      <c r="Q566" s="119">
        <f t="shared" si="80"/>
        <v>0</v>
      </c>
    </row>
    <row r="567" spans="4:17" ht="20.100000000000001" customHeight="1">
      <c r="D567" s="33" t="s">
        <v>2730</v>
      </c>
      <c r="E567" s="33" t="s">
        <v>2731</v>
      </c>
      <c r="F567" s="249">
        <v>538.65</v>
      </c>
      <c r="G567" s="249">
        <v>665</v>
      </c>
      <c r="H567" s="398">
        <f t="shared" ref="H567:H570" si="91">I567*0.6</f>
        <v>660</v>
      </c>
      <c r="I567" s="399">
        <v>1100</v>
      </c>
      <c r="J567" s="409" t="s">
        <v>2470</v>
      </c>
      <c r="K567" s="248"/>
      <c r="M567" s="27">
        <f t="shared" si="81"/>
        <v>0</v>
      </c>
      <c r="N567" s="50">
        <f t="shared" si="82"/>
        <v>0</v>
      </c>
      <c r="O567" s="50">
        <f t="shared" si="78"/>
        <v>0</v>
      </c>
      <c r="P567" s="50">
        <f t="shared" si="79"/>
        <v>0</v>
      </c>
      <c r="Q567" s="50">
        <f t="shared" si="80"/>
        <v>0</v>
      </c>
    </row>
    <row r="568" spans="4:17" ht="20.100000000000001" customHeight="1">
      <c r="D568" s="33" t="s">
        <v>2732</v>
      </c>
      <c r="E568" s="33" t="s">
        <v>2733</v>
      </c>
      <c r="F568" s="249">
        <v>538.65</v>
      </c>
      <c r="G568" s="249">
        <v>665</v>
      </c>
      <c r="H568" s="398">
        <f t="shared" si="91"/>
        <v>660</v>
      </c>
      <c r="I568" s="399">
        <v>1100</v>
      </c>
      <c r="J568" s="409" t="s">
        <v>2470</v>
      </c>
      <c r="K568" s="248"/>
      <c r="M568" s="27">
        <f t="shared" si="81"/>
        <v>0</v>
      </c>
      <c r="N568" s="50">
        <f t="shared" si="82"/>
        <v>0</v>
      </c>
      <c r="O568" s="119">
        <f t="shared" si="78"/>
        <v>0</v>
      </c>
      <c r="P568" s="119">
        <f t="shared" si="79"/>
        <v>0</v>
      </c>
      <c r="Q568" s="119">
        <f t="shared" si="80"/>
        <v>0</v>
      </c>
    </row>
    <row r="569" spans="4:17" ht="20.100000000000001" customHeight="1">
      <c r="D569" s="33" t="s">
        <v>2734</v>
      </c>
      <c r="E569" s="33" t="s">
        <v>2735</v>
      </c>
      <c r="F569" s="249">
        <v>1077.3</v>
      </c>
      <c r="G569" s="249">
        <v>1330</v>
      </c>
      <c r="H569" s="398">
        <f t="shared" si="91"/>
        <v>1380</v>
      </c>
      <c r="I569" s="399">
        <v>2300</v>
      </c>
      <c r="J569" s="409" t="s">
        <v>2470</v>
      </c>
      <c r="K569" s="248"/>
      <c r="M569" s="27">
        <f t="shared" si="81"/>
        <v>0</v>
      </c>
      <c r="N569" s="50">
        <f t="shared" si="82"/>
        <v>0</v>
      </c>
      <c r="O569" s="50">
        <f t="shared" si="78"/>
        <v>0</v>
      </c>
      <c r="P569" s="50">
        <f t="shared" si="79"/>
        <v>0</v>
      </c>
      <c r="Q569" s="50">
        <f t="shared" si="80"/>
        <v>0</v>
      </c>
    </row>
    <row r="570" spans="4:17" ht="20.100000000000001" customHeight="1">
      <c r="D570" s="33" t="s">
        <v>2736</v>
      </c>
      <c r="E570" s="33" t="s">
        <v>2737</v>
      </c>
      <c r="F570" s="249">
        <v>1077.3</v>
      </c>
      <c r="G570" s="249">
        <v>1330</v>
      </c>
      <c r="H570" s="398">
        <f t="shared" si="91"/>
        <v>1380</v>
      </c>
      <c r="I570" s="399">
        <v>2300</v>
      </c>
      <c r="J570" s="409" t="s">
        <v>2470</v>
      </c>
      <c r="K570" s="248"/>
      <c r="M570" s="27">
        <f t="shared" si="81"/>
        <v>0</v>
      </c>
      <c r="N570" s="50">
        <f t="shared" si="82"/>
        <v>0</v>
      </c>
      <c r="O570" s="119">
        <f t="shared" si="78"/>
        <v>0</v>
      </c>
      <c r="P570" s="119">
        <f t="shared" si="79"/>
        <v>0</v>
      </c>
      <c r="Q570" s="119">
        <f t="shared" si="80"/>
        <v>0</v>
      </c>
    </row>
    <row r="571" spans="4:17" ht="20.100000000000001" customHeight="1">
      <c r="F571" s="249"/>
      <c r="G571" s="249"/>
      <c r="H571" s="411"/>
      <c r="I571" s="411"/>
      <c r="J571" s="407"/>
      <c r="K571" s="248"/>
      <c r="M571" s="27">
        <f t="shared" si="81"/>
        <v>0</v>
      </c>
      <c r="N571" s="50">
        <f t="shared" si="82"/>
        <v>0</v>
      </c>
      <c r="O571" s="50">
        <f t="shared" si="78"/>
        <v>0</v>
      </c>
      <c r="P571" s="50">
        <f t="shared" si="79"/>
        <v>0</v>
      </c>
      <c r="Q571" s="50">
        <f t="shared" si="80"/>
        <v>0</v>
      </c>
    </row>
    <row r="572" spans="4:17" ht="20.100000000000001" customHeight="1">
      <c r="D572" s="268" t="s">
        <v>2738</v>
      </c>
      <c r="F572" s="249"/>
      <c r="G572" s="249"/>
      <c r="H572" s="411"/>
      <c r="I572" s="411"/>
      <c r="J572" s="407"/>
      <c r="K572" s="248"/>
      <c r="M572" s="27">
        <f t="shared" si="81"/>
        <v>0</v>
      </c>
      <c r="N572" s="50">
        <f t="shared" si="82"/>
        <v>0</v>
      </c>
      <c r="O572" s="119">
        <f t="shared" si="78"/>
        <v>0</v>
      </c>
      <c r="P572" s="119">
        <f t="shared" si="79"/>
        <v>0</v>
      </c>
      <c r="Q572" s="119">
        <f t="shared" si="80"/>
        <v>0</v>
      </c>
    </row>
    <row r="573" spans="4:17" ht="20.100000000000001" customHeight="1">
      <c r="D573" s="33" t="s">
        <v>2739</v>
      </c>
      <c r="E573" s="33" t="s">
        <v>2740</v>
      </c>
      <c r="F573" s="249">
        <v>172.36799999999999</v>
      </c>
      <c r="G573" s="249">
        <v>212.79999999999998</v>
      </c>
      <c r="H573" s="398">
        <f t="shared" ref="H573:H582" si="92">I573*0.6</f>
        <v>228</v>
      </c>
      <c r="I573" s="399">
        <v>380</v>
      </c>
      <c r="J573" s="409" t="s">
        <v>2470</v>
      </c>
      <c r="K573" s="248"/>
      <c r="M573" s="27">
        <f t="shared" si="81"/>
        <v>0</v>
      </c>
      <c r="N573" s="50">
        <f t="shared" si="82"/>
        <v>0</v>
      </c>
      <c r="O573" s="50">
        <f t="shared" si="78"/>
        <v>0</v>
      </c>
      <c r="P573" s="50">
        <f t="shared" si="79"/>
        <v>0</v>
      </c>
      <c r="Q573" s="50">
        <f t="shared" si="80"/>
        <v>0</v>
      </c>
    </row>
    <row r="574" spans="4:17" ht="20.100000000000001" customHeight="1">
      <c r="D574" s="33" t="s">
        <v>2741</v>
      </c>
      <c r="E574" s="33" t="s">
        <v>2742</v>
      </c>
      <c r="F574" s="249">
        <v>215.46</v>
      </c>
      <c r="G574" s="249">
        <v>266</v>
      </c>
      <c r="H574" s="398">
        <f t="shared" si="92"/>
        <v>270</v>
      </c>
      <c r="I574" s="399">
        <v>450</v>
      </c>
      <c r="J574" s="409" t="s">
        <v>2470</v>
      </c>
      <c r="K574" s="248"/>
      <c r="M574" s="27">
        <f t="shared" si="81"/>
        <v>0</v>
      </c>
      <c r="N574" s="50">
        <f t="shared" si="82"/>
        <v>0</v>
      </c>
      <c r="O574" s="119">
        <f t="shared" si="78"/>
        <v>0</v>
      </c>
      <c r="P574" s="119">
        <f t="shared" si="79"/>
        <v>0</v>
      </c>
      <c r="Q574" s="119">
        <f t="shared" si="80"/>
        <v>0</v>
      </c>
    </row>
    <row r="575" spans="4:17" ht="20.100000000000001" customHeight="1">
      <c r="D575" s="33" t="s">
        <v>2743</v>
      </c>
      <c r="E575" s="33" t="s">
        <v>2744</v>
      </c>
      <c r="F575" s="249">
        <v>269.32499999999999</v>
      </c>
      <c r="G575" s="249">
        <v>332.5</v>
      </c>
      <c r="H575" s="398">
        <f t="shared" si="92"/>
        <v>360</v>
      </c>
      <c r="I575" s="399">
        <v>600</v>
      </c>
      <c r="J575" s="409" t="s">
        <v>2470</v>
      </c>
      <c r="K575" s="248"/>
      <c r="M575" s="27">
        <f t="shared" si="81"/>
        <v>0</v>
      </c>
      <c r="N575" s="50">
        <f t="shared" si="82"/>
        <v>0</v>
      </c>
      <c r="O575" s="50">
        <f t="shared" si="78"/>
        <v>0</v>
      </c>
      <c r="P575" s="50">
        <f t="shared" si="79"/>
        <v>0</v>
      </c>
      <c r="Q575" s="50">
        <f t="shared" si="80"/>
        <v>0</v>
      </c>
    </row>
    <row r="576" spans="4:17" ht="20.100000000000001" customHeight="1">
      <c r="D576" s="33" t="s">
        <v>2745</v>
      </c>
      <c r="E576" s="33" t="s">
        <v>2746</v>
      </c>
      <c r="F576" s="249">
        <v>457.85250000000002</v>
      </c>
      <c r="G576" s="249">
        <v>565.25</v>
      </c>
      <c r="H576" s="398">
        <f t="shared" si="92"/>
        <v>600</v>
      </c>
      <c r="I576" s="399">
        <v>1000</v>
      </c>
      <c r="J576" s="409" t="s">
        <v>2470</v>
      </c>
      <c r="K576" s="248"/>
      <c r="M576" s="27">
        <f t="shared" si="81"/>
        <v>0</v>
      </c>
      <c r="N576" s="50">
        <f t="shared" si="82"/>
        <v>0</v>
      </c>
      <c r="O576" s="119">
        <f t="shared" si="78"/>
        <v>0</v>
      </c>
      <c r="P576" s="119">
        <f t="shared" si="79"/>
        <v>0</v>
      </c>
      <c r="Q576" s="119">
        <f t="shared" si="80"/>
        <v>0</v>
      </c>
    </row>
    <row r="577" spans="4:17" ht="20.100000000000001" customHeight="1">
      <c r="D577" s="33" t="s">
        <v>2747</v>
      </c>
      <c r="E577" s="33" t="s">
        <v>2748</v>
      </c>
      <c r="F577" s="249">
        <v>915.70500000000004</v>
      </c>
      <c r="G577" s="249">
        <v>1130.5</v>
      </c>
      <c r="H577" s="398">
        <f t="shared" si="92"/>
        <v>1200</v>
      </c>
      <c r="I577" s="399">
        <v>2000</v>
      </c>
      <c r="J577" s="409" t="s">
        <v>2470</v>
      </c>
      <c r="K577" s="248"/>
      <c r="M577" s="27">
        <f t="shared" si="81"/>
        <v>0</v>
      </c>
      <c r="N577" s="50">
        <f t="shared" si="82"/>
        <v>0</v>
      </c>
      <c r="O577" s="50">
        <f t="shared" si="78"/>
        <v>0</v>
      </c>
      <c r="P577" s="50">
        <f t="shared" si="79"/>
        <v>0</v>
      </c>
      <c r="Q577" s="50">
        <f t="shared" si="80"/>
        <v>0</v>
      </c>
    </row>
    <row r="578" spans="4:17" ht="20.100000000000001" customHeight="1">
      <c r="D578" s="33" t="s">
        <v>2749</v>
      </c>
      <c r="E578" s="33" t="s">
        <v>2750</v>
      </c>
      <c r="F578" s="249">
        <v>183.14099999999999</v>
      </c>
      <c r="G578" s="249">
        <v>226.09999999999997</v>
      </c>
      <c r="H578" s="398">
        <f t="shared" si="92"/>
        <v>240</v>
      </c>
      <c r="I578" s="399">
        <v>400</v>
      </c>
      <c r="J578" s="409" t="s">
        <v>2470</v>
      </c>
      <c r="K578" s="248"/>
      <c r="M578" s="27">
        <f t="shared" si="81"/>
        <v>0</v>
      </c>
      <c r="N578" s="50">
        <f t="shared" si="82"/>
        <v>0</v>
      </c>
      <c r="O578" s="119">
        <f t="shared" si="78"/>
        <v>0</v>
      </c>
      <c r="P578" s="119">
        <f t="shared" si="79"/>
        <v>0</v>
      </c>
      <c r="Q578" s="119">
        <f t="shared" si="80"/>
        <v>0</v>
      </c>
    </row>
    <row r="579" spans="4:17" ht="20.100000000000001" customHeight="1">
      <c r="D579" s="33" t="s">
        <v>2751</v>
      </c>
      <c r="E579" s="33" t="s">
        <v>2752</v>
      </c>
      <c r="F579" s="249">
        <v>226.233</v>
      </c>
      <c r="G579" s="249">
        <v>279.3</v>
      </c>
      <c r="H579" s="398">
        <f t="shared" si="92"/>
        <v>300</v>
      </c>
      <c r="I579" s="399">
        <v>500</v>
      </c>
      <c r="J579" s="409" t="s">
        <v>2470</v>
      </c>
      <c r="K579" s="248"/>
      <c r="M579" s="27">
        <f t="shared" ref="M579:M642" si="93">L579*35</f>
        <v>0</v>
      </c>
      <c r="N579" s="50">
        <f t="shared" si="82"/>
        <v>0</v>
      </c>
      <c r="O579" s="50">
        <f t="shared" si="78"/>
        <v>0</v>
      </c>
      <c r="P579" s="50">
        <f t="shared" si="79"/>
        <v>0</v>
      </c>
      <c r="Q579" s="50">
        <f t="shared" si="80"/>
        <v>0</v>
      </c>
    </row>
    <row r="580" spans="4:17" ht="20.100000000000001" customHeight="1">
      <c r="D580" s="33" t="s">
        <v>2753</v>
      </c>
      <c r="E580" s="33" t="s">
        <v>2754</v>
      </c>
      <c r="F580" s="249">
        <v>280.09800000000001</v>
      </c>
      <c r="G580" s="249">
        <v>345.8</v>
      </c>
      <c r="H580" s="398">
        <f t="shared" si="92"/>
        <v>360</v>
      </c>
      <c r="I580" s="399">
        <v>600</v>
      </c>
      <c r="J580" s="409" t="s">
        <v>2470</v>
      </c>
      <c r="K580" s="248"/>
      <c r="M580" s="27">
        <f t="shared" si="93"/>
        <v>0</v>
      </c>
      <c r="N580" s="50">
        <f t="shared" ref="N580:N643" si="94">M580*3</f>
        <v>0</v>
      </c>
      <c r="O580" s="119">
        <f t="shared" si="78"/>
        <v>0</v>
      </c>
      <c r="P580" s="119">
        <f t="shared" si="79"/>
        <v>0</v>
      </c>
      <c r="Q580" s="119">
        <f t="shared" si="80"/>
        <v>0</v>
      </c>
    </row>
    <row r="581" spans="4:17" ht="20.100000000000001" customHeight="1">
      <c r="D581" s="33" t="s">
        <v>2755</v>
      </c>
      <c r="E581" s="33" t="s">
        <v>2756</v>
      </c>
      <c r="F581" s="249">
        <v>484.78499999999997</v>
      </c>
      <c r="G581" s="249">
        <v>598.5</v>
      </c>
      <c r="H581" s="398">
        <f t="shared" si="92"/>
        <v>600</v>
      </c>
      <c r="I581" s="399">
        <v>1000</v>
      </c>
      <c r="J581" s="409" t="s">
        <v>2470</v>
      </c>
      <c r="K581" s="248"/>
      <c r="M581" s="27">
        <f t="shared" si="93"/>
        <v>0</v>
      </c>
      <c r="N581" s="50">
        <f t="shared" si="94"/>
        <v>0</v>
      </c>
      <c r="O581" s="50">
        <f t="shared" si="78"/>
        <v>0</v>
      </c>
      <c r="P581" s="50">
        <f t="shared" si="79"/>
        <v>0</v>
      </c>
      <c r="Q581" s="50">
        <f t="shared" si="80"/>
        <v>0</v>
      </c>
    </row>
    <row r="582" spans="4:17" ht="20.100000000000001" customHeight="1">
      <c r="D582" s="33" t="s">
        <v>2757</v>
      </c>
      <c r="E582" s="33" t="s">
        <v>2758</v>
      </c>
      <c r="F582" s="249">
        <v>969.56999999999994</v>
      </c>
      <c r="G582" s="249">
        <v>1197</v>
      </c>
      <c r="H582" s="398">
        <f t="shared" si="92"/>
        <v>1260</v>
      </c>
      <c r="I582" s="399">
        <v>2100</v>
      </c>
      <c r="J582" s="409" t="s">
        <v>2470</v>
      </c>
      <c r="K582" s="248"/>
      <c r="M582" s="27">
        <f t="shared" si="93"/>
        <v>0</v>
      </c>
      <c r="N582" s="50">
        <f t="shared" si="94"/>
        <v>0</v>
      </c>
      <c r="O582" s="119">
        <f t="shared" si="78"/>
        <v>0</v>
      </c>
      <c r="P582" s="119">
        <f t="shared" si="79"/>
        <v>0</v>
      </c>
      <c r="Q582" s="119">
        <f t="shared" si="80"/>
        <v>0</v>
      </c>
    </row>
    <row r="583" spans="4:17" ht="20.100000000000001" customHeight="1">
      <c r="F583" s="249"/>
      <c r="G583" s="249"/>
      <c r="H583" s="411"/>
      <c r="I583" s="411"/>
      <c r="J583" s="407"/>
      <c r="K583" s="248"/>
      <c r="M583" s="27">
        <f t="shared" si="93"/>
        <v>0</v>
      </c>
      <c r="N583" s="50">
        <f t="shared" si="94"/>
        <v>0</v>
      </c>
      <c r="O583" s="50">
        <f t="shared" si="78"/>
        <v>0</v>
      </c>
      <c r="P583" s="50">
        <f t="shared" si="79"/>
        <v>0</v>
      </c>
      <c r="Q583" s="50">
        <f t="shared" si="80"/>
        <v>0</v>
      </c>
    </row>
    <row r="584" spans="4:17" ht="20.100000000000001" customHeight="1">
      <c r="D584" s="268" t="s">
        <v>2759</v>
      </c>
      <c r="F584" s="249"/>
      <c r="G584" s="249"/>
      <c r="H584" s="411"/>
      <c r="I584" s="411"/>
      <c r="J584" s="407"/>
      <c r="K584" s="248"/>
      <c r="M584" s="27">
        <f t="shared" si="93"/>
        <v>0</v>
      </c>
      <c r="N584" s="50">
        <f t="shared" si="94"/>
        <v>0</v>
      </c>
      <c r="O584" s="119">
        <f t="shared" si="78"/>
        <v>0</v>
      </c>
      <c r="P584" s="119">
        <f t="shared" si="79"/>
        <v>0</v>
      </c>
      <c r="Q584" s="119">
        <f t="shared" si="80"/>
        <v>0</v>
      </c>
    </row>
    <row r="585" spans="4:17" ht="20.100000000000001" customHeight="1">
      <c r="D585" s="33" t="s">
        <v>2760</v>
      </c>
      <c r="E585" s="33" t="s">
        <v>2761</v>
      </c>
      <c r="F585" s="249">
        <v>215.46</v>
      </c>
      <c r="G585" s="249">
        <v>266</v>
      </c>
      <c r="H585" s="398">
        <f t="shared" ref="H585:H594" si="95">I585*0.6</f>
        <v>270</v>
      </c>
      <c r="I585" s="399">
        <v>450</v>
      </c>
      <c r="J585" s="409" t="s">
        <v>2470</v>
      </c>
      <c r="K585" s="248"/>
      <c r="M585" s="27">
        <f t="shared" si="93"/>
        <v>0</v>
      </c>
      <c r="N585" s="50">
        <f t="shared" si="94"/>
        <v>0</v>
      </c>
      <c r="O585" s="50">
        <f t="shared" si="78"/>
        <v>0</v>
      </c>
      <c r="P585" s="50">
        <f t="shared" si="79"/>
        <v>0</v>
      </c>
      <c r="Q585" s="50">
        <f t="shared" si="80"/>
        <v>0</v>
      </c>
    </row>
    <row r="586" spans="4:17" ht="20.100000000000001" customHeight="1">
      <c r="D586" s="33" t="s">
        <v>2762</v>
      </c>
      <c r="E586" s="33" t="s">
        <v>2763</v>
      </c>
      <c r="F586" s="249">
        <v>269.32499999999999</v>
      </c>
      <c r="G586" s="249">
        <v>332.5</v>
      </c>
      <c r="H586" s="398">
        <f t="shared" si="95"/>
        <v>330</v>
      </c>
      <c r="I586" s="399">
        <v>550</v>
      </c>
      <c r="J586" s="409" t="s">
        <v>2470</v>
      </c>
      <c r="K586" s="248"/>
      <c r="M586" s="27">
        <f t="shared" si="93"/>
        <v>0</v>
      </c>
      <c r="N586" s="50">
        <f t="shared" si="94"/>
        <v>0</v>
      </c>
      <c r="O586" s="119">
        <f t="shared" si="78"/>
        <v>0</v>
      </c>
      <c r="P586" s="119">
        <f t="shared" si="79"/>
        <v>0</v>
      </c>
      <c r="Q586" s="119">
        <f t="shared" si="80"/>
        <v>0</v>
      </c>
    </row>
    <row r="587" spans="4:17" ht="20.100000000000001" customHeight="1">
      <c r="D587" s="33" t="s">
        <v>2764</v>
      </c>
      <c r="E587" s="33" t="s">
        <v>2765</v>
      </c>
      <c r="F587" s="249">
        <v>377.05499999999995</v>
      </c>
      <c r="G587" s="249">
        <v>465.49999999999994</v>
      </c>
      <c r="H587" s="398">
        <f t="shared" si="95"/>
        <v>480</v>
      </c>
      <c r="I587" s="399">
        <v>800</v>
      </c>
      <c r="J587" s="409" t="s">
        <v>2470</v>
      </c>
      <c r="K587" s="248"/>
      <c r="M587" s="27">
        <f t="shared" si="93"/>
        <v>0</v>
      </c>
      <c r="N587" s="50">
        <f t="shared" si="94"/>
        <v>0</v>
      </c>
      <c r="O587" s="50">
        <f t="shared" si="78"/>
        <v>0</v>
      </c>
      <c r="P587" s="50">
        <f t="shared" si="79"/>
        <v>0</v>
      </c>
      <c r="Q587" s="50">
        <f t="shared" si="80"/>
        <v>0</v>
      </c>
    </row>
    <row r="588" spans="4:17" ht="20.100000000000001" customHeight="1">
      <c r="D588" s="33" t="s">
        <v>2766</v>
      </c>
      <c r="E588" s="33" t="s">
        <v>2767</v>
      </c>
      <c r="F588" s="249">
        <v>592.51499999999999</v>
      </c>
      <c r="G588" s="249">
        <v>731.5</v>
      </c>
      <c r="H588" s="398">
        <f t="shared" si="95"/>
        <v>780</v>
      </c>
      <c r="I588" s="399">
        <v>1300</v>
      </c>
      <c r="J588" s="409" t="s">
        <v>2470</v>
      </c>
      <c r="K588" s="248"/>
      <c r="M588" s="27">
        <f t="shared" si="93"/>
        <v>0</v>
      </c>
      <c r="N588" s="50">
        <f t="shared" si="94"/>
        <v>0</v>
      </c>
      <c r="O588" s="119">
        <f t="shared" si="78"/>
        <v>0</v>
      </c>
      <c r="P588" s="119">
        <f t="shared" si="79"/>
        <v>0</v>
      </c>
      <c r="Q588" s="119">
        <f t="shared" si="80"/>
        <v>0</v>
      </c>
    </row>
    <row r="589" spans="4:17" ht="20.100000000000001" customHeight="1">
      <c r="D589" s="33" t="s">
        <v>2768</v>
      </c>
      <c r="E589" s="33" t="s">
        <v>2769</v>
      </c>
      <c r="F589" s="249">
        <v>1131.1650000000002</v>
      </c>
      <c r="G589" s="249">
        <v>1396.5</v>
      </c>
      <c r="H589" s="398">
        <f t="shared" si="95"/>
        <v>1500</v>
      </c>
      <c r="I589" s="399">
        <v>2500</v>
      </c>
      <c r="J589" s="409" t="s">
        <v>2470</v>
      </c>
      <c r="K589" s="248"/>
      <c r="M589" s="27">
        <f t="shared" si="93"/>
        <v>0</v>
      </c>
      <c r="N589" s="50">
        <f t="shared" si="94"/>
        <v>0</v>
      </c>
      <c r="O589" s="50">
        <f t="shared" si="78"/>
        <v>0</v>
      </c>
      <c r="P589" s="50">
        <f t="shared" si="79"/>
        <v>0</v>
      </c>
      <c r="Q589" s="50">
        <f t="shared" si="80"/>
        <v>0</v>
      </c>
    </row>
    <row r="590" spans="4:17" ht="20.100000000000001" customHeight="1">
      <c r="D590" s="33" t="s">
        <v>2770</v>
      </c>
      <c r="E590" s="33" t="s">
        <v>2771</v>
      </c>
      <c r="F590" s="249">
        <v>258.55199999999996</v>
      </c>
      <c r="G590" s="249">
        <v>319.2</v>
      </c>
      <c r="H590" s="398">
        <f t="shared" si="95"/>
        <v>330</v>
      </c>
      <c r="I590" s="399">
        <v>550</v>
      </c>
      <c r="J590" s="409" t="s">
        <v>2470</v>
      </c>
      <c r="K590" s="248"/>
      <c r="M590" s="27">
        <f t="shared" si="93"/>
        <v>0</v>
      </c>
      <c r="N590" s="50">
        <f t="shared" si="94"/>
        <v>0</v>
      </c>
      <c r="O590" s="119">
        <f t="shared" si="78"/>
        <v>0</v>
      </c>
      <c r="P590" s="119">
        <f t="shared" si="79"/>
        <v>0</v>
      </c>
      <c r="Q590" s="119">
        <f t="shared" si="80"/>
        <v>0</v>
      </c>
    </row>
    <row r="591" spans="4:17" ht="20.100000000000001" customHeight="1">
      <c r="D591" s="33" t="s">
        <v>2772</v>
      </c>
      <c r="E591" s="33" t="s">
        <v>2773</v>
      </c>
      <c r="F591" s="249">
        <v>280.09800000000001</v>
      </c>
      <c r="G591" s="249">
        <v>345.8</v>
      </c>
      <c r="H591" s="398">
        <f t="shared" si="95"/>
        <v>360</v>
      </c>
      <c r="I591" s="399">
        <v>600</v>
      </c>
      <c r="J591" s="409" t="s">
        <v>2470</v>
      </c>
      <c r="K591" s="248"/>
      <c r="M591" s="27">
        <f t="shared" si="93"/>
        <v>0</v>
      </c>
      <c r="N591" s="50">
        <f t="shared" si="94"/>
        <v>0</v>
      </c>
      <c r="O591" s="50">
        <f t="shared" si="78"/>
        <v>0</v>
      </c>
      <c r="P591" s="50">
        <f t="shared" si="79"/>
        <v>0</v>
      </c>
      <c r="Q591" s="50">
        <f t="shared" si="80"/>
        <v>0</v>
      </c>
    </row>
    <row r="592" spans="4:17" ht="20.100000000000001" customHeight="1">
      <c r="D592" s="33" t="s">
        <v>2774</v>
      </c>
      <c r="E592" s="33" t="s">
        <v>2775</v>
      </c>
      <c r="F592" s="249">
        <v>377.05499999999995</v>
      </c>
      <c r="G592" s="249">
        <v>465.49999999999994</v>
      </c>
      <c r="H592" s="398">
        <f t="shared" si="95"/>
        <v>480</v>
      </c>
      <c r="I592" s="399">
        <v>800</v>
      </c>
      <c r="J592" s="409" t="s">
        <v>2470</v>
      </c>
      <c r="K592" s="248"/>
      <c r="M592" s="27">
        <f t="shared" si="93"/>
        <v>0</v>
      </c>
      <c r="N592" s="50">
        <f t="shared" si="94"/>
        <v>0</v>
      </c>
      <c r="O592" s="119">
        <f t="shared" si="78"/>
        <v>0</v>
      </c>
      <c r="P592" s="119">
        <f t="shared" si="79"/>
        <v>0</v>
      </c>
      <c r="Q592" s="119">
        <f t="shared" si="80"/>
        <v>0</v>
      </c>
    </row>
    <row r="593" spans="4:17" ht="20.100000000000001" customHeight="1">
      <c r="D593" s="33" t="s">
        <v>2776</v>
      </c>
      <c r="E593" s="33" t="s">
        <v>2777</v>
      </c>
      <c r="F593" s="249">
        <v>619.44749999999999</v>
      </c>
      <c r="G593" s="249">
        <v>764.75</v>
      </c>
      <c r="H593" s="398">
        <f t="shared" si="95"/>
        <v>780</v>
      </c>
      <c r="I593" s="399">
        <v>1300</v>
      </c>
      <c r="J593" s="409" t="s">
        <v>2470</v>
      </c>
      <c r="K593" s="248"/>
      <c r="M593" s="27">
        <f t="shared" si="93"/>
        <v>0</v>
      </c>
      <c r="N593" s="50">
        <f t="shared" si="94"/>
        <v>0</v>
      </c>
      <c r="O593" s="50">
        <f t="shared" si="78"/>
        <v>0</v>
      </c>
      <c r="P593" s="50">
        <f t="shared" si="79"/>
        <v>0</v>
      </c>
      <c r="Q593" s="50">
        <f t="shared" si="80"/>
        <v>0</v>
      </c>
    </row>
    <row r="594" spans="4:17" ht="20.100000000000001" customHeight="1">
      <c r="D594" s="33" t="s">
        <v>2778</v>
      </c>
      <c r="E594" s="33" t="s">
        <v>2779</v>
      </c>
      <c r="F594" s="249">
        <v>1185.03</v>
      </c>
      <c r="G594" s="249">
        <v>1463</v>
      </c>
      <c r="H594" s="398">
        <f t="shared" si="95"/>
        <v>1500</v>
      </c>
      <c r="I594" s="399">
        <v>2500</v>
      </c>
      <c r="J594" s="409" t="s">
        <v>2470</v>
      </c>
      <c r="K594" s="248"/>
      <c r="M594" s="27">
        <f t="shared" si="93"/>
        <v>0</v>
      </c>
      <c r="N594" s="50">
        <f t="shared" si="94"/>
        <v>0</v>
      </c>
      <c r="O594" s="119">
        <f t="shared" si="78"/>
        <v>0</v>
      </c>
      <c r="P594" s="119">
        <f t="shared" si="79"/>
        <v>0</v>
      </c>
      <c r="Q594" s="119">
        <f t="shared" si="80"/>
        <v>0</v>
      </c>
    </row>
    <row r="595" spans="4:17" ht="20.100000000000001" customHeight="1">
      <c r="F595" s="249"/>
      <c r="G595" s="249"/>
      <c r="H595" s="411"/>
      <c r="I595" s="411"/>
      <c r="J595" s="407"/>
      <c r="K595" s="248"/>
      <c r="M595" s="27">
        <f t="shared" si="93"/>
        <v>0</v>
      </c>
      <c r="N595" s="50">
        <f t="shared" si="94"/>
        <v>0</v>
      </c>
      <c r="O595" s="50">
        <f t="shared" si="78"/>
        <v>0</v>
      </c>
      <c r="P595" s="50">
        <f t="shared" si="79"/>
        <v>0</v>
      </c>
      <c r="Q595" s="50">
        <f t="shared" si="80"/>
        <v>0</v>
      </c>
    </row>
    <row r="596" spans="4:17" ht="20.100000000000001" customHeight="1">
      <c r="D596" s="268" t="s">
        <v>2780</v>
      </c>
      <c r="F596" s="249"/>
      <c r="G596" s="249"/>
      <c r="H596" s="411"/>
      <c r="I596" s="411"/>
      <c r="J596" s="407"/>
      <c r="K596" s="248"/>
      <c r="M596" s="27">
        <f t="shared" si="93"/>
        <v>0</v>
      </c>
      <c r="N596" s="50">
        <f t="shared" si="94"/>
        <v>0</v>
      </c>
      <c r="O596" s="119">
        <f t="shared" si="78"/>
        <v>0</v>
      </c>
      <c r="P596" s="119">
        <f t="shared" si="79"/>
        <v>0</v>
      </c>
      <c r="Q596" s="119">
        <f t="shared" si="80"/>
        <v>0</v>
      </c>
    </row>
    <row r="597" spans="4:17" ht="20.100000000000001" customHeight="1">
      <c r="D597" s="33" t="s">
        <v>2781</v>
      </c>
      <c r="E597" s="33" t="s">
        <v>2782</v>
      </c>
      <c r="F597" s="249">
        <v>118.50299999999999</v>
      </c>
      <c r="G597" s="249">
        <v>146.29999999999998</v>
      </c>
      <c r="H597" s="398">
        <f t="shared" ref="H597:H599" si="96">I597*0.6</f>
        <v>150</v>
      </c>
      <c r="I597" s="399">
        <v>250</v>
      </c>
      <c r="J597" s="409" t="s">
        <v>1726</v>
      </c>
      <c r="K597" s="248"/>
      <c r="M597" s="27">
        <f t="shared" si="93"/>
        <v>0</v>
      </c>
      <c r="N597" s="50">
        <f t="shared" si="94"/>
        <v>0</v>
      </c>
      <c r="O597" s="50">
        <f t="shared" si="78"/>
        <v>0</v>
      </c>
      <c r="P597" s="50">
        <f t="shared" si="79"/>
        <v>0</v>
      </c>
      <c r="Q597" s="50">
        <f t="shared" si="80"/>
        <v>0</v>
      </c>
    </row>
    <row r="598" spans="4:17" ht="20.100000000000001" customHeight="1">
      <c r="D598" s="33" t="s">
        <v>2783</v>
      </c>
      <c r="E598" s="33" t="s">
        <v>2784</v>
      </c>
      <c r="F598" s="249">
        <v>118.50299999999999</v>
      </c>
      <c r="G598" s="249">
        <v>146.29999999999998</v>
      </c>
      <c r="H598" s="398">
        <f t="shared" si="96"/>
        <v>150</v>
      </c>
      <c r="I598" s="399">
        <v>250</v>
      </c>
      <c r="J598" s="409" t="s">
        <v>1726</v>
      </c>
      <c r="K598" s="248"/>
      <c r="M598" s="27">
        <f t="shared" si="93"/>
        <v>0</v>
      </c>
      <c r="N598" s="50">
        <f t="shared" si="94"/>
        <v>0</v>
      </c>
      <c r="O598" s="119">
        <f t="shared" si="78"/>
        <v>0</v>
      </c>
      <c r="P598" s="119">
        <f t="shared" si="79"/>
        <v>0</v>
      </c>
      <c r="Q598" s="119">
        <f t="shared" si="80"/>
        <v>0</v>
      </c>
    </row>
    <row r="599" spans="4:17" ht="20.100000000000001" customHeight="1">
      <c r="D599" s="33" t="s">
        <v>2785</v>
      </c>
      <c r="E599" s="33" t="s">
        <v>2786</v>
      </c>
      <c r="F599" s="249">
        <v>118.50299999999999</v>
      </c>
      <c r="G599" s="249">
        <v>146.29999999999998</v>
      </c>
      <c r="H599" s="398">
        <f t="shared" si="96"/>
        <v>150</v>
      </c>
      <c r="I599" s="399">
        <v>250</v>
      </c>
      <c r="J599" s="409" t="s">
        <v>1726</v>
      </c>
      <c r="K599" s="248"/>
      <c r="M599" s="27">
        <f t="shared" si="93"/>
        <v>0</v>
      </c>
      <c r="N599" s="50">
        <f t="shared" si="94"/>
        <v>0</v>
      </c>
      <c r="O599" s="50">
        <f t="shared" si="78"/>
        <v>0</v>
      </c>
      <c r="P599" s="50">
        <f t="shared" si="79"/>
        <v>0</v>
      </c>
      <c r="Q599" s="50">
        <f t="shared" si="80"/>
        <v>0</v>
      </c>
    </row>
    <row r="600" spans="4:17" ht="20.100000000000001" customHeight="1">
      <c r="F600" s="249"/>
      <c r="G600" s="249"/>
      <c r="H600" s="411"/>
      <c r="I600" s="411"/>
      <c r="J600" s="407"/>
      <c r="K600" s="248"/>
      <c r="M600" s="27">
        <f t="shared" si="93"/>
        <v>0</v>
      </c>
      <c r="N600" s="50">
        <f t="shared" si="94"/>
        <v>0</v>
      </c>
      <c r="O600" s="119">
        <f t="shared" si="78"/>
        <v>0</v>
      </c>
      <c r="P600" s="119">
        <f t="shared" si="79"/>
        <v>0</v>
      </c>
      <c r="Q600" s="119">
        <f t="shared" si="80"/>
        <v>0</v>
      </c>
    </row>
    <row r="601" spans="4:17" ht="20.100000000000001" customHeight="1">
      <c r="D601" s="268" t="s">
        <v>2787</v>
      </c>
      <c r="F601" s="249"/>
      <c r="G601" s="249"/>
      <c r="H601" s="411"/>
      <c r="I601" s="411"/>
      <c r="J601" s="407"/>
      <c r="K601" s="248"/>
      <c r="M601" s="27">
        <f t="shared" si="93"/>
        <v>0</v>
      </c>
      <c r="N601" s="50">
        <f t="shared" si="94"/>
        <v>0</v>
      </c>
      <c r="O601" s="50">
        <f t="shared" si="78"/>
        <v>0</v>
      </c>
      <c r="P601" s="50">
        <f t="shared" si="79"/>
        <v>0</v>
      </c>
      <c r="Q601" s="50">
        <f t="shared" si="80"/>
        <v>0</v>
      </c>
    </row>
    <row r="602" spans="4:17" ht="20.100000000000001" customHeight="1">
      <c r="D602" s="33" t="s">
        <v>2788</v>
      </c>
      <c r="E602" s="33" t="s">
        <v>2789</v>
      </c>
      <c r="F602" s="249">
        <v>161.59500000000003</v>
      </c>
      <c r="G602" s="249">
        <v>199.5</v>
      </c>
      <c r="H602" s="398">
        <f t="shared" ref="H602:H607" si="97">I602*0.6</f>
        <v>210</v>
      </c>
      <c r="I602" s="399">
        <v>350</v>
      </c>
      <c r="J602" s="409" t="s">
        <v>1726</v>
      </c>
      <c r="K602" s="248"/>
      <c r="M602" s="27">
        <f t="shared" si="93"/>
        <v>0</v>
      </c>
      <c r="N602" s="50">
        <f t="shared" si="94"/>
        <v>0</v>
      </c>
      <c r="O602" s="119">
        <f t="shared" si="78"/>
        <v>0</v>
      </c>
      <c r="P602" s="119">
        <f t="shared" si="79"/>
        <v>0</v>
      </c>
      <c r="Q602" s="119">
        <f t="shared" si="80"/>
        <v>0</v>
      </c>
    </row>
    <row r="603" spans="4:17" ht="20.100000000000001" customHeight="1">
      <c r="D603" s="33" t="s">
        <v>2790</v>
      </c>
      <c r="E603" s="33" t="s">
        <v>2791</v>
      </c>
      <c r="F603" s="249">
        <v>183.14099999999999</v>
      </c>
      <c r="G603" s="249">
        <v>226.09999999999997</v>
      </c>
      <c r="H603" s="398">
        <f t="shared" si="97"/>
        <v>240</v>
      </c>
      <c r="I603" s="399">
        <v>400</v>
      </c>
      <c r="J603" s="409" t="s">
        <v>1726</v>
      </c>
      <c r="K603" s="248"/>
      <c r="M603" s="27">
        <f t="shared" si="93"/>
        <v>0</v>
      </c>
      <c r="N603" s="50">
        <f t="shared" si="94"/>
        <v>0</v>
      </c>
      <c r="O603" s="50">
        <f t="shared" si="78"/>
        <v>0</v>
      </c>
      <c r="P603" s="50">
        <f t="shared" si="79"/>
        <v>0</v>
      </c>
      <c r="Q603" s="50">
        <f t="shared" si="80"/>
        <v>0</v>
      </c>
    </row>
    <row r="604" spans="4:17" ht="20.100000000000001" customHeight="1">
      <c r="D604" s="33" t="s">
        <v>2792</v>
      </c>
      <c r="E604" s="33" t="s">
        <v>2793</v>
      </c>
      <c r="F604" s="249">
        <v>237.00599999999997</v>
      </c>
      <c r="G604" s="249">
        <v>292.59999999999997</v>
      </c>
      <c r="H604" s="398">
        <f t="shared" si="97"/>
        <v>300</v>
      </c>
      <c r="I604" s="399">
        <v>500</v>
      </c>
      <c r="J604" s="409" t="s">
        <v>1726</v>
      </c>
      <c r="K604" s="248"/>
      <c r="M604" s="27">
        <f t="shared" si="93"/>
        <v>0</v>
      </c>
      <c r="N604" s="50">
        <f t="shared" si="94"/>
        <v>0</v>
      </c>
      <c r="O604" s="119">
        <f t="shared" si="78"/>
        <v>0</v>
      </c>
      <c r="P604" s="119">
        <f t="shared" si="79"/>
        <v>0</v>
      </c>
      <c r="Q604" s="119">
        <f t="shared" si="80"/>
        <v>0</v>
      </c>
    </row>
    <row r="605" spans="4:17" ht="20.100000000000001" customHeight="1">
      <c r="D605" s="33" t="s">
        <v>2794</v>
      </c>
      <c r="E605" s="33" t="s">
        <v>2795</v>
      </c>
      <c r="F605" s="249">
        <v>290.87099999999998</v>
      </c>
      <c r="G605" s="249">
        <v>359.09999999999997</v>
      </c>
      <c r="H605" s="398">
        <f t="shared" si="97"/>
        <v>384</v>
      </c>
      <c r="I605" s="399">
        <v>640</v>
      </c>
      <c r="J605" s="409" t="s">
        <v>1726</v>
      </c>
      <c r="K605" s="248"/>
      <c r="M605" s="27">
        <f t="shared" si="93"/>
        <v>0</v>
      </c>
      <c r="N605" s="50">
        <f t="shared" si="94"/>
        <v>0</v>
      </c>
      <c r="O605" s="50">
        <f t="shared" si="78"/>
        <v>0</v>
      </c>
      <c r="P605" s="50">
        <f t="shared" si="79"/>
        <v>0</v>
      </c>
      <c r="Q605" s="50">
        <f t="shared" si="80"/>
        <v>0</v>
      </c>
    </row>
    <row r="606" spans="4:17" ht="20.100000000000001" customHeight="1">
      <c r="D606" s="33" t="s">
        <v>2796</v>
      </c>
      <c r="E606" s="33" t="s">
        <v>2797</v>
      </c>
      <c r="F606" s="249">
        <v>344.73599999999999</v>
      </c>
      <c r="G606" s="249">
        <v>425.59999999999997</v>
      </c>
      <c r="H606" s="398">
        <f t="shared" si="97"/>
        <v>450</v>
      </c>
      <c r="I606" s="399">
        <v>750</v>
      </c>
      <c r="J606" s="409" t="s">
        <v>1726</v>
      </c>
      <c r="K606" s="248"/>
      <c r="M606" s="27">
        <f t="shared" si="93"/>
        <v>0</v>
      </c>
      <c r="N606" s="50">
        <f t="shared" si="94"/>
        <v>0</v>
      </c>
      <c r="O606" s="119">
        <f t="shared" si="78"/>
        <v>0</v>
      </c>
      <c r="P606" s="119">
        <f t="shared" si="79"/>
        <v>0</v>
      </c>
      <c r="Q606" s="119">
        <f t="shared" si="80"/>
        <v>0</v>
      </c>
    </row>
    <row r="607" spans="4:17" ht="20.100000000000001" customHeight="1">
      <c r="D607" s="33" t="s">
        <v>2798</v>
      </c>
      <c r="E607" s="33" t="s">
        <v>2799</v>
      </c>
      <c r="F607" s="249">
        <v>398.601</v>
      </c>
      <c r="G607" s="249">
        <v>492.09999999999997</v>
      </c>
      <c r="H607" s="398">
        <f t="shared" si="97"/>
        <v>510</v>
      </c>
      <c r="I607" s="399">
        <v>850</v>
      </c>
      <c r="J607" s="409" t="s">
        <v>1726</v>
      </c>
      <c r="K607" s="248"/>
      <c r="M607" s="27">
        <f t="shared" si="93"/>
        <v>0</v>
      </c>
      <c r="N607" s="50">
        <f t="shared" si="94"/>
        <v>0</v>
      </c>
      <c r="O607" s="50">
        <f t="shared" si="78"/>
        <v>0</v>
      </c>
      <c r="P607" s="50">
        <f t="shared" si="79"/>
        <v>0</v>
      </c>
      <c r="Q607" s="50">
        <f t="shared" si="80"/>
        <v>0</v>
      </c>
    </row>
    <row r="608" spans="4:17" ht="20.100000000000001" customHeight="1">
      <c r="F608" s="249"/>
      <c r="G608" s="249"/>
      <c r="H608" s="411"/>
      <c r="I608" s="411"/>
      <c r="J608" s="407"/>
      <c r="K608" s="248"/>
      <c r="M608" s="27">
        <f t="shared" si="93"/>
        <v>0</v>
      </c>
      <c r="N608" s="50">
        <f t="shared" si="94"/>
        <v>0</v>
      </c>
      <c r="O608" s="119">
        <f t="shared" si="78"/>
        <v>0</v>
      </c>
      <c r="P608" s="119">
        <f t="shared" si="79"/>
        <v>0</v>
      </c>
      <c r="Q608" s="119">
        <f t="shared" si="80"/>
        <v>0</v>
      </c>
    </row>
    <row r="609" spans="3:17" ht="20.100000000000001" customHeight="1">
      <c r="D609" s="268" t="s">
        <v>2800</v>
      </c>
      <c r="F609" s="249"/>
      <c r="G609" s="249"/>
      <c r="H609" s="411"/>
      <c r="I609" s="411"/>
      <c r="J609" s="407"/>
      <c r="K609" s="248"/>
      <c r="M609" s="27">
        <f t="shared" si="93"/>
        <v>0</v>
      </c>
      <c r="N609" s="50">
        <f t="shared" si="94"/>
        <v>0</v>
      </c>
      <c r="O609" s="50">
        <f t="shared" si="78"/>
        <v>0</v>
      </c>
      <c r="P609" s="50">
        <f t="shared" si="79"/>
        <v>0</v>
      </c>
      <c r="Q609" s="50">
        <f t="shared" si="80"/>
        <v>0</v>
      </c>
    </row>
    <row r="610" spans="3:17" ht="20.100000000000001" customHeight="1">
      <c r="D610" s="33" t="s">
        <v>2801</v>
      </c>
      <c r="E610" s="33" t="s">
        <v>2802</v>
      </c>
      <c r="F610" s="249">
        <v>32.318999999999996</v>
      </c>
      <c r="G610" s="249">
        <v>39.9</v>
      </c>
      <c r="H610" s="398">
        <f t="shared" ref="H610:H611" si="98">I610*0.6</f>
        <v>42</v>
      </c>
      <c r="I610" s="399">
        <v>70</v>
      </c>
      <c r="J610" s="409" t="s">
        <v>1726</v>
      </c>
      <c r="K610" s="248"/>
      <c r="M610" s="27">
        <f t="shared" si="93"/>
        <v>0</v>
      </c>
      <c r="N610" s="50">
        <f t="shared" si="94"/>
        <v>0</v>
      </c>
      <c r="O610" s="119">
        <f t="shared" si="78"/>
        <v>0</v>
      </c>
      <c r="P610" s="119">
        <f t="shared" si="79"/>
        <v>0</v>
      </c>
      <c r="Q610" s="119">
        <f t="shared" si="80"/>
        <v>0</v>
      </c>
    </row>
    <row r="611" spans="3:17" ht="20.100000000000001" customHeight="1">
      <c r="D611" s="33" t="s">
        <v>2803</v>
      </c>
      <c r="E611" s="33" t="s">
        <v>2804</v>
      </c>
      <c r="F611" s="249">
        <v>32.318999999999996</v>
      </c>
      <c r="G611" s="249">
        <v>39.9</v>
      </c>
      <c r="H611" s="398">
        <f t="shared" si="98"/>
        <v>42</v>
      </c>
      <c r="I611" s="399">
        <v>70</v>
      </c>
      <c r="J611" s="409" t="s">
        <v>1726</v>
      </c>
      <c r="K611" s="248"/>
      <c r="M611" s="27">
        <f t="shared" si="93"/>
        <v>0</v>
      </c>
      <c r="N611" s="50">
        <f t="shared" si="94"/>
        <v>0</v>
      </c>
      <c r="O611" s="50">
        <f t="shared" si="78"/>
        <v>0</v>
      </c>
      <c r="P611" s="50">
        <f t="shared" si="79"/>
        <v>0</v>
      </c>
      <c r="Q611" s="50">
        <f t="shared" si="80"/>
        <v>0</v>
      </c>
    </row>
    <row r="612" spans="3:17" ht="20.100000000000001" customHeight="1">
      <c r="F612" s="249"/>
      <c r="G612" s="249"/>
      <c r="H612" s="411"/>
      <c r="I612" s="411"/>
      <c r="J612" s="407"/>
      <c r="K612" s="248"/>
      <c r="M612" s="27">
        <f t="shared" si="93"/>
        <v>0</v>
      </c>
      <c r="N612" s="50">
        <f t="shared" si="94"/>
        <v>0</v>
      </c>
      <c r="O612" s="119">
        <f t="shared" si="78"/>
        <v>0</v>
      </c>
      <c r="P612" s="119">
        <f t="shared" si="79"/>
        <v>0</v>
      </c>
      <c r="Q612" s="119">
        <f t="shared" si="80"/>
        <v>0</v>
      </c>
    </row>
    <row r="613" spans="3:17" ht="20.100000000000001" customHeight="1">
      <c r="D613" s="268" t="s">
        <v>2805</v>
      </c>
      <c r="F613" s="249"/>
      <c r="G613" s="249"/>
      <c r="H613" s="411"/>
      <c r="I613" s="411"/>
      <c r="J613" s="407"/>
      <c r="K613" s="248"/>
      <c r="M613" s="27">
        <f t="shared" si="93"/>
        <v>0</v>
      </c>
      <c r="N613" s="50">
        <f t="shared" si="94"/>
        <v>0</v>
      </c>
      <c r="O613" s="50">
        <f t="shared" si="78"/>
        <v>0</v>
      </c>
      <c r="P613" s="50">
        <f t="shared" si="79"/>
        <v>0</v>
      </c>
      <c r="Q613" s="50">
        <f t="shared" si="80"/>
        <v>0</v>
      </c>
    </row>
    <row r="614" spans="3:17" ht="20.100000000000001" customHeight="1">
      <c r="D614" s="33" t="s">
        <v>2806</v>
      </c>
      <c r="E614" s="33" t="s">
        <v>2807</v>
      </c>
      <c r="F614" s="249">
        <v>21.545999999999999</v>
      </c>
      <c r="G614" s="249">
        <v>26.599999999999998</v>
      </c>
      <c r="H614" s="398">
        <f t="shared" ref="H614:H616" si="99">I614*0.6</f>
        <v>27</v>
      </c>
      <c r="I614" s="399">
        <v>45</v>
      </c>
      <c r="J614" s="409" t="s">
        <v>1726</v>
      </c>
      <c r="K614" s="248"/>
      <c r="M614" s="27">
        <f t="shared" si="93"/>
        <v>0</v>
      </c>
      <c r="N614" s="50">
        <f t="shared" si="94"/>
        <v>0</v>
      </c>
      <c r="O614" s="119">
        <f t="shared" si="78"/>
        <v>0</v>
      </c>
      <c r="P614" s="119">
        <f t="shared" si="79"/>
        <v>0</v>
      </c>
      <c r="Q614" s="119">
        <f t="shared" si="80"/>
        <v>0</v>
      </c>
    </row>
    <row r="615" spans="3:17" ht="20.100000000000001" customHeight="1">
      <c r="D615" s="33" t="s">
        <v>2808</v>
      </c>
      <c r="E615" s="33" t="s">
        <v>2809</v>
      </c>
      <c r="F615" s="249">
        <v>43.091999999999999</v>
      </c>
      <c r="G615" s="249">
        <v>53.199999999999996</v>
      </c>
      <c r="H615" s="398">
        <f t="shared" si="99"/>
        <v>27</v>
      </c>
      <c r="I615" s="399">
        <v>45</v>
      </c>
      <c r="J615" s="409" t="s">
        <v>1726</v>
      </c>
      <c r="K615" s="248"/>
      <c r="M615" s="27">
        <f t="shared" si="93"/>
        <v>0</v>
      </c>
      <c r="N615" s="50">
        <f t="shared" si="94"/>
        <v>0</v>
      </c>
      <c r="O615" s="50">
        <f t="shared" si="78"/>
        <v>0</v>
      </c>
      <c r="P615" s="50">
        <f t="shared" si="79"/>
        <v>0</v>
      </c>
      <c r="Q615" s="50">
        <f t="shared" si="80"/>
        <v>0</v>
      </c>
    </row>
    <row r="616" spans="3:17" ht="20.100000000000001" customHeight="1">
      <c r="D616" s="33" t="s">
        <v>2810</v>
      </c>
      <c r="E616" s="33" t="s">
        <v>2811</v>
      </c>
      <c r="F616" s="249">
        <v>21.545999999999999</v>
      </c>
      <c r="G616" s="249">
        <v>26.599999999999998</v>
      </c>
      <c r="H616" s="398">
        <f t="shared" si="99"/>
        <v>27</v>
      </c>
      <c r="I616" s="399">
        <v>45</v>
      </c>
      <c r="J616" s="409" t="s">
        <v>1726</v>
      </c>
      <c r="K616" s="248"/>
      <c r="M616" s="27">
        <f t="shared" si="93"/>
        <v>0</v>
      </c>
      <c r="N616" s="50">
        <f t="shared" si="94"/>
        <v>0</v>
      </c>
      <c r="O616" s="119">
        <f t="shared" si="78"/>
        <v>0</v>
      </c>
      <c r="P616" s="119">
        <f t="shared" si="79"/>
        <v>0</v>
      </c>
      <c r="Q616" s="119">
        <f t="shared" si="80"/>
        <v>0</v>
      </c>
    </row>
    <row r="617" spans="3:17" ht="20.100000000000001" customHeight="1">
      <c r="F617" s="249"/>
      <c r="G617" s="249"/>
      <c r="H617" s="411"/>
      <c r="I617" s="411"/>
      <c r="J617" s="407"/>
      <c r="K617" s="248"/>
      <c r="M617" s="27">
        <f t="shared" si="93"/>
        <v>0</v>
      </c>
      <c r="N617" s="50">
        <f t="shared" si="94"/>
        <v>0</v>
      </c>
      <c r="O617" s="50">
        <f t="shared" si="78"/>
        <v>0</v>
      </c>
      <c r="P617" s="50">
        <f t="shared" si="79"/>
        <v>0</v>
      </c>
      <c r="Q617" s="50">
        <f t="shared" si="80"/>
        <v>0</v>
      </c>
    </row>
    <row r="618" spans="3:17" ht="20.100000000000001" customHeight="1">
      <c r="D618" s="268" t="s">
        <v>2812</v>
      </c>
      <c r="F618" s="249"/>
      <c r="G618" s="249"/>
      <c r="H618" s="411"/>
      <c r="I618" s="411"/>
      <c r="J618" s="407"/>
      <c r="K618" s="248"/>
      <c r="M618" s="27">
        <f t="shared" si="93"/>
        <v>0</v>
      </c>
      <c r="N618" s="50">
        <f t="shared" si="94"/>
        <v>0</v>
      </c>
      <c r="O618" s="119">
        <f t="shared" si="78"/>
        <v>0</v>
      </c>
      <c r="P618" s="119">
        <f t="shared" si="79"/>
        <v>0</v>
      </c>
      <c r="Q618" s="119">
        <f t="shared" si="80"/>
        <v>0</v>
      </c>
    </row>
    <row r="619" spans="3:17" ht="20.100000000000001" customHeight="1">
      <c r="D619" s="33" t="s">
        <v>2813</v>
      </c>
      <c r="E619" s="33" t="s">
        <v>2814</v>
      </c>
      <c r="F619" s="249">
        <v>26.932500000000001</v>
      </c>
      <c r="G619" s="249">
        <v>33.25</v>
      </c>
      <c r="H619" s="398">
        <f t="shared" ref="H619:H620" si="100">I619*0.6</f>
        <v>36</v>
      </c>
      <c r="I619" s="399">
        <v>60</v>
      </c>
      <c r="J619" s="409" t="s">
        <v>1726</v>
      </c>
      <c r="K619" s="248"/>
      <c r="M619" s="27">
        <f t="shared" si="93"/>
        <v>0</v>
      </c>
      <c r="N619" s="50">
        <f t="shared" si="94"/>
        <v>0</v>
      </c>
      <c r="O619" s="50">
        <f t="shared" si="78"/>
        <v>0</v>
      </c>
      <c r="P619" s="50">
        <f t="shared" si="79"/>
        <v>0</v>
      </c>
      <c r="Q619" s="50">
        <f t="shared" si="80"/>
        <v>0</v>
      </c>
    </row>
    <row r="620" spans="3:17" ht="20.100000000000001" customHeight="1">
      <c r="D620" s="33" t="s">
        <v>2815</v>
      </c>
      <c r="E620" s="33" t="s">
        <v>2816</v>
      </c>
      <c r="F620" s="249">
        <v>26.932500000000001</v>
      </c>
      <c r="G620" s="249">
        <v>33.25</v>
      </c>
      <c r="H620" s="398">
        <f t="shared" si="100"/>
        <v>36</v>
      </c>
      <c r="I620" s="399">
        <v>60</v>
      </c>
      <c r="J620" s="409" t="s">
        <v>1726</v>
      </c>
      <c r="K620" s="248"/>
      <c r="M620" s="27">
        <f t="shared" si="93"/>
        <v>0</v>
      </c>
      <c r="N620" s="50">
        <f t="shared" si="94"/>
        <v>0</v>
      </c>
      <c r="O620" s="119">
        <f t="shared" si="78"/>
        <v>0</v>
      </c>
      <c r="P620" s="119">
        <f t="shared" si="79"/>
        <v>0</v>
      </c>
      <c r="Q620" s="119">
        <f t="shared" si="80"/>
        <v>0</v>
      </c>
    </row>
    <row r="621" spans="3:17" ht="20.100000000000001" customHeight="1">
      <c r="F621" s="249"/>
      <c r="G621" s="249"/>
      <c r="H621" s="411"/>
      <c r="I621" s="411"/>
      <c r="J621" s="407"/>
      <c r="K621" s="248"/>
      <c r="M621" s="27">
        <f t="shared" si="93"/>
        <v>0</v>
      </c>
      <c r="N621" s="50">
        <f t="shared" si="94"/>
        <v>0</v>
      </c>
      <c r="O621" s="50">
        <f t="shared" si="78"/>
        <v>0</v>
      </c>
      <c r="P621" s="50">
        <f t="shared" si="79"/>
        <v>0</v>
      </c>
      <c r="Q621" s="50">
        <f t="shared" si="80"/>
        <v>0</v>
      </c>
    </row>
    <row r="622" spans="3:17" ht="20.100000000000001" customHeight="1">
      <c r="C622" s="253" t="s">
        <v>2817</v>
      </c>
      <c r="D622" s="268" t="s">
        <v>2817</v>
      </c>
      <c r="F622" s="249"/>
      <c r="G622" s="249"/>
      <c r="H622" s="411"/>
      <c r="I622" s="411"/>
      <c r="J622" s="407"/>
      <c r="K622" s="248"/>
      <c r="M622" s="27">
        <f t="shared" si="93"/>
        <v>0</v>
      </c>
      <c r="N622" s="50">
        <f t="shared" si="94"/>
        <v>0</v>
      </c>
      <c r="O622" s="119">
        <f t="shared" si="78"/>
        <v>0</v>
      </c>
      <c r="P622" s="119">
        <f t="shared" si="79"/>
        <v>0</v>
      </c>
      <c r="Q622" s="119">
        <f t="shared" si="80"/>
        <v>0</v>
      </c>
    </row>
    <row r="623" spans="3:17" ht="20.100000000000001" customHeight="1">
      <c r="D623" s="33" t="s">
        <v>2818</v>
      </c>
      <c r="E623" s="33" t="s">
        <v>2819</v>
      </c>
      <c r="F623" s="249">
        <v>107.73</v>
      </c>
      <c r="G623" s="249">
        <v>133</v>
      </c>
      <c r="H623" s="398">
        <f t="shared" ref="H623:H629" si="101">I623*0.6</f>
        <v>138</v>
      </c>
      <c r="I623" s="399">
        <v>230</v>
      </c>
      <c r="J623" s="409" t="s">
        <v>2470</v>
      </c>
      <c r="K623" s="248"/>
      <c r="M623" s="27">
        <f t="shared" si="93"/>
        <v>0</v>
      </c>
      <c r="N623" s="50">
        <f t="shared" si="94"/>
        <v>0</v>
      </c>
      <c r="O623" s="50">
        <f t="shared" si="78"/>
        <v>0</v>
      </c>
      <c r="P623" s="50">
        <f t="shared" si="79"/>
        <v>0</v>
      </c>
      <c r="Q623" s="50">
        <f t="shared" si="80"/>
        <v>0</v>
      </c>
    </row>
    <row r="624" spans="3:17" ht="20.100000000000001" customHeight="1">
      <c r="D624" s="33" t="s">
        <v>2820</v>
      </c>
      <c r="E624" s="33" t="s">
        <v>2821</v>
      </c>
      <c r="F624" s="249">
        <v>269.32499999999999</v>
      </c>
      <c r="G624" s="249">
        <v>332.5</v>
      </c>
      <c r="H624" s="398">
        <f t="shared" si="101"/>
        <v>330</v>
      </c>
      <c r="I624" s="399">
        <v>550</v>
      </c>
      <c r="J624" s="409" t="s">
        <v>2470</v>
      </c>
      <c r="K624" s="248"/>
      <c r="M624" s="27">
        <f t="shared" si="93"/>
        <v>0</v>
      </c>
      <c r="N624" s="50">
        <f t="shared" si="94"/>
        <v>0</v>
      </c>
      <c r="O624" s="119">
        <f t="shared" si="78"/>
        <v>0</v>
      </c>
      <c r="P624" s="119">
        <f t="shared" si="79"/>
        <v>0</v>
      </c>
      <c r="Q624" s="119">
        <f t="shared" si="80"/>
        <v>0</v>
      </c>
    </row>
    <row r="625" spans="3:17" ht="20.100000000000001" customHeight="1">
      <c r="D625" s="33" t="s">
        <v>2822</v>
      </c>
      <c r="E625" s="33" t="s">
        <v>2823</v>
      </c>
      <c r="F625" s="249">
        <v>1292.7600000000002</v>
      </c>
      <c r="G625" s="249">
        <v>1596</v>
      </c>
      <c r="H625" s="398">
        <f t="shared" si="101"/>
        <v>1680</v>
      </c>
      <c r="I625" s="399">
        <v>2800</v>
      </c>
      <c r="J625" s="409" t="s">
        <v>2470</v>
      </c>
      <c r="K625" s="248"/>
      <c r="M625" s="27">
        <f t="shared" si="93"/>
        <v>0</v>
      </c>
      <c r="N625" s="50">
        <f t="shared" si="94"/>
        <v>0</v>
      </c>
      <c r="O625" s="50">
        <f t="shared" si="78"/>
        <v>0</v>
      </c>
      <c r="P625" s="50">
        <f t="shared" si="79"/>
        <v>0</v>
      </c>
      <c r="Q625" s="50">
        <f t="shared" si="80"/>
        <v>0</v>
      </c>
    </row>
    <row r="626" spans="3:17" ht="20.100000000000001" customHeight="1">
      <c r="D626" s="33" t="s">
        <v>2824</v>
      </c>
      <c r="E626" s="33" t="s">
        <v>2825</v>
      </c>
      <c r="F626" s="249">
        <v>807.97500000000002</v>
      </c>
      <c r="G626" s="249">
        <v>997.5</v>
      </c>
      <c r="H626" s="398">
        <f t="shared" si="101"/>
        <v>1020</v>
      </c>
      <c r="I626" s="399">
        <v>1700</v>
      </c>
      <c r="J626" s="409" t="s">
        <v>2470</v>
      </c>
      <c r="K626" s="248"/>
      <c r="M626" s="27">
        <f t="shared" si="93"/>
        <v>0</v>
      </c>
      <c r="N626" s="50">
        <f t="shared" si="94"/>
        <v>0</v>
      </c>
      <c r="O626" s="119">
        <f t="shared" si="78"/>
        <v>0</v>
      </c>
      <c r="P626" s="119">
        <f t="shared" si="79"/>
        <v>0</v>
      </c>
      <c r="Q626" s="119">
        <f t="shared" si="80"/>
        <v>0</v>
      </c>
    </row>
    <row r="627" spans="3:17" ht="20.100000000000001" customHeight="1">
      <c r="D627" s="33" t="s">
        <v>2826</v>
      </c>
      <c r="E627" s="33" t="s">
        <v>2827</v>
      </c>
      <c r="F627" s="249">
        <v>1077.3</v>
      </c>
      <c r="G627" s="249">
        <v>1330</v>
      </c>
      <c r="H627" s="398">
        <f t="shared" si="101"/>
        <v>1380</v>
      </c>
      <c r="I627" s="399">
        <v>2300</v>
      </c>
      <c r="J627" s="409" t="s">
        <v>2470</v>
      </c>
      <c r="K627" s="248"/>
      <c r="M627" s="27">
        <f t="shared" si="93"/>
        <v>0</v>
      </c>
      <c r="N627" s="50">
        <f t="shared" si="94"/>
        <v>0</v>
      </c>
      <c r="O627" s="50">
        <f t="shared" si="78"/>
        <v>0</v>
      </c>
      <c r="P627" s="50">
        <f t="shared" si="79"/>
        <v>0</v>
      </c>
      <c r="Q627" s="50">
        <f t="shared" si="80"/>
        <v>0</v>
      </c>
    </row>
    <row r="628" spans="3:17" ht="20.100000000000001" customHeight="1">
      <c r="D628" s="33" t="s">
        <v>2828</v>
      </c>
      <c r="E628" s="33" t="s">
        <v>2829</v>
      </c>
      <c r="F628" s="249">
        <v>1346.625</v>
      </c>
      <c r="G628" s="249">
        <v>1662.5</v>
      </c>
      <c r="H628" s="398">
        <f t="shared" si="101"/>
        <v>1740</v>
      </c>
      <c r="I628" s="399">
        <v>2900</v>
      </c>
      <c r="J628" s="409" t="s">
        <v>2470</v>
      </c>
      <c r="K628" s="248"/>
      <c r="M628" s="27">
        <f t="shared" si="93"/>
        <v>0</v>
      </c>
      <c r="N628" s="50">
        <f t="shared" si="94"/>
        <v>0</v>
      </c>
      <c r="O628" s="119">
        <f t="shared" si="78"/>
        <v>0</v>
      </c>
      <c r="P628" s="119">
        <f t="shared" si="79"/>
        <v>0</v>
      </c>
      <c r="Q628" s="119">
        <f t="shared" si="80"/>
        <v>0</v>
      </c>
    </row>
    <row r="629" spans="3:17" ht="20.100000000000001" customHeight="1">
      <c r="D629" s="33" t="s">
        <v>2830</v>
      </c>
      <c r="E629" s="33" t="s">
        <v>2831</v>
      </c>
      <c r="F629" s="249">
        <v>1885.2750000000001</v>
      </c>
      <c r="G629" s="249">
        <v>2327.5</v>
      </c>
      <c r="H629" s="398">
        <f t="shared" si="101"/>
        <v>2460</v>
      </c>
      <c r="I629" s="399">
        <v>4100</v>
      </c>
      <c r="J629" s="409" t="s">
        <v>2470</v>
      </c>
      <c r="K629" s="248"/>
      <c r="M629" s="27">
        <f t="shared" si="93"/>
        <v>0</v>
      </c>
      <c r="N629" s="50">
        <f t="shared" si="94"/>
        <v>0</v>
      </c>
      <c r="O629" s="50">
        <f t="shared" si="78"/>
        <v>0</v>
      </c>
      <c r="P629" s="50">
        <f t="shared" si="79"/>
        <v>0</v>
      </c>
      <c r="Q629" s="50">
        <f t="shared" si="80"/>
        <v>0</v>
      </c>
    </row>
    <row r="630" spans="3:17" ht="20.100000000000001" customHeight="1">
      <c r="F630" s="249"/>
      <c r="G630" s="249"/>
      <c r="H630" s="411"/>
      <c r="I630" s="411"/>
      <c r="J630" s="407"/>
      <c r="K630" s="248"/>
      <c r="M630" s="27">
        <f t="shared" si="93"/>
        <v>0</v>
      </c>
      <c r="N630" s="50">
        <f t="shared" si="94"/>
        <v>0</v>
      </c>
      <c r="O630" s="119">
        <f t="shared" si="78"/>
        <v>0</v>
      </c>
      <c r="P630" s="119">
        <f t="shared" si="79"/>
        <v>0</v>
      </c>
      <c r="Q630" s="119">
        <f t="shared" si="80"/>
        <v>0</v>
      </c>
    </row>
    <row r="631" spans="3:17" ht="20.100000000000001" customHeight="1">
      <c r="C631" s="253" t="s">
        <v>2832</v>
      </c>
      <c r="D631" s="268" t="s">
        <v>2833</v>
      </c>
      <c r="F631" s="249"/>
      <c r="G631" s="249"/>
      <c r="H631" s="411"/>
      <c r="I631" s="411"/>
      <c r="J631" s="407"/>
      <c r="K631" s="248"/>
      <c r="M631" s="27">
        <f t="shared" si="93"/>
        <v>0</v>
      </c>
      <c r="N631" s="50">
        <f t="shared" si="94"/>
        <v>0</v>
      </c>
      <c r="O631" s="50">
        <f t="shared" si="78"/>
        <v>0</v>
      </c>
      <c r="P631" s="50">
        <f t="shared" si="79"/>
        <v>0</v>
      </c>
      <c r="Q631" s="50">
        <f t="shared" si="80"/>
        <v>0</v>
      </c>
    </row>
    <row r="632" spans="3:17" ht="20.100000000000001" customHeight="1">
      <c r="D632" s="33" t="s">
        <v>2834</v>
      </c>
      <c r="E632" s="33" t="s">
        <v>2835</v>
      </c>
      <c r="F632" s="249"/>
      <c r="G632" s="249"/>
      <c r="H632" s="413" t="s">
        <v>1113</v>
      </c>
      <c r="I632" s="413" t="s">
        <v>1113</v>
      </c>
      <c r="J632" s="409" t="s">
        <v>1726</v>
      </c>
      <c r="K632" s="248"/>
      <c r="M632" s="27">
        <f t="shared" si="93"/>
        <v>0</v>
      </c>
      <c r="N632" s="50">
        <f t="shared" si="94"/>
        <v>0</v>
      </c>
      <c r="O632" s="119">
        <f t="shared" si="78"/>
        <v>0</v>
      </c>
      <c r="P632" s="119">
        <f t="shared" si="79"/>
        <v>0</v>
      </c>
      <c r="Q632" s="119">
        <f t="shared" si="80"/>
        <v>0</v>
      </c>
    </row>
    <row r="633" spans="3:17" ht="20.100000000000001" customHeight="1">
      <c r="D633" s="33" t="s">
        <v>2836</v>
      </c>
      <c r="E633" s="33" t="s">
        <v>2837</v>
      </c>
      <c r="F633" s="249"/>
      <c r="G633" s="249"/>
      <c r="H633" s="413" t="s">
        <v>1113</v>
      </c>
      <c r="I633" s="413" t="s">
        <v>1113</v>
      </c>
      <c r="J633" s="409" t="s">
        <v>1726</v>
      </c>
      <c r="K633" s="248"/>
      <c r="M633" s="27">
        <f t="shared" si="93"/>
        <v>0</v>
      </c>
      <c r="N633" s="50">
        <f t="shared" si="94"/>
        <v>0</v>
      </c>
      <c r="O633" s="50">
        <f t="shared" si="78"/>
        <v>0</v>
      </c>
      <c r="P633" s="50">
        <f t="shared" si="79"/>
        <v>0</v>
      </c>
      <c r="Q633" s="50">
        <f t="shared" si="80"/>
        <v>0</v>
      </c>
    </row>
    <row r="634" spans="3:17" ht="20.100000000000001" customHeight="1">
      <c r="D634" s="33" t="s">
        <v>2838</v>
      </c>
      <c r="E634" s="33" t="s">
        <v>2839</v>
      </c>
      <c r="F634" s="249"/>
      <c r="G634" s="249"/>
      <c r="H634" s="413" t="s">
        <v>1113</v>
      </c>
      <c r="I634" s="413" t="s">
        <v>1113</v>
      </c>
      <c r="J634" s="409" t="s">
        <v>1726</v>
      </c>
      <c r="K634" s="248"/>
      <c r="M634" s="27">
        <f t="shared" si="93"/>
        <v>0</v>
      </c>
      <c r="N634" s="50">
        <f t="shared" si="94"/>
        <v>0</v>
      </c>
      <c r="O634" s="119">
        <f t="shared" si="78"/>
        <v>0</v>
      </c>
      <c r="P634" s="119">
        <f t="shared" si="79"/>
        <v>0</v>
      </c>
      <c r="Q634" s="119">
        <f t="shared" si="80"/>
        <v>0</v>
      </c>
    </row>
    <row r="635" spans="3:17" ht="20.100000000000001" customHeight="1">
      <c r="D635" s="33" t="s">
        <v>2840</v>
      </c>
      <c r="E635" s="33" t="s">
        <v>2841</v>
      </c>
      <c r="F635" s="249"/>
      <c r="G635" s="249"/>
      <c r="H635" s="413" t="s">
        <v>1113</v>
      </c>
      <c r="I635" s="413" t="s">
        <v>1113</v>
      </c>
      <c r="J635" s="409" t="s">
        <v>1726</v>
      </c>
      <c r="K635" s="248"/>
      <c r="M635" s="27">
        <f t="shared" si="93"/>
        <v>0</v>
      </c>
      <c r="N635" s="50">
        <f t="shared" si="94"/>
        <v>0</v>
      </c>
      <c r="O635" s="50">
        <f t="shared" si="78"/>
        <v>0</v>
      </c>
      <c r="P635" s="50">
        <f t="shared" si="79"/>
        <v>0</v>
      </c>
      <c r="Q635" s="50">
        <f t="shared" si="80"/>
        <v>0</v>
      </c>
    </row>
    <row r="636" spans="3:17" ht="20.100000000000001" customHeight="1">
      <c r="D636" s="33" t="s">
        <v>2842</v>
      </c>
      <c r="E636" s="33" t="s">
        <v>2843</v>
      </c>
      <c r="F636" s="249"/>
      <c r="G636" s="249"/>
      <c r="H636" s="413" t="s">
        <v>1113</v>
      </c>
      <c r="I636" s="413" t="s">
        <v>1113</v>
      </c>
      <c r="J636" s="409" t="s">
        <v>1726</v>
      </c>
      <c r="K636" s="248"/>
      <c r="M636" s="27">
        <f t="shared" si="93"/>
        <v>0</v>
      </c>
      <c r="N636" s="50">
        <f t="shared" si="94"/>
        <v>0</v>
      </c>
      <c r="O636" s="119">
        <f t="shared" si="78"/>
        <v>0</v>
      </c>
      <c r="P636" s="119">
        <f t="shared" si="79"/>
        <v>0</v>
      </c>
      <c r="Q636" s="119">
        <f t="shared" si="80"/>
        <v>0</v>
      </c>
    </row>
    <row r="637" spans="3:17" ht="20.100000000000001" customHeight="1">
      <c r="F637" s="249"/>
      <c r="G637" s="249"/>
      <c r="H637" s="411"/>
      <c r="I637" s="411"/>
      <c r="J637" s="407"/>
      <c r="K637" s="248"/>
      <c r="M637" s="27">
        <f t="shared" si="93"/>
        <v>0</v>
      </c>
      <c r="N637" s="50">
        <f t="shared" si="94"/>
        <v>0</v>
      </c>
      <c r="O637" s="50">
        <f t="shared" si="78"/>
        <v>0</v>
      </c>
      <c r="P637" s="50">
        <f t="shared" si="79"/>
        <v>0</v>
      </c>
      <c r="Q637" s="50">
        <f t="shared" si="80"/>
        <v>0</v>
      </c>
    </row>
    <row r="638" spans="3:17" ht="20.100000000000001" customHeight="1">
      <c r="D638" s="268" t="s">
        <v>2844</v>
      </c>
      <c r="F638" s="249"/>
      <c r="G638" s="249"/>
      <c r="H638" s="411"/>
      <c r="I638" s="411"/>
      <c r="J638" s="407"/>
      <c r="K638" s="248"/>
      <c r="M638" s="27">
        <f t="shared" si="93"/>
        <v>0</v>
      </c>
      <c r="N638" s="50">
        <f t="shared" si="94"/>
        <v>0</v>
      </c>
      <c r="O638" s="119">
        <f t="shared" si="78"/>
        <v>0</v>
      </c>
      <c r="P638" s="119">
        <f t="shared" si="79"/>
        <v>0</v>
      </c>
      <c r="Q638" s="119">
        <f t="shared" si="80"/>
        <v>0</v>
      </c>
    </row>
    <row r="639" spans="3:17" ht="20.100000000000001" customHeight="1">
      <c r="D639" s="33" t="s">
        <v>5721</v>
      </c>
      <c r="E639" s="33" t="s">
        <v>2845</v>
      </c>
      <c r="F639" s="249"/>
      <c r="G639" s="249"/>
      <c r="H639" s="413" t="s">
        <v>1113</v>
      </c>
      <c r="I639" s="413" t="s">
        <v>1113</v>
      </c>
      <c r="J639" s="409" t="s">
        <v>1726</v>
      </c>
      <c r="K639" s="248"/>
      <c r="M639" s="27">
        <f t="shared" si="93"/>
        <v>0</v>
      </c>
      <c r="N639" s="50">
        <f t="shared" si="94"/>
        <v>0</v>
      </c>
      <c r="O639" s="50">
        <f t="shared" si="78"/>
        <v>0</v>
      </c>
      <c r="P639" s="50">
        <f t="shared" si="79"/>
        <v>0</v>
      </c>
      <c r="Q639" s="50">
        <f t="shared" si="80"/>
        <v>0</v>
      </c>
    </row>
    <row r="640" spans="3:17" ht="20.100000000000001" customHeight="1">
      <c r="D640" s="33" t="s">
        <v>5722</v>
      </c>
      <c r="E640" s="33" t="s">
        <v>2846</v>
      </c>
      <c r="F640" s="249"/>
      <c r="G640" s="249"/>
      <c r="H640" s="413" t="s">
        <v>1113</v>
      </c>
      <c r="I640" s="413" t="s">
        <v>1113</v>
      </c>
      <c r="J640" s="409" t="s">
        <v>1726</v>
      </c>
      <c r="K640" s="248"/>
      <c r="M640" s="27">
        <f t="shared" si="93"/>
        <v>0</v>
      </c>
      <c r="N640" s="50">
        <f t="shared" si="94"/>
        <v>0</v>
      </c>
      <c r="O640" s="119">
        <f t="shared" si="78"/>
        <v>0</v>
      </c>
      <c r="P640" s="119">
        <f t="shared" si="79"/>
        <v>0</v>
      </c>
      <c r="Q640" s="119">
        <f t="shared" si="80"/>
        <v>0</v>
      </c>
    </row>
    <row r="641" spans="4:17" ht="20.100000000000001" customHeight="1">
      <c r="F641" s="249"/>
      <c r="G641" s="249"/>
      <c r="H641" s="411"/>
      <c r="I641" s="411"/>
      <c r="J641" s="407"/>
      <c r="K641" s="248"/>
      <c r="M641" s="27">
        <f t="shared" si="93"/>
        <v>0</v>
      </c>
      <c r="N641" s="50">
        <f t="shared" si="94"/>
        <v>0</v>
      </c>
      <c r="O641" s="50">
        <f t="shared" si="78"/>
        <v>0</v>
      </c>
      <c r="P641" s="50">
        <f t="shared" si="79"/>
        <v>0</v>
      </c>
      <c r="Q641" s="50">
        <f t="shared" si="80"/>
        <v>0</v>
      </c>
    </row>
    <row r="642" spans="4:17" ht="20.100000000000001" customHeight="1">
      <c r="D642" s="268" t="s">
        <v>2847</v>
      </c>
      <c r="F642" s="249"/>
      <c r="G642" s="249"/>
      <c r="H642" s="411"/>
      <c r="I642" s="411"/>
      <c r="J642" s="407"/>
      <c r="K642" s="248"/>
      <c r="M642" s="27">
        <f t="shared" si="93"/>
        <v>0</v>
      </c>
      <c r="N642" s="50">
        <f t="shared" si="94"/>
        <v>0</v>
      </c>
      <c r="O642" s="119">
        <f t="shared" si="78"/>
        <v>0</v>
      </c>
      <c r="P642" s="119">
        <f t="shared" si="79"/>
        <v>0</v>
      </c>
      <c r="Q642" s="119">
        <f t="shared" si="80"/>
        <v>0</v>
      </c>
    </row>
    <row r="643" spans="4:17" ht="20.100000000000001" customHeight="1">
      <c r="D643" s="33" t="s">
        <v>5723</v>
      </c>
      <c r="E643" s="33" t="s">
        <v>2848</v>
      </c>
      <c r="F643" s="249"/>
      <c r="G643" s="249"/>
      <c r="H643" s="413" t="s">
        <v>1113</v>
      </c>
      <c r="I643" s="413" t="s">
        <v>1113</v>
      </c>
      <c r="J643" s="409" t="s">
        <v>1726</v>
      </c>
      <c r="K643" s="248"/>
      <c r="M643" s="27">
        <f t="shared" ref="M643:M706" si="102">L643*35</f>
        <v>0</v>
      </c>
      <c r="N643" s="50">
        <f t="shared" si="94"/>
        <v>0</v>
      </c>
      <c r="O643" s="50">
        <f t="shared" si="78"/>
        <v>0</v>
      </c>
      <c r="P643" s="50">
        <f t="shared" si="79"/>
        <v>0</v>
      </c>
      <c r="Q643" s="50">
        <f t="shared" si="80"/>
        <v>0</v>
      </c>
    </row>
    <row r="644" spans="4:17" ht="20.100000000000001" customHeight="1">
      <c r="D644" s="33" t="s">
        <v>5724</v>
      </c>
      <c r="E644" s="33" t="s">
        <v>2849</v>
      </c>
      <c r="F644" s="249"/>
      <c r="G644" s="249"/>
      <c r="H644" s="413" t="s">
        <v>1113</v>
      </c>
      <c r="I644" s="413" t="s">
        <v>1113</v>
      </c>
      <c r="J644" s="409" t="s">
        <v>1726</v>
      </c>
      <c r="K644" s="248"/>
      <c r="M644" s="27">
        <f t="shared" si="102"/>
        <v>0</v>
      </c>
      <c r="N644" s="50">
        <f t="shared" ref="N644:N707" si="103">M644*3</f>
        <v>0</v>
      </c>
      <c r="O644" s="119">
        <f t="shared" si="78"/>
        <v>0</v>
      </c>
      <c r="P644" s="119">
        <f t="shared" si="79"/>
        <v>0</v>
      </c>
      <c r="Q644" s="119">
        <f t="shared" si="80"/>
        <v>0</v>
      </c>
    </row>
    <row r="645" spans="4:17" ht="20.100000000000001" customHeight="1">
      <c r="D645" s="33" t="s">
        <v>5724</v>
      </c>
      <c r="E645" s="33" t="s">
        <v>2850</v>
      </c>
      <c r="F645" s="249"/>
      <c r="G645" s="249"/>
      <c r="H645" s="413" t="s">
        <v>1113</v>
      </c>
      <c r="I645" s="413" t="s">
        <v>1113</v>
      </c>
      <c r="J645" s="409" t="s">
        <v>1726</v>
      </c>
      <c r="K645" s="248"/>
      <c r="M645" s="27">
        <f t="shared" si="102"/>
        <v>0</v>
      </c>
      <c r="N645" s="50">
        <f t="shared" si="103"/>
        <v>0</v>
      </c>
      <c r="O645" s="50">
        <f t="shared" si="78"/>
        <v>0</v>
      </c>
      <c r="P645" s="50">
        <f t="shared" si="79"/>
        <v>0</v>
      </c>
      <c r="Q645" s="50">
        <f t="shared" si="80"/>
        <v>0</v>
      </c>
    </row>
    <row r="646" spans="4:17" ht="20.100000000000001" customHeight="1">
      <c r="F646" s="249"/>
      <c r="G646" s="249"/>
      <c r="H646" s="411"/>
      <c r="I646" s="411"/>
      <c r="J646" s="407"/>
      <c r="K646" s="248"/>
      <c r="M646" s="27">
        <f t="shared" si="102"/>
        <v>0</v>
      </c>
      <c r="N646" s="50">
        <f t="shared" si="103"/>
        <v>0</v>
      </c>
      <c r="O646" s="119">
        <f t="shared" si="78"/>
        <v>0</v>
      </c>
      <c r="P646" s="119">
        <f t="shared" si="79"/>
        <v>0</v>
      </c>
      <c r="Q646" s="119">
        <f t="shared" si="80"/>
        <v>0</v>
      </c>
    </row>
    <row r="647" spans="4:17" ht="20.100000000000001" customHeight="1">
      <c r="D647" s="268" t="s">
        <v>2851</v>
      </c>
      <c r="F647" s="249"/>
      <c r="G647" s="249"/>
      <c r="H647" s="411"/>
      <c r="I647" s="411"/>
      <c r="J647" s="407"/>
      <c r="K647" s="248"/>
      <c r="M647" s="27">
        <f t="shared" si="102"/>
        <v>0</v>
      </c>
      <c r="N647" s="50">
        <f t="shared" si="103"/>
        <v>0</v>
      </c>
      <c r="O647" s="50">
        <f t="shared" si="78"/>
        <v>0</v>
      </c>
      <c r="P647" s="50">
        <f t="shared" si="79"/>
        <v>0</v>
      </c>
      <c r="Q647" s="50">
        <f t="shared" si="80"/>
        <v>0</v>
      </c>
    </row>
    <row r="648" spans="4:17" ht="20.100000000000001" customHeight="1">
      <c r="D648" s="33" t="s">
        <v>5725</v>
      </c>
      <c r="E648" s="33" t="s">
        <v>2852</v>
      </c>
      <c r="F648" s="249"/>
      <c r="G648" s="249"/>
      <c r="H648" s="413" t="s">
        <v>1113</v>
      </c>
      <c r="I648" s="413" t="s">
        <v>1113</v>
      </c>
      <c r="J648" s="409" t="s">
        <v>1726</v>
      </c>
      <c r="K648" s="248"/>
      <c r="M648" s="27">
        <f t="shared" si="102"/>
        <v>0</v>
      </c>
      <c r="N648" s="50">
        <f t="shared" si="103"/>
        <v>0</v>
      </c>
      <c r="O648" s="119">
        <f t="shared" si="78"/>
        <v>0</v>
      </c>
      <c r="P648" s="119">
        <f t="shared" si="79"/>
        <v>0</v>
      </c>
      <c r="Q648" s="119">
        <f t="shared" si="80"/>
        <v>0</v>
      </c>
    </row>
    <row r="649" spans="4:17" ht="20.100000000000001" customHeight="1">
      <c r="D649" s="33" t="s">
        <v>5726</v>
      </c>
      <c r="E649" s="33" t="s">
        <v>2853</v>
      </c>
      <c r="F649" s="249"/>
      <c r="G649" s="249"/>
      <c r="H649" s="413" t="s">
        <v>1113</v>
      </c>
      <c r="I649" s="413" t="s">
        <v>1113</v>
      </c>
      <c r="J649" s="409" t="s">
        <v>1726</v>
      </c>
      <c r="K649" s="248"/>
      <c r="M649" s="27">
        <f t="shared" si="102"/>
        <v>0</v>
      </c>
      <c r="N649" s="50">
        <f t="shared" si="103"/>
        <v>0</v>
      </c>
      <c r="O649" s="50">
        <f t="shared" si="78"/>
        <v>0</v>
      </c>
      <c r="P649" s="50">
        <f t="shared" si="79"/>
        <v>0</v>
      </c>
      <c r="Q649" s="50">
        <f t="shared" si="80"/>
        <v>0</v>
      </c>
    </row>
    <row r="650" spans="4:17" ht="20.100000000000001" customHeight="1">
      <c r="F650" s="249"/>
      <c r="G650" s="249"/>
      <c r="H650" s="411"/>
      <c r="I650" s="411"/>
      <c r="J650" s="407"/>
      <c r="K650" s="248"/>
      <c r="M650" s="27">
        <f t="shared" si="102"/>
        <v>0</v>
      </c>
      <c r="N650" s="50">
        <f t="shared" si="103"/>
        <v>0</v>
      </c>
      <c r="O650" s="119">
        <f t="shared" si="78"/>
        <v>0</v>
      </c>
      <c r="P650" s="119">
        <f t="shared" si="79"/>
        <v>0</v>
      </c>
      <c r="Q650" s="119">
        <f t="shared" si="80"/>
        <v>0</v>
      </c>
    </row>
    <row r="651" spans="4:17" ht="20.100000000000001" customHeight="1">
      <c r="D651" s="268" t="s">
        <v>2854</v>
      </c>
      <c r="F651" s="249"/>
      <c r="G651" s="249"/>
      <c r="H651" s="411"/>
      <c r="I651" s="411"/>
      <c r="J651" s="407"/>
      <c r="K651" s="248"/>
      <c r="M651" s="27">
        <f t="shared" si="102"/>
        <v>0</v>
      </c>
      <c r="N651" s="50">
        <f t="shared" si="103"/>
        <v>0</v>
      </c>
      <c r="O651" s="50">
        <f t="shared" si="78"/>
        <v>0</v>
      </c>
      <c r="P651" s="50">
        <f t="shared" si="79"/>
        <v>0</v>
      </c>
      <c r="Q651" s="50">
        <f t="shared" si="80"/>
        <v>0</v>
      </c>
    </row>
    <row r="652" spans="4:17" ht="20.100000000000001" customHeight="1">
      <c r="D652" s="33" t="s">
        <v>5727</v>
      </c>
      <c r="E652" s="33" t="s">
        <v>2855</v>
      </c>
      <c r="F652" s="249"/>
      <c r="G652" s="249"/>
      <c r="H652" s="413" t="s">
        <v>1113</v>
      </c>
      <c r="I652" s="413" t="s">
        <v>1113</v>
      </c>
      <c r="J652" s="409" t="s">
        <v>1726</v>
      </c>
      <c r="K652" s="248"/>
      <c r="M652" s="27">
        <f t="shared" si="102"/>
        <v>0</v>
      </c>
      <c r="N652" s="50">
        <f t="shared" si="103"/>
        <v>0</v>
      </c>
      <c r="O652" s="119">
        <f t="shared" si="78"/>
        <v>0</v>
      </c>
      <c r="P652" s="119">
        <f t="shared" si="79"/>
        <v>0</v>
      </c>
      <c r="Q652" s="119">
        <f t="shared" si="80"/>
        <v>0</v>
      </c>
    </row>
    <row r="653" spans="4:17" ht="20.100000000000001" customHeight="1">
      <c r="D653" s="33" t="s">
        <v>5728</v>
      </c>
      <c r="E653" s="33" t="s">
        <v>2856</v>
      </c>
      <c r="F653" s="249"/>
      <c r="G653" s="249"/>
      <c r="H653" s="413" t="s">
        <v>1113</v>
      </c>
      <c r="I653" s="413" t="s">
        <v>1113</v>
      </c>
      <c r="J653" s="409" t="s">
        <v>1726</v>
      </c>
      <c r="K653" s="248"/>
      <c r="M653" s="27">
        <f t="shared" si="102"/>
        <v>0</v>
      </c>
      <c r="N653" s="50">
        <f t="shared" si="103"/>
        <v>0</v>
      </c>
      <c r="O653" s="50">
        <f t="shared" si="78"/>
        <v>0</v>
      </c>
      <c r="P653" s="50">
        <f t="shared" si="79"/>
        <v>0</v>
      </c>
      <c r="Q653" s="50">
        <f t="shared" si="80"/>
        <v>0</v>
      </c>
    </row>
    <row r="654" spans="4:17" ht="20.100000000000001" customHeight="1">
      <c r="D654" s="33" t="s">
        <v>5729</v>
      </c>
      <c r="E654" s="33" t="s">
        <v>2857</v>
      </c>
      <c r="F654" s="249"/>
      <c r="G654" s="249"/>
      <c r="H654" s="413" t="s">
        <v>1113</v>
      </c>
      <c r="I654" s="413" t="s">
        <v>1113</v>
      </c>
      <c r="J654" s="409" t="s">
        <v>1726</v>
      </c>
      <c r="K654" s="248"/>
      <c r="M654" s="27">
        <f t="shared" si="102"/>
        <v>0</v>
      </c>
      <c r="N654" s="50">
        <f t="shared" si="103"/>
        <v>0</v>
      </c>
      <c r="O654" s="119">
        <f t="shared" si="78"/>
        <v>0</v>
      </c>
      <c r="P654" s="119">
        <f t="shared" si="79"/>
        <v>0</v>
      </c>
      <c r="Q654" s="119">
        <f t="shared" si="80"/>
        <v>0</v>
      </c>
    </row>
    <row r="655" spans="4:17" ht="20.100000000000001" customHeight="1">
      <c r="F655" s="249"/>
      <c r="G655" s="249"/>
      <c r="H655" s="411"/>
      <c r="I655" s="411"/>
      <c r="J655" s="407"/>
      <c r="K655" s="248"/>
      <c r="M655" s="27">
        <f t="shared" si="102"/>
        <v>0</v>
      </c>
      <c r="N655" s="50">
        <f t="shared" si="103"/>
        <v>0</v>
      </c>
      <c r="O655" s="50">
        <f t="shared" si="78"/>
        <v>0</v>
      </c>
      <c r="P655" s="50">
        <f t="shared" si="79"/>
        <v>0</v>
      </c>
      <c r="Q655" s="50">
        <f t="shared" si="80"/>
        <v>0</v>
      </c>
    </row>
    <row r="656" spans="4:17" ht="20.100000000000001" customHeight="1">
      <c r="D656" s="268" t="s">
        <v>2858</v>
      </c>
      <c r="F656" s="249"/>
      <c r="G656" s="249"/>
      <c r="H656" s="411"/>
      <c r="I656" s="411"/>
      <c r="J656" s="407"/>
      <c r="K656" s="248"/>
      <c r="M656" s="27">
        <f t="shared" si="102"/>
        <v>0</v>
      </c>
      <c r="N656" s="50">
        <f t="shared" si="103"/>
        <v>0</v>
      </c>
      <c r="O656" s="119">
        <f t="shared" si="78"/>
        <v>0</v>
      </c>
      <c r="P656" s="119">
        <f t="shared" si="79"/>
        <v>0</v>
      </c>
      <c r="Q656" s="119">
        <f t="shared" si="80"/>
        <v>0</v>
      </c>
    </row>
    <row r="657" spans="1:17" ht="20.100000000000001" customHeight="1">
      <c r="D657" s="33" t="s">
        <v>5730</v>
      </c>
      <c r="E657" s="33" t="s">
        <v>2859</v>
      </c>
      <c r="F657" s="249"/>
      <c r="G657" s="249"/>
      <c r="H657" s="413" t="s">
        <v>1113</v>
      </c>
      <c r="I657" s="413" t="s">
        <v>1113</v>
      </c>
      <c r="J657" s="409" t="s">
        <v>1726</v>
      </c>
      <c r="K657" s="248"/>
      <c r="M657" s="27">
        <f t="shared" si="102"/>
        <v>0</v>
      </c>
      <c r="N657" s="50">
        <f t="shared" si="103"/>
        <v>0</v>
      </c>
      <c r="O657" s="50">
        <f t="shared" si="78"/>
        <v>0</v>
      </c>
      <c r="P657" s="50">
        <f t="shared" si="79"/>
        <v>0</v>
      </c>
      <c r="Q657" s="50">
        <f t="shared" si="80"/>
        <v>0</v>
      </c>
    </row>
    <row r="658" spans="1:17" ht="20.100000000000001" customHeight="1">
      <c r="D658" s="33" t="s">
        <v>5731</v>
      </c>
      <c r="E658" s="33" t="s">
        <v>2860</v>
      </c>
      <c r="F658" s="249"/>
      <c r="G658" s="249"/>
      <c r="H658" s="413" t="s">
        <v>1113</v>
      </c>
      <c r="I658" s="413" t="s">
        <v>1113</v>
      </c>
      <c r="J658" s="409" t="s">
        <v>1726</v>
      </c>
      <c r="K658" s="248"/>
      <c r="M658" s="27">
        <f t="shared" si="102"/>
        <v>0</v>
      </c>
      <c r="N658" s="50">
        <f t="shared" si="103"/>
        <v>0</v>
      </c>
      <c r="O658" s="119">
        <f t="shared" si="78"/>
        <v>0</v>
      </c>
      <c r="P658" s="119">
        <f t="shared" si="79"/>
        <v>0</v>
      </c>
      <c r="Q658" s="119">
        <f t="shared" si="80"/>
        <v>0</v>
      </c>
    </row>
    <row r="659" spans="1:17" ht="20.100000000000001" customHeight="1">
      <c r="D659" s="33" t="s">
        <v>5732</v>
      </c>
      <c r="E659" s="33" t="s">
        <v>2861</v>
      </c>
      <c r="F659" s="249"/>
      <c r="G659" s="249"/>
      <c r="H659" s="413" t="s">
        <v>1113</v>
      </c>
      <c r="I659" s="413" t="s">
        <v>1113</v>
      </c>
      <c r="J659" s="409" t="s">
        <v>1726</v>
      </c>
      <c r="K659" s="248"/>
      <c r="M659" s="27">
        <f t="shared" si="102"/>
        <v>0</v>
      </c>
      <c r="N659" s="50">
        <f t="shared" si="103"/>
        <v>0</v>
      </c>
      <c r="O659" s="50">
        <f t="shared" si="78"/>
        <v>0</v>
      </c>
      <c r="P659" s="50">
        <f t="shared" si="79"/>
        <v>0</v>
      </c>
      <c r="Q659" s="50">
        <f t="shared" si="80"/>
        <v>0</v>
      </c>
    </row>
    <row r="660" spans="1:17" ht="20.100000000000001" customHeight="1">
      <c r="F660" s="249"/>
      <c r="G660" s="249"/>
      <c r="H660" s="411"/>
      <c r="I660" s="411"/>
      <c r="J660" s="407"/>
      <c r="K660" s="248"/>
      <c r="M660" s="27">
        <f t="shared" si="102"/>
        <v>0</v>
      </c>
      <c r="N660" s="50">
        <f t="shared" si="103"/>
        <v>0</v>
      </c>
      <c r="O660" s="119">
        <f t="shared" si="78"/>
        <v>0</v>
      </c>
      <c r="P660" s="119">
        <f t="shared" si="79"/>
        <v>0</v>
      </c>
      <c r="Q660" s="119">
        <f t="shared" si="80"/>
        <v>0</v>
      </c>
    </row>
    <row r="661" spans="1:17" ht="20.100000000000001" customHeight="1">
      <c r="D661" s="268" t="s">
        <v>2862</v>
      </c>
      <c r="F661" s="249"/>
      <c r="G661" s="249"/>
      <c r="H661" s="413" t="s">
        <v>1113</v>
      </c>
      <c r="I661" s="413" t="s">
        <v>1113</v>
      </c>
      <c r="J661" s="409" t="s">
        <v>1726</v>
      </c>
      <c r="K661" s="248"/>
      <c r="M661" s="27">
        <f t="shared" si="102"/>
        <v>0</v>
      </c>
      <c r="N661" s="50">
        <f t="shared" si="103"/>
        <v>0</v>
      </c>
      <c r="O661" s="50">
        <f t="shared" si="78"/>
        <v>0</v>
      </c>
      <c r="P661" s="50">
        <f t="shared" si="79"/>
        <v>0</v>
      </c>
      <c r="Q661" s="50">
        <f t="shared" si="80"/>
        <v>0</v>
      </c>
    </row>
    <row r="662" spans="1:17" ht="20.100000000000001" customHeight="1">
      <c r="D662" s="33" t="s">
        <v>5733</v>
      </c>
      <c r="E662" s="33" t="s">
        <v>2863</v>
      </c>
      <c r="F662" s="249"/>
      <c r="G662" s="249"/>
      <c r="H662" s="413" t="s">
        <v>1113</v>
      </c>
      <c r="I662" s="413" t="s">
        <v>1113</v>
      </c>
      <c r="J662" s="409" t="s">
        <v>1726</v>
      </c>
      <c r="K662" s="248"/>
      <c r="M662" s="27">
        <f t="shared" si="102"/>
        <v>0</v>
      </c>
      <c r="N662" s="50">
        <f t="shared" si="103"/>
        <v>0</v>
      </c>
      <c r="O662" s="119">
        <f t="shared" si="78"/>
        <v>0</v>
      </c>
      <c r="P662" s="119">
        <f t="shared" si="79"/>
        <v>0</v>
      </c>
      <c r="Q662" s="119">
        <f t="shared" si="80"/>
        <v>0</v>
      </c>
    </row>
    <row r="663" spans="1:17" ht="20.100000000000001" customHeight="1">
      <c r="D663" s="33" t="s">
        <v>5734</v>
      </c>
      <c r="E663" s="33" t="s">
        <v>2864</v>
      </c>
      <c r="F663" s="249"/>
      <c r="G663" s="249"/>
      <c r="H663" s="411"/>
      <c r="I663" s="411"/>
      <c r="J663" s="407"/>
      <c r="K663" s="248"/>
      <c r="M663" s="27">
        <f t="shared" si="102"/>
        <v>0</v>
      </c>
      <c r="N663" s="50">
        <f t="shared" si="103"/>
        <v>0</v>
      </c>
      <c r="O663" s="50">
        <f t="shared" si="78"/>
        <v>0</v>
      </c>
      <c r="P663" s="50">
        <f t="shared" si="79"/>
        <v>0</v>
      </c>
      <c r="Q663" s="50">
        <f t="shared" si="80"/>
        <v>0</v>
      </c>
    </row>
    <row r="664" spans="1:17" ht="20.100000000000001" customHeight="1">
      <c r="F664" s="249"/>
      <c r="G664" s="249"/>
      <c r="H664" s="411"/>
      <c r="I664" s="411"/>
      <c r="J664" s="407"/>
      <c r="K664" s="248"/>
      <c r="M664" s="27">
        <f t="shared" si="102"/>
        <v>0</v>
      </c>
      <c r="N664" s="50">
        <f t="shared" si="103"/>
        <v>0</v>
      </c>
      <c r="O664" s="119">
        <f t="shared" si="78"/>
        <v>0</v>
      </c>
      <c r="P664" s="119">
        <f t="shared" si="79"/>
        <v>0</v>
      </c>
      <c r="Q664" s="119">
        <f t="shared" si="80"/>
        <v>0</v>
      </c>
    </row>
    <row r="665" spans="1:17" ht="20.100000000000001" customHeight="1">
      <c r="D665" s="268" t="s">
        <v>2865</v>
      </c>
      <c r="F665" s="249"/>
      <c r="G665" s="249"/>
      <c r="H665" s="411"/>
      <c r="I665" s="411"/>
      <c r="J665" s="407"/>
      <c r="K665" s="248"/>
      <c r="M665" s="27">
        <f t="shared" si="102"/>
        <v>0</v>
      </c>
      <c r="N665" s="50">
        <f t="shared" si="103"/>
        <v>0</v>
      </c>
      <c r="O665" s="50">
        <f t="shared" si="78"/>
        <v>0</v>
      </c>
      <c r="P665" s="50">
        <f t="shared" si="79"/>
        <v>0</v>
      </c>
      <c r="Q665" s="50">
        <f t="shared" si="80"/>
        <v>0</v>
      </c>
    </row>
    <row r="666" spans="1:17" ht="20.100000000000001" customHeight="1">
      <c r="D666" s="33" t="s">
        <v>5735</v>
      </c>
      <c r="E666" s="33" t="s">
        <v>2866</v>
      </c>
      <c r="F666" s="249"/>
      <c r="G666" s="249"/>
      <c r="H666" s="413" t="s">
        <v>1113</v>
      </c>
      <c r="I666" s="413" t="s">
        <v>1113</v>
      </c>
      <c r="J666" s="409" t="s">
        <v>1726</v>
      </c>
      <c r="K666" s="248"/>
      <c r="M666" s="27">
        <f t="shared" si="102"/>
        <v>0</v>
      </c>
      <c r="N666" s="50">
        <f t="shared" si="103"/>
        <v>0</v>
      </c>
      <c r="O666" s="119">
        <f t="shared" si="78"/>
        <v>0</v>
      </c>
      <c r="P666" s="119">
        <f t="shared" si="79"/>
        <v>0</v>
      </c>
      <c r="Q666" s="119">
        <f t="shared" si="80"/>
        <v>0</v>
      </c>
    </row>
    <row r="667" spans="1:17" ht="20.100000000000001" customHeight="1">
      <c r="D667" s="33" t="s">
        <v>5736</v>
      </c>
      <c r="E667" s="33" t="s">
        <v>2867</v>
      </c>
      <c r="F667" s="249"/>
      <c r="G667" s="249"/>
      <c r="H667" s="413" t="s">
        <v>1113</v>
      </c>
      <c r="I667" s="413" t="s">
        <v>1113</v>
      </c>
      <c r="J667" s="409" t="s">
        <v>1726</v>
      </c>
      <c r="K667" s="248"/>
      <c r="M667" s="27">
        <f t="shared" si="102"/>
        <v>0</v>
      </c>
      <c r="N667" s="50">
        <f t="shared" si="103"/>
        <v>0</v>
      </c>
      <c r="O667" s="50">
        <f t="shared" si="78"/>
        <v>0</v>
      </c>
      <c r="P667" s="50">
        <f t="shared" si="79"/>
        <v>0</v>
      </c>
      <c r="Q667" s="50">
        <f t="shared" si="80"/>
        <v>0</v>
      </c>
    </row>
    <row r="668" spans="1:17" ht="20.100000000000001" customHeight="1">
      <c r="D668" s="33" t="s">
        <v>5737</v>
      </c>
      <c r="E668" s="33" t="s">
        <v>2868</v>
      </c>
      <c r="F668" s="249"/>
      <c r="G668" s="249"/>
      <c r="H668" s="413" t="s">
        <v>1113</v>
      </c>
      <c r="I668" s="413" t="s">
        <v>1113</v>
      </c>
      <c r="J668" s="409" t="s">
        <v>1726</v>
      </c>
      <c r="K668" s="248"/>
      <c r="M668" s="27">
        <f t="shared" si="102"/>
        <v>0</v>
      </c>
      <c r="N668" s="50">
        <f t="shared" si="103"/>
        <v>0</v>
      </c>
      <c r="O668" s="119">
        <f t="shared" si="78"/>
        <v>0</v>
      </c>
      <c r="P668" s="119">
        <f t="shared" si="79"/>
        <v>0</v>
      </c>
      <c r="Q668" s="119">
        <f t="shared" si="80"/>
        <v>0</v>
      </c>
    </row>
    <row r="669" spans="1:17" ht="20.100000000000001" customHeight="1">
      <c r="F669" s="249"/>
      <c r="G669" s="249"/>
      <c r="H669" s="411"/>
      <c r="I669" s="411"/>
      <c r="J669" s="407"/>
      <c r="K669" s="248"/>
      <c r="M669" s="27">
        <f t="shared" si="102"/>
        <v>0</v>
      </c>
      <c r="N669" s="50">
        <f t="shared" si="103"/>
        <v>0</v>
      </c>
      <c r="O669" s="50">
        <f t="shared" si="78"/>
        <v>0</v>
      </c>
      <c r="P669" s="50">
        <f t="shared" si="79"/>
        <v>0</v>
      </c>
      <c r="Q669" s="50">
        <f t="shared" si="80"/>
        <v>0</v>
      </c>
    </row>
    <row r="670" spans="1:17" ht="20.100000000000001" customHeight="1">
      <c r="A670" s="408"/>
      <c r="B670" s="408" t="s">
        <v>24</v>
      </c>
      <c r="C670" s="253" t="s">
        <v>2869</v>
      </c>
      <c r="D670" s="268" t="s">
        <v>2870</v>
      </c>
      <c r="F670" s="249"/>
      <c r="G670" s="249"/>
      <c r="H670" s="411"/>
      <c r="I670" s="411"/>
      <c r="J670" s="407"/>
      <c r="K670" s="248"/>
      <c r="M670" s="27">
        <f t="shared" si="102"/>
        <v>0</v>
      </c>
      <c r="N670" s="50">
        <f t="shared" si="103"/>
        <v>0</v>
      </c>
      <c r="O670" s="119">
        <f t="shared" si="78"/>
        <v>0</v>
      </c>
      <c r="P670" s="119">
        <f t="shared" si="79"/>
        <v>0</v>
      </c>
      <c r="Q670" s="119">
        <f t="shared" si="80"/>
        <v>0</v>
      </c>
    </row>
    <row r="671" spans="1:17" ht="20.100000000000001" customHeight="1">
      <c r="D671" s="33" t="s">
        <v>2871</v>
      </c>
      <c r="E671" s="33" t="s">
        <v>2872</v>
      </c>
      <c r="F671" s="249">
        <v>2280.6174999999998</v>
      </c>
      <c r="G671" s="249">
        <v>2527</v>
      </c>
      <c r="H671" s="414">
        <f t="shared" ref="H671:H672" si="104">I671*0.6</f>
        <v>2700</v>
      </c>
      <c r="I671" s="415">
        <v>4500</v>
      </c>
      <c r="J671" s="409" t="s">
        <v>1726</v>
      </c>
      <c r="K671" s="248" t="s">
        <v>2873</v>
      </c>
      <c r="M671" s="27">
        <f t="shared" si="102"/>
        <v>0</v>
      </c>
      <c r="N671" s="50">
        <f t="shared" si="103"/>
        <v>0</v>
      </c>
      <c r="O671" s="50">
        <f t="shared" si="78"/>
        <v>0</v>
      </c>
      <c r="P671" s="50">
        <f t="shared" si="79"/>
        <v>0</v>
      </c>
      <c r="Q671" s="50">
        <f t="shared" si="80"/>
        <v>0</v>
      </c>
    </row>
    <row r="672" spans="1:17" ht="20.100000000000001" customHeight="1">
      <c r="D672" s="33" t="s">
        <v>2874</v>
      </c>
      <c r="E672" s="33" t="s">
        <v>2875</v>
      </c>
      <c r="F672" s="249">
        <v>2400.65</v>
      </c>
      <c r="G672" s="249">
        <v>2660</v>
      </c>
      <c r="H672" s="414">
        <f t="shared" si="104"/>
        <v>2850</v>
      </c>
      <c r="I672" s="415">
        <v>4750</v>
      </c>
      <c r="J672" s="409" t="s">
        <v>1726</v>
      </c>
      <c r="K672" s="248" t="s">
        <v>2873</v>
      </c>
      <c r="M672" s="27">
        <f t="shared" si="102"/>
        <v>0</v>
      </c>
      <c r="N672" s="50">
        <f t="shared" si="103"/>
        <v>0</v>
      </c>
      <c r="O672" s="119">
        <f t="shared" si="78"/>
        <v>0</v>
      </c>
      <c r="P672" s="119">
        <f t="shared" si="79"/>
        <v>0</v>
      </c>
      <c r="Q672" s="119">
        <f t="shared" si="80"/>
        <v>0</v>
      </c>
    </row>
    <row r="673" spans="3:17" ht="20.100000000000001" customHeight="1">
      <c r="F673" s="249"/>
      <c r="G673" s="249"/>
      <c r="H673" s="411"/>
      <c r="I673" s="411"/>
      <c r="J673" s="407"/>
      <c r="K673" s="248"/>
      <c r="M673" s="27">
        <f t="shared" si="102"/>
        <v>0</v>
      </c>
      <c r="N673" s="50">
        <f t="shared" si="103"/>
        <v>0</v>
      </c>
      <c r="O673" s="50">
        <f t="shared" si="78"/>
        <v>0</v>
      </c>
      <c r="P673" s="50">
        <f t="shared" si="79"/>
        <v>0</v>
      </c>
      <c r="Q673" s="50">
        <f t="shared" si="80"/>
        <v>0</v>
      </c>
    </row>
    <row r="674" spans="3:17" ht="20.100000000000001" customHeight="1">
      <c r="D674" s="268" t="s">
        <v>2876</v>
      </c>
      <c r="F674" s="249"/>
      <c r="G674" s="249"/>
      <c r="H674" s="411"/>
      <c r="I674" s="411"/>
      <c r="J674" s="407"/>
      <c r="K674" s="248"/>
      <c r="M674" s="27">
        <f t="shared" si="102"/>
        <v>0</v>
      </c>
      <c r="N674" s="50">
        <f t="shared" si="103"/>
        <v>0</v>
      </c>
      <c r="O674" s="119">
        <f t="shared" si="78"/>
        <v>0</v>
      </c>
      <c r="P674" s="119">
        <f t="shared" si="79"/>
        <v>0</v>
      </c>
      <c r="Q674" s="119">
        <f t="shared" si="80"/>
        <v>0</v>
      </c>
    </row>
    <row r="675" spans="3:17" ht="20.100000000000001" customHeight="1">
      <c r="D675" s="33" t="s">
        <v>2877</v>
      </c>
      <c r="E675" s="33" t="s">
        <v>2878</v>
      </c>
      <c r="F675" s="249">
        <v>3300.8937499999993</v>
      </c>
      <c r="G675" s="249">
        <v>3657.4999999999995</v>
      </c>
      <c r="H675" s="414">
        <f t="shared" ref="H675:H676" si="105">I675*0.6</f>
        <v>3900</v>
      </c>
      <c r="I675" s="415">
        <v>6500</v>
      </c>
      <c r="J675" s="409" t="s">
        <v>1726</v>
      </c>
      <c r="K675" s="248" t="s">
        <v>2873</v>
      </c>
      <c r="M675" s="27">
        <f t="shared" si="102"/>
        <v>0</v>
      </c>
      <c r="N675" s="50">
        <f t="shared" si="103"/>
        <v>0</v>
      </c>
      <c r="O675" s="50">
        <f t="shared" si="78"/>
        <v>0</v>
      </c>
      <c r="P675" s="50">
        <f t="shared" si="79"/>
        <v>0</v>
      </c>
      <c r="Q675" s="50">
        <f t="shared" si="80"/>
        <v>0</v>
      </c>
    </row>
    <row r="676" spans="3:17" ht="20.100000000000001" customHeight="1">
      <c r="D676" s="33" t="s">
        <v>2879</v>
      </c>
      <c r="E676" s="33" t="s">
        <v>2880</v>
      </c>
      <c r="F676" s="249">
        <v>3180.8612499999995</v>
      </c>
      <c r="G676" s="249">
        <v>3524.4999999999995</v>
      </c>
      <c r="H676" s="414">
        <f t="shared" si="105"/>
        <v>3780</v>
      </c>
      <c r="I676" s="415">
        <v>6300</v>
      </c>
      <c r="J676" s="409" t="s">
        <v>1726</v>
      </c>
      <c r="K676" s="248" t="s">
        <v>2873</v>
      </c>
      <c r="M676" s="27">
        <f t="shared" si="102"/>
        <v>0</v>
      </c>
      <c r="N676" s="50">
        <f t="shared" si="103"/>
        <v>0</v>
      </c>
      <c r="O676" s="119">
        <f t="shared" si="78"/>
        <v>0</v>
      </c>
      <c r="P676" s="119">
        <f t="shared" si="79"/>
        <v>0</v>
      </c>
      <c r="Q676" s="119">
        <f t="shared" si="80"/>
        <v>0</v>
      </c>
    </row>
    <row r="677" spans="3:17" ht="20.100000000000001" customHeight="1">
      <c r="F677" s="249"/>
      <c r="G677" s="249"/>
      <c r="H677" s="411"/>
      <c r="I677" s="411"/>
      <c r="J677" s="407"/>
      <c r="K677" s="248"/>
      <c r="M677" s="27">
        <f t="shared" si="102"/>
        <v>0</v>
      </c>
      <c r="N677" s="50">
        <f t="shared" si="103"/>
        <v>0</v>
      </c>
      <c r="O677" s="50">
        <f t="shared" si="78"/>
        <v>0</v>
      </c>
      <c r="P677" s="50">
        <f t="shared" si="79"/>
        <v>0</v>
      </c>
      <c r="Q677" s="50">
        <f t="shared" si="80"/>
        <v>0</v>
      </c>
    </row>
    <row r="678" spans="3:17" ht="20.100000000000001" customHeight="1">
      <c r="D678" s="268" t="s">
        <v>2881</v>
      </c>
      <c r="F678" s="249"/>
      <c r="G678" s="249"/>
      <c r="H678" s="411"/>
      <c r="I678" s="411"/>
      <c r="J678" s="407"/>
      <c r="K678" s="248"/>
      <c r="M678" s="27">
        <f t="shared" si="102"/>
        <v>0</v>
      </c>
      <c r="N678" s="50">
        <f t="shared" si="103"/>
        <v>0</v>
      </c>
      <c r="O678" s="119">
        <f t="shared" si="78"/>
        <v>0</v>
      </c>
      <c r="P678" s="119">
        <f t="shared" si="79"/>
        <v>0</v>
      </c>
      <c r="Q678" s="119">
        <f t="shared" si="80"/>
        <v>0</v>
      </c>
    </row>
    <row r="679" spans="3:17" ht="20.100000000000001" customHeight="1">
      <c r="D679" s="33" t="s">
        <v>2882</v>
      </c>
      <c r="E679" s="33" t="s">
        <v>2883</v>
      </c>
      <c r="F679" s="249">
        <v>3841.0399999999995</v>
      </c>
      <c r="G679" s="249">
        <v>4256</v>
      </c>
      <c r="H679" s="414">
        <f t="shared" ref="H679:H680" si="106">I679*0.6</f>
        <v>4560</v>
      </c>
      <c r="I679" s="415">
        <v>7600</v>
      </c>
      <c r="J679" s="409" t="s">
        <v>1726</v>
      </c>
      <c r="K679" s="248" t="s">
        <v>2873</v>
      </c>
      <c r="M679" s="27">
        <f t="shared" si="102"/>
        <v>0</v>
      </c>
      <c r="N679" s="50">
        <f t="shared" si="103"/>
        <v>0</v>
      </c>
      <c r="O679" s="50">
        <f t="shared" si="78"/>
        <v>0</v>
      </c>
      <c r="P679" s="50">
        <f t="shared" si="79"/>
        <v>0</v>
      </c>
      <c r="Q679" s="50">
        <f t="shared" si="80"/>
        <v>0</v>
      </c>
    </row>
    <row r="680" spans="3:17" ht="20.100000000000001" customHeight="1">
      <c r="D680" s="33" t="s">
        <v>2884</v>
      </c>
      <c r="E680" s="33" t="s">
        <v>2885</v>
      </c>
      <c r="F680" s="249">
        <v>4201.1374999999998</v>
      </c>
      <c r="G680" s="249">
        <v>4655</v>
      </c>
      <c r="H680" s="414">
        <f t="shared" si="106"/>
        <v>4980</v>
      </c>
      <c r="I680" s="415">
        <v>8300</v>
      </c>
      <c r="J680" s="409" t="s">
        <v>1726</v>
      </c>
      <c r="K680" s="248" t="s">
        <v>2873</v>
      </c>
      <c r="M680" s="27">
        <f t="shared" si="102"/>
        <v>0</v>
      </c>
      <c r="N680" s="50">
        <f t="shared" si="103"/>
        <v>0</v>
      </c>
      <c r="O680" s="119">
        <f t="shared" si="78"/>
        <v>0</v>
      </c>
      <c r="P680" s="119">
        <f t="shared" si="79"/>
        <v>0</v>
      </c>
      <c r="Q680" s="119">
        <f t="shared" si="80"/>
        <v>0</v>
      </c>
    </row>
    <row r="681" spans="3:17" ht="20.100000000000001" customHeight="1">
      <c r="F681" s="249"/>
      <c r="G681" s="249"/>
      <c r="H681" s="411"/>
      <c r="I681" s="411"/>
      <c r="J681" s="407"/>
      <c r="K681" s="248"/>
      <c r="M681" s="27">
        <f t="shared" si="102"/>
        <v>0</v>
      </c>
      <c r="N681" s="50">
        <f t="shared" si="103"/>
        <v>0</v>
      </c>
      <c r="O681" s="50">
        <f t="shared" si="78"/>
        <v>0</v>
      </c>
      <c r="P681" s="50">
        <f t="shared" si="79"/>
        <v>0</v>
      </c>
      <c r="Q681" s="50">
        <f t="shared" si="80"/>
        <v>0</v>
      </c>
    </row>
    <row r="682" spans="3:17" ht="20.100000000000001" customHeight="1">
      <c r="C682" s="253" t="s">
        <v>2886</v>
      </c>
      <c r="D682" s="268" t="s">
        <v>2870</v>
      </c>
      <c r="F682" s="249"/>
      <c r="G682" s="249"/>
      <c r="H682" s="411"/>
      <c r="I682" s="411"/>
      <c r="J682" s="407"/>
      <c r="K682" s="248"/>
      <c r="M682" s="27">
        <f t="shared" si="102"/>
        <v>0</v>
      </c>
      <c r="N682" s="50">
        <f t="shared" si="103"/>
        <v>0</v>
      </c>
      <c r="O682" s="119">
        <f t="shared" si="78"/>
        <v>0</v>
      </c>
      <c r="P682" s="119">
        <f t="shared" si="79"/>
        <v>0</v>
      </c>
      <c r="Q682" s="119">
        <f t="shared" si="80"/>
        <v>0</v>
      </c>
    </row>
    <row r="683" spans="3:17" ht="20.100000000000001" customHeight="1">
      <c r="D683" s="33" t="s">
        <v>2887</v>
      </c>
      <c r="E683" s="33" t="s">
        <v>2888</v>
      </c>
      <c r="F683" s="249">
        <v>840.22749999999974</v>
      </c>
      <c r="G683" s="249">
        <v>930.99999999999989</v>
      </c>
      <c r="H683" s="414">
        <f t="shared" ref="H683:H684" si="107">I683*0.6</f>
        <v>990</v>
      </c>
      <c r="I683" s="415">
        <v>1650</v>
      </c>
      <c r="J683" s="409" t="s">
        <v>1726</v>
      </c>
      <c r="K683" s="248" t="s">
        <v>2873</v>
      </c>
      <c r="M683" s="27">
        <f t="shared" si="102"/>
        <v>0</v>
      </c>
      <c r="N683" s="50">
        <f t="shared" si="103"/>
        <v>0</v>
      </c>
      <c r="O683" s="50">
        <f t="shared" si="78"/>
        <v>0</v>
      </c>
      <c r="P683" s="50">
        <f t="shared" si="79"/>
        <v>0</v>
      </c>
      <c r="Q683" s="50">
        <f t="shared" si="80"/>
        <v>0</v>
      </c>
    </row>
    <row r="684" spans="3:17" ht="20.100000000000001" customHeight="1">
      <c r="D684" s="33" t="s">
        <v>2889</v>
      </c>
      <c r="E684" s="33" t="s">
        <v>2890</v>
      </c>
      <c r="F684" s="249">
        <v>2700.7312499999998</v>
      </c>
      <c r="G684" s="249">
        <v>2992.5</v>
      </c>
      <c r="H684" s="414">
        <f t="shared" si="107"/>
        <v>3210</v>
      </c>
      <c r="I684" s="415">
        <v>5350</v>
      </c>
      <c r="J684" s="409" t="s">
        <v>1726</v>
      </c>
      <c r="K684" s="248" t="s">
        <v>2873</v>
      </c>
      <c r="M684" s="27">
        <f t="shared" si="102"/>
        <v>0</v>
      </c>
      <c r="N684" s="50">
        <f t="shared" si="103"/>
        <v>0</v>
      </c>
      <c r="O684" s="119">
        <f t="shared" si="78"/>
        <v>0</v>
      </c>
      <c r="P684" s="119">
        <f t="shared" si="79"/>
        <v>0</v>
      </c>
      <c r="Q684" s="119">
        <f t="shared" si="80"/>
        <v>0</v>
      </c>
    </row>
    <row r="685" spans="3:17" ht="20.100000000000001" customHeight="1">
      <c r="F685" s="249"/>
      <c r="G685" s="249"/>
      <c r="H685" s="411"/>
      <c r="I685" s="411"/>
      <c r="J685" s="407"/>
      <c r="K685" s="248"/>
      <c r="M685" s="27">
        <f t="shared" si="102"/>
        <v>0</v>
      </c>
      <c r="N685" s="50">
        <f t="shared" si="103"/>
        <v>0</v>
      </c>
      <c r="O685" s="50">
        <f t="shared" si="78"/>
        <v>0</v>
      </c>
      <c r="P685" s="50">
        <f t="shared" si="79"/>
        <v>0</v>
      </c>
      <c r="Q685" s="50">
        <f t="shared" si="80"/>
        <v>0</v>
      </c>
    </row>
    <row r="686" spans="3:17" ht="20.100000000000001" customHeight="1">
      <c r="D686" s="268" t="s">
        <v>2876</v>
      </c>
      <c r="F686" s="249"/>
      <c r="G686" s="249"/>
      <c r="H686" s="411"/>
      <c r="I686" s="411"/>
      <c r="J686" s="407"/>
      <c r="K686" s="248"/>
      <c r="M686" s="27">
        <f t="shared" si="102"/>
        <v>0</v>
      </c>
      <c r="N686" s="50">
        <f t="shared" si="103"/>
        <v>0</v>
      </c>
      <c r="O686" s="119">
        <f t="shared" si="78"/>
        <v>0</v>
      </c>
      <c r="P686" s="119">
        <f t="shared" si="79"/>
        <v>0</v>
      </c>
      <c r="Q686" s="119">
        <f t="shared" si="80"/>
        <v>0</v>
      </c>
    </row>
    <row r="687" spans="3:17" ht="20.100000000000001" customHeight="1">
      <c r="D687" s="33" t="s">
        <v>2891</v>
      </c>
      <c r="E687" s="33" t="s">
        <v>2892</v>
      </c>
      <c r="F687" s="249">
        <v>3300.8937499999993</v>
      </c>
      <c r="G687" s="249">
        <v>3657.4999999999995</v>
      </c>
      <c r="H687" s="414">
        <f t="shared" ref="H687:H688" si="108">I687*0.6</f>
        <v>3930</v>
      </c>
      <c r="I687" s="415">
        <v>6550</v>
      </c>
      <c r="J687" s="409" t="s">
        <v>1726</v>
      </c>
      <c r="K687" s="248" t="s">
        <v>2873</v>
      </c>
      <c r="M687" s="27">
        <f t="shared" si="102"/>
        <v>0</v>
      </c>
      <c r="N687" s="50">
        <f t="shared" si="103"/>
        <v>0</v>
      </c>
      <c r="O687" s="50">
        <f t="shared" si="78"/>
        <v>0</v>
      </c>
      <c r="P687" s="50">
        <f t="shared" si="79"/>
        <v>0</v>
      </c>
      <c r="Q687" s="50">
        <f t="shared" si="80"/>
        <v>0</v>
      </c>
    </row>
    <row r="688" spans="3:17" ht="20.100000000000001" customHeight="1">
      <c r="D688" s="33" t="s">
        <v>2893</v>
      </c>
      <c r="E688" s="33" t="s">
        <v>2894</v>
      </c>
      <c r="F688" s="249">
        <v>3600.9749999999999</v>
      </c>
      <c r="G688" s="249">
        <v>3990</v>
      </c>
      <c r="H688" s="414">
        <f t="shared" si="108"/>
        <v>4260</v>
      </c>
      <c r="I688" s="415">
        <v>7100</v>
      </c>
      <c r="J688" s="409" t="s">
        <v>1726</v>
      </c>
      <c r="K688" s="248" t="s">
        <v>2873</v>
      </c>
      <c r="M688" s="27">
        <f t="shared" si="102"/>
        <v>0</v>
      </c>
      <c r="N688" s="50">
        <f t="shared" si="103"/>
        <v>0</v>
      </c>
      <c r="O688" s="119">
        <f t="shared" si="78"/>
        <v>0</v>
      </c>
      <c r="P688" s="119">
        <f t="shared" si="79"/>
        <v>0</v>
      </c>
      <c r="Q688" s="119">
        <f t="shared" si="80"/>
        <v>0</v>
      </c>
    </row>
    <row r="689" spans="3:17" ht="20.100000000000001" customHeight="1">
      <c r="F689" s="249"/>
      <c r="G689" s="249"/>
      <c r="H689" s="411"/>
      <c r="I689" s="411"/>
      <c r="J689" s="407"/>
      <c r="K689" s="248"/>
      <c r="M689" s="27">
        <f t="shared" si="102"/>
        <v>0</v>
      </c>
      <c r="N689" s="50">
        <f t="shared" si="103"/>
        <v>0</v>
      </c>
      <c r="O689" s="50">
        <f t="shared" si="78"/>
        <v>0</v>
      </c>
      <c r="P689" s="50">
        <f t="shared" si="79"/>
        <v>0</v>
      </c>
      <c r="Q689" s="50">
        <f t="shared" si="80"/>
        <v>0</v>
      </c>
    </row>
    <row r="690" spans="3:17" ht="20.100000000000001" customHeight="1">
      <c r="C690" s="253" t="s">
        <v>2895</v>
      </c>
      <c r="D690" s="268" t="s">
        <v>2870</v>
      </c>
      <c r="F690" s="249"/>
      <c r="G690" s="249"/>
      <c r="H690" s="411"/>
      <c r="I690" s="411"/>
      <c r="J690" s="407"/>
      <c r="K690" s="248"/>
      <c r="M690" s="27">
        <f t="shared" si="102"/>
        <v>0</v>
      </c>
      <c r="N690" s="50">
        <f t="shared" si="103"/>
        <v>0</v>
      </c>
      <c r="O690" s="119">
        <f t="shared" si="78"/>
        <v>0</v>
      </c>
      <c r="P690" s="119">
        <f t="shared" si="79"/>
        <v>0</v>
      </c>
      <c r="Q690" s="119">
        <f t="shared" si="80"/>
        <v>0</v>
      </c>
    </row>
    <row r="691" spans="3:17" ht="20.100000000000001" customHeight="1">
      <c r="D691" s="33" t="s">
        <v>2887</v>
      </c>
      <c r="E691" s="33" t="s">
        <v>2896</v>
      </c>
      <c r="F691" s="249">
        <v>840.22749999999974</v>
      </c>
      <c r="G691" s="249">
        <v>930.99999999999989</v>
      </c>
      <c r="H691" s="414">
        <f t="shared" ref="H691:H693" si="109">I691*0.6</f>
        <v>990</v>
      </c>
      <c r="I691" s="415">
        <v>1650</v>
      </c>
      <c r="J691" s="409" t="s">
        <v>1726</v>
      </c>
      <c r="K691" s="248" t="s">
        <v>2873</v>
      </c>
      <c r="M691" s="27">
        <f t="shared" si="102"/>
        <v>0</v>
      </c>
      <c r="N691" s="50">
        <f t="shared" si="103"/>
        <v>0</v>
      </c>
      <c r="O691" s="50">
        <f t="shared" si="78"/>
        <v>0</v>
      </c>
      <c r="P691" s="50">
        <f t="shared" si="79"/>
        <v>0</v>
      </c>
      <c r="Q691" s="50">
        <f t="shared" si="80"/>
        <v>0</v>
      </c>
    </row>
    <row r="692" spans="3:17" ht="20.100000000000001" customHeight="1">
      <c r="D692" s="33" t="s">
        <v>2889</v>
      </c>
      <c r="E692" s="33" t="s">
        <v>2897</v>
      </c>
      <c r="F692" s="249">
        <v>2700.7312499999998</v>
      </c>
      <c r="G692" s="249">
        <v>2992.5</v>
      </c>
      <c r="H692" s="414">
        <f t="shared" si="109"/>
        <v>3210</v>
      </c>
      <c r="I692" s="415">
        <v>5350</v>
      </c>
      <c r="J692" s="409" t="s">
        <v>1726</v>
      </c>
      <c r="K692" s="248" t="s">
        <v>2873</v>
      </c>
      <c r="M692" s="27">
        <f t="shared" si="102"/>
        <v>0</v>
      </c>
      <c r="N692" s="50">
        <f t="shared" si="103"/>
        <v>0</v>
      </c>
      <c r="O692" s="119">
        <f t="shared" si="78"/>
        <v>0</v>
      </c>
      <c r="P692" s="119">
        <f t="shared" si="79"/>
        <v>0</v>
      </c>
      <c r="Q692" s="119">
        <f t="shared" si="80"/>
        <v>0</v>
      </c>
    </row>
    <row r="693" spans="3:17" ht="20.100000000000001" customHeight="1">
      <c r="D693" s="33" t="s">
        <v>2898</v>
      </c>
      <c r="E693" s="33" t="s">
        <v>2899</v>
      </c>
      <c r="F693" s="249">
        <v>4801.3</v>
      </c>
      <c r="G693" s="249">
        <v>5320</v>
      </c>
      <c r="H693" s="414">
        <f t="shared" si="109"/>
        <v>5700</v>
      </c>
      <c r="I693" s="415">
        <v>9500</v>
      </c>
      <c r="J693" s="409" t="s">
        <v>1726</v>
      </c>
      <c r="K693" s="248" t="s">
        <v>2873</v>
      </c>
      <c r="M693" s="27">
        <f t="shared" si="102"/>
        <v>0</v>
      </c>
      <c r="N693" s="50">
        <f t="shared" si="103"/>
        <v>0</v>
      </c>
      <c r="O693" s="50">
        <f t="shared" si="78"/>
        <v>0</v>
      </c>
      <c r="P693" s="50">
        <f t="shared" si="79"/>
        <v>0</v>
      </c>
      <c r="Q693" s="50">
        <f t="shared" si="80"/>
        <v>0</v>
      </c>
    </row>
    <row r="694" spans="3:17" ht="20.100000000000001" customHeight="1">
      <c r="F694" s="249"/>
      <c r="G694" s="249"/>
      <c r="H694" s="411"/>
      <c r="I694" s="411"/>
      <c r="J694" s="407"/>
      <c r="K694" s="248"/>
      <c r="M694" s="27">
        <f t="shared" si="102"/>
        <v>0</v>
      </c>
      <c r="N694" s="50">
        <f t="shared" si="103"/>
        <v>0</v>
      </c>
      <c r="O694" s="119">
        <f t="shared" si="78"/>
        <v>0</v>
      </c>
      <c r="P694" s="119">
        <f t="shared" si="79"/>
        <v>0</v>
      </c>
      <c r="Q694" s="119">
        <f t="shared" si="80"/>
        <v>0</v>
      </c>
    </row>
    <row r="695" spans="3:17" ht="20.100000000000001" customHeight="1">
      <c r="D695" s="268" t="s">
        <v>2876</v>
      </c>
      <c r="F695" s="249"/>
      <c r="G695" s="249"/>
      <c r="H695" s="411"/>
      <c r="I695" s="411"/>
      <c r="J695" s="407"/>
      <c r="K695" s="248"/>
      <c r="M695" s="27">
        <f t="shared" si="102"/>
        <v>0</v>
      </c>
      <c r="N695" s="50">
        <f t="shared" si="103"/>
        <v>0</v>
      </c>
      <c r="O695" s="50">
        <f t="shared" si="78"/>
        <v>0</v>
      </c>
      <c r="P695" s="50">
        <f t="shared" si="79"/>
        <v>0</v>
      </c>
      <c r="Q695" s="50">
        <f t="shared" si="80"/>
        <v>0</v>
      </c>
    </row>
    <row r="696" spans="3:17" ht="20.100000000000001" customHeight="1">
      <c r="D696" s="33" t="s">
        <v>2900</v>
      </c>
      <c r="E696" s="33" t="s">
        <v>2901</v>
      </c>
      <c r="F696" s="249">
        <v>3901.0562499999996</v>
      </c>
      <c r="G696" s="249">
        <v>4322.5</v>
      </c>
      <c r="H696" s="414">
        <f t="shared" ref="H696:H697" si="110">I696*0.6</f>
        <v>4650</v>
      </c>
      <c r="I696" s="415">
        <v>7750</v>
      </c>
      <c r="J696" s="409" t="s">
        <v>1726</v>
      </c>
      <c r="K696" s="248" t="s">
        <v>2873</v>
      </c>
      <c r="M696" s="27">
        <f t="shared" si="102"/>
        <v>0</v>
      </c>
      <c r="N696" s="50">
        <f t="shared" si="103"/>
        <v>0</v>
      </c>
      <c r="O696" s="119">
        <f t="shared" si="78"/>
        <v>0</v>
      </c>
      <c r="P696" s="119">
        <f t="shared" si="79"/>
        <v>0</v>
      </c>
      <c r="Q696" s="119">
        <f t="shared" si="80"/>
        <v>0</v>
      </c>
    </row>
    <row r="697" spans="3:17" ht="20.100000000000001" customHeight="1">
      <c r="D697" s="33" t="s">
        <v>2902</v>
      </c>
      <c r="E697" s="33" t="s">
        <v>2903</v>
      </c>
      <c r="F697" s="249">
        <v>5101.3812499999995</v>
      </c>
      <c r="G697" s="249">
        <v>5652.5</v>
      </c>
      <c r="H697" s="414">
        <f t="shared" si="110"/>
        <v>6000</v>
      </c>
      <c r="I697" s="415">
        <v>10000</v>
      </c>
      <c r="J697" s="409" t="s">
        <v>1726</v>
      </c>
      <c r="K697" s="248" t="s">
        <v>2873</v>
      </c>
      <c r="M697" s="27">
        <f t="shared" si="102"/>
        <v>0</v>
      </c>
      <c r="N697" s="50">
        <f t="shared" si="103"/>
        <v>0</v>
      </c>
      <c r="O697" s="50">
        <f t="shared" si="78"/>
        <v>0</v>
      </c>
      <c r="P697" s="50">
        <f t="shared" si="79"/>
        <v>0</v>
      </c>
      <c r="Q697" s="50">
        <f t="shared" si="80"/>
        <v>0</v>
      </c>
    </row>
    <row r="698" spans="3:17" ht="20.100000000000001" customHeight="1">
      <c r="F698" s="249"/>
      <c r="G698" s="249"/>
      <c r="H698" s="411"/>
      <c r="I698" s="411"/>
      <c r="J698" s="409"/>
      <c r="K698" s="248"/>
      <c r="M698" s="27">
        <f t="shared" si="102"/>
        <v>0</v>
      </c>
      <c r="N698" s="50">
        <f t="shared" si="103"/>
        <v>0</v>
      </c>
      <c r="O698" s="119">
        <f t="shared" si="78"/>
        <v>0</v>
      </c>
      <c r="P698" s="119">
        <f t="shared" si="79"/>
        <v>0</v>
      </c>
      <c r="Q698" s="119">
        <f t="shared" si="80"/>
        <v>0</v>
      </c>
    </row>
    <row r="699" spans="3:17" ht="20.100000000000001" customHeight="1">
      <c r="C699" s="253" t="s">
        <v>2904</v>
      </c>
      <c r="D699" s="268" t="s">
        <v>2905</v>
      </c>
      <c r="F699" s="249"/>
      <c r="G699" s="249"/>
      <c r="H699" s="411"/>
      <c r="I699" s="411"/>
      <c r="J699" s="407"/>
      <c r="K699" s="248"/>
      <c r="M699" s="27">
        <f t="shared" si="102"/>
        <v>0</v>
      </c>
      <c r="N699" s="50">
        <f t="shared" si="103"/>
        <v>0</v>
      </c>
      <c r="O699" s="50">
        <f t="shared" si="78"/>
        <v>0</v>
      </c>
      <c r="P699" s="50">
        <f t="shared" si="79"/>
        <v>0</v>
      </c>
      <c r="Q699" s="50">
        <f t="shared" si="80"/>
        <v>0</v>
      </c>
    </row>
    <row r="700" spans="3:17" ht="20.100000000000001" customHeight="1">
      <c r="D700" s="33" t="s">
        <v>2906</v>
      </c>
      <c r="E700" s="33" t="s">
        <v>2907</v>
      </c>
      <c r="F700" s="249">
        <v>42.011374999999994</v>
      </c>
      <c r="G700" s="249">
        <v>46.55</v>
      </c>
      <c r="H700" s="414">
        <f t="shared" ref="H700:H702" si="111">I700*0.6</f>
        <v>51</v>
      </c>
      <c r="I700" s="416">
        <v>85</v>
      </c>
      <c r="J700" s="409" t="s">
        <v>1726</v>
      </c>
      <c r="K700" s="248"/>
      <c r="M700" s="27">
        <f t="shared" si="102"/>
        <v>0</v>
      </c>
      <c r="N700" s="50">
        <f t="shared" si="103"/>
        <v>0</v>
      </c>
      <c r="O700" s="119">
        <f t="shared" si="78"/>
        <v>0</v>
      </c>
      <c r="P700" s="119">
        <f t="shared" si="79"/>
        <v>0</v>
      </c>
      <c r="Q700" s="119">
        <f t="shared" si="80"/>
        <v>0</v>
      </c>
    </row>
    <row r="701" spans="3:17" ht="20.100000000000001" customHeight="1">
      <c r="D701" s="33" t="s">
        <v>2908</v>
      </c>
      <c r="E701" s="33" t="s">
        <v>2909</v>
      </c>
      <c r="F701" s="249">
        <v>48.012999999999991</v>
      </c>
      <c r="G701" s="249">
        <v>53.199999999999996</v>
      </c>
      <c r="H701" s="414">
        <f t="shared" si="111"/>
        <v>57</v>
      </c>
      <c r="I701" s="416">
        <v>95</v>
      </c>
      <c r="J701" s="409" t="s">
        <v>1726</v>
      </c>
      <c r="K701" s="248"/>
      <c r="M701" s="27">
        <f t="shared" si="102"/>
        <v>0</v>
      </c>
      <c r="N701" s="50">
        <f t="shared" si="103"/>
        <v>0</v>
      </c>
      <c r="O701" s="50">
        <f t="shared" si="78"/>
        <v>0</v>
      </c>
      <c r="P701" s="50">
        <f t="shared" si="79"/>
        <v>0</v>
      </c>
      <c r="Q701" s="50">
        <f t="shared" si="80"/>
        <v>0</v>
      </c>
    </row>
    <row r="702" spans="3:17" ht="20.100000000000001" customHeight="1">
      <c r="D702" s="33" t="s">
        <v>2910</v>
      </c>
      <c r="E702" s="33" t="s">
        <v>2911</v>
      </c>
      <c r="F702" s="249">
        <v>54.014624999999988</v>
      </c>
      <c r="G702" s="249">
        <v>59.849999999999987</v>
      </c>
      <c r="H702" s="414">
        <f t="shared" si="111"/>
        <v>63</v>
      </c>
      <c r="I702" s="416">
        <v>105</v>
      </c>
      <c r="J702" s="409" t="s">
        <v>1726</v>
      </c>
      <c r="K702" s="248"/>
      <c r="M702" s="27">
        <f t="shared" si="102"/>
        <v>0</v>
      </c>
      <c r="N702" s="50">
        <f t="shared" si="103"/>
        <v>0</v>
      </c>
      <c r="O702" s="119">
        <f t="shared" si="78"/>
        <v>0</v>
      </c>
      <c r="P702" s="119">
        <f t="shared" si="79"/>
        <v>0</v>
      </c>
      <c r="Q702" s="119">
        <f t="shared" si="80"/>
        <v>0</v>
      </c>
    </row>
    <row r="703" spans="3:17" ht="20.100000000000001" customHeight="1">
      <c r="F703" s="249"/>
      <c r="G703" s="249"/>
      <c r="H703" s="411"/>
      <c r="I703" s="411"/>
      <c r="J703" s="407"/>
      <c r="K703" s="248"/>
      <c r="M703" s="27">
        <f t="shared" si="102"/>
        <v>0</v>
      </c>
      <c r="N703" s="50">
        <f t="shared" si="103"/>
        <v>0</v>
      </c>
      <c r="O703" s="50">
        <f t="shared" si="78"/>
        <v>0</v>
      </c>
      <c r="P703" s="50">
        <f t="shared" si="79"/>
        <v>0</v>
      </c>
      <c r="Q703" s="50">
        <f t="shared" si="80"/>
        <v>0</v>
      </c>
    </row>
    <row r="704" spans="3:17" ht="20.100000000000001" customHeight="1">
      <c r="D704" s="268" t="s">
        <v>2912</v>
      </c>
      <c r="F704" s="249"/>
      <c r="G704" s="249"/>
      <c r="H704" s="411"/>
      <c r="I704" s="411"/>
      <c r="J704" s="407"/>
      <c r="K704" s="248"/>
      <c r="M704" s="27">
        <f t="shared" si="102"/>
        <v>0</v>
      </c>
      <c r="N704" s="50">
        <f t="shared" si="103"/>
        <v>0</v>
      </c>
      <c r="O704" s="119">
        <f t="shared" si="78"/>
        <v>0</v>
      </c>
      <c r="P704" s="119">
        <f t="shared" si="79"/>
        <v>0</v>
      </c>
      <c r="Q704" s="119">
        <f t="shared" si="80"/>
        <v>0</v>
      </c>
    </row>
    <row r="705" spans="3:17" ht="20.100000000000001" customHeight="1">
      <c r="D705" s="33" t="s">
        <v>2913</v>
      </c>
      <c r="E705" s="33" t="s">
        <v>2914</v>
      </c>
      <c r="F705" s="249">
        <v>66.017874999999989</v>
      </c>
      <c r="G705" s="249">
        <v>73.149999999999991</v>
      </c>
      <c r="H705" s="414">
        <f t="shared" ref="H705:H707" si="112">I705*0.6</f>
        <v>78</v>
      </c>
      <c r="I705" s="416">
        <v>130</v>
      </c>
      <c r="J705" s="409" t="s">
        <v>1726</v>
      </c>
      <c r="K705" s="248"/>
      <c r="M705" s="27">
        <f t="shared" si="102"/>
        <v>0</v>
      </c>
      <c r="N705" s="50">
        <f t="shared" si="103"/>
        <v>0</v>
      </c>
      <c r="O705" s="50">
        <f t="shared" si="78"/>
        <v>0</v>
      </c>
      <c r="P705" s="50">
        <f t="shared" si="79"/>
        <v>0</v>
      </c>
      <c r="Q705" s="50">
        <f t="shared" si="80"/>
        <v>0</v>
      </c>
    </row>
    <row r="706" spans="3:17" ht="20.100000000000001" customHeight="1">
      <c r="D706" s="33" t="s">
        <v>2915</v>
      </c>
      <c r="E706" s="33" t="s">
        <v>2916</v>
      </c>
      <c r="F706" s="249">
        <v>72.019499999999979</v>
      </c>
      <c r="G706" s="249">
        <v>79.8</v>
      </c>
      <c r="H706" s="414">
        <f t="shared" si="112"/>
        <v>84</v>
      </c>
      <c r="I706" s="416">
        <v>140</v>
      </c>
      <c r="J706" s="409" t="s">
        <v>1726</v>
      </c>
      <c r="K706" s="248"/>
      <c r="M706" s="27">
        <f t="shared" si="102"/>
        <v>0</v>
      </c>
      <c r="N706" s="50">
        <f t="shared" si="103"/>
        <v>0</v>
      </c>
      <c r="O706" s="119">
        <f t="shared" si="78"/>
        <v>0</v>
      </c>
      <c r="P706" s="119">
        <f t="shared" si="79"/>
        <v>0</v>
      </c>
      <c r="Q706" s="119">
        <f t="shared" si="80"/>
        <v>0</v>
      </c>
    </row>
    <row r="707" spans="3:17" ht="20.100000000000001" customHeight="1">
      <c r="D707" s="33" t="s">
        <v>2917</v>
      </c>
      <c r="E707" s="33" t="s">
        <v>2918</v>
      </c>
      <c r="F707" s="249">
        <v>96.025999999999982</v>
      </c>
      <c r="G707" s="249">
        <v>106.39999999999999</v>
      </c>
      <c r="H707" s="414">
        <f t="shared" si="112"/>
        <v>114</v>
      </c>
      <c r="I707" s="416">
        <v>190</v>
      </c>
      <c r="J707" s="409" t="s">
        <v>1726</v>
      </c>
      <c r="K707" s="248"/>
      <c r="M707" s="27">
        <f t="shared" ref="M707:M770" si="113">L707*35</f>
        <v>0</v>
      </c>
      <c r="N707" s="50">
        <f t="shared" si="103"/>
        <v>0</v>
      </c>
      <c r="O707" s="50">
        <f t="shared" si="78"/>
        <v>0</v>
      </c>
      <c r="P707" s="50">
        <f t="shared" si="79"/>
        <v>0</v>
      </c>
      <c r="Q707" s="50">
        <f t="shared" si="80"/>
        <v>0</v>
      </c>
    </row>
    <row r="708" spans="3:17" ht="20.100000000000001" customHeight="1">
      <c r="F708" s="249"/>
      <c r="G708" s="249"/>
      <c r="H708" s="411"/>
      <c r="I708" s="411"/>
      <c r="J708" s="407"/>
      <c r="K708" s="248"/>
      <c r="M708" s="27">
        <f t="shared" si="113"/>
        <v>0</v>
      </c>
      <c r="N708" s="50">
        <f t="shared" ref="N708:N771" si="114">M708*3</f>
        <v>0</v>
      </c>
      <c r="O708" s="119">
        <f t="shared" si="78"/>
        <v>0</v>
      </c>
      <c r="P708" s="119">
        <f t="shared" si="79"/>
        <v>0</v>
      </c>
      <c r="Q708" s="119">
        <f t="shared" si="80"/>
        <v>0</v>
      </c>
    </row>
    <row r="709" spans="3:17" ht="20.100000000000001" customHeight="1">
      <c r="D709" s="268" t="s">
        <v>2919</v>
      </c>
      <c r="F709" s="249"/>
      <c r="G709" s="249"/>
      <c r="H709" s="411"/>
      <c r="I709" s="411"/>
      <c r="J709" s="407"/>
      <c r="K709" s="248"/>
      <c r="M709" s="27">
        <f t="shared" si="113"/>
        <v>0</v>
      </c>
      <c r="N709" s="50">
        <f t="shared" si="114"/>
        <v>0</v>
      </c>
      <c r="O709" s="50">
        <f t="shared" si="78"/>
        <v>0</v>
      </c>
      <c r="P709" s="50">
        <f t="shared" si="79"/>
        <v>0</v>
      </c>
      <c r="Q709" s="50">
        <f t="shared" si="80"/>
        <v>0</v>
      </c>
    </row>
    <row r="710" spans="3:17" ht="20.100000000000001" customHeight="1">
      <c r="D710" s="33" t="s">
        <v>2920</v>
      </c>
      <c r="E710" s="33" t="s">
        <v>2921</v>
      </c>
      <c r="F710" s="249">
        <v>72.019499999999979</v>
      </c>
      <c r="G710" s="249">
        <v>79.8</v>
      </c>
      <c r="H710" s="414">
        <f t="shared" ref="H710:H712" si="115">I710*0.6</f>
        <v>84</v>
      </c>
      <c r="I710" s="416">
        <v>140</v>
      </c>
      <c r="J710" s="409" t="s">
        <v>1726</v>
      </c>
      <c r="K710" s="248"/>
      <c r="M710" s="27">
        <f t="shared" si="113"/>
        <v>0</v>
      </c>
      <c r="N710" s="50">
        <f t="shared" si="114"/>
        <v>0</v>
      </c>
      <c r="O710" s="119">
        <f t="shared" si="78"/>
        <v>0</v>
      </c>
      <c r="P710" s="119">
        <f t="shared" si="79"/>
        <v>0</v>
      </c>
      <c r="Q710" s="119">
        <f t="shared" si="80"/>
        <v>0</v>
      </c>
    </row>
    <row r="711" spans="3:17" ht="20.100000000000001" customHeight="1">
      <c r="D711" s="33" t="s">
        <v>2922</v>
      </c>
      <c r="E711" s="33" t="s">
        <v>2923</v>
      </c>
      <c r="F711" s="249">
        <v>72.019499999999979</v>
      </c>
      <c r="G711" s="249">
        <v>79.8</v>
      </c>
      <c r="H711" s="414">
        <f t="shared" si="115"/>
        <v>84</v>
      </c>
      <c r="I711" s="416">
        <v>140</v>
      </c>
      <c r="J711" s="409" t="s">
        <v>1726</v>
      </c>
      <c r="K711" s="248"/>
      <c r="M711" s="27">
        <f t="shared" si="113"/>
        <v>0</v>
      </c>
      <c r="N711" s="50">
        <f t="shared" si="114"/>
        <v>0</v>
      </c>
      <c r="O711" s="50">
        <f t="shared" si="78"/>
        <v>0</v>
      </c>
      <c r="P711" s="50">
        <f t="shared" si="79"/>
        <v>0</v>
      </c>
      <c r="Q711" s="50">
        <f t="shared" si="80"/>
        <v>0</v>
      </c>
    </row>
    <row r="712" spans="3:17" ht="20.100000000000001" customHeight="1">
      <c r="D712" s="33" t="s">
        <v>2924</v>
      </c>
      <c r="E712" s="33" t="s">
        <v>2925</v>
      </c>
      <c r="F712" s="249">
        <v>72.019499999999979</v>
      </c>
      <c r="G712" s="249">
        <v>79.8</v>
      </c>
      <c r="H712" s="414">
        <f t="shared" si="115"/>
        <v>72</v>
      </c>
      <c r="I712" s="416">
        <v>120</v>
      </c>
      <c r="J712" s="409" t="s">
        <v>1726</v>
      </c>
      <c r="K712" s="248"/>
      <c r="M712" s="27">
        <f t="shared" si="113"/>
        <v>0</v>
      </c>
      <c r="N712" s="50">
        <f t="shared" si="114"/>
        <v>0</v>
      </c>
      <c r="O712" s="119">
        <f t="shared" si="78"/>
        <v>0</v>
      </c>
      <c r="P712" s="119">
        <f t="shared" si="79"/>
        <v>0</v>
      </c>
      <c r="Q712" s="119">
        <f t="shared" si="80"/>
        <v>0</v>
      </c>
    </row>
    <row r="713" spans="3:17" ht="20.100000000000001" customHeight="1">
      <c r="F713" s="249"/>
      <c r="G713" s="249"/>
      <c r="H713" s="411"/>
      <c r="I713" s="411"/>
      <c r="J713" s="407"/>
      <c r="K713" s="248"/>
      <c r="M713" s="27">
        <f t="shared" si="113"/>
        <v>0</v>
      </c>
      <c r="N713" s="50">
        <f t="shared" si="114"/>
        <v>0</v>
      </c>
      <c r="O713" s="50">
        <f t="shared" si="78"/>
        <v>0</v>
      </c>
      <c r="P713" s="50">
        <f t="shared" si="79"/>
        <v>0</v>
      </c>
      <c r="Q713" s="50">
        <f t="shared" si="80"/>
        <v>0</v>
      </c>
    </row>
    <row r="714" spans="3:17" ht="20.100000000000001" customHeight="1">
      <c r="D714" s="268" t="s">
        <v>2926</v>
      </c>
      <c r="F714" s="249"/>
      <c r="G714" s="249"/>
      <c r="H714" s="411"/>
      <c r="I714" s="411"/>
      <c r="J714" s="407"/>
      <c r="K714" s="248"/>
      <c r="M714" s="27">
        <f t="shared" si="113"/>
        <v>0</v>
      </c>
      <c r="N714" s="50">
        <f t="shared" si="114"/>
        <v>0</v>
      </c>
      <c r="O714" s="119">
        <f t="shared" si="78"/>
        <v>0</v>
      </c>
      <c r="P714" s="119">
        <f t="shared" si="79"/>
        <v>0</v>
      </c>
      <c r="Q714" s="119">
        <f t="shared" si="80"/>
        <v>0</v>
      </c>
    </row>
    <row r="715" spans="3:17" ht="20.100000000000001" customHeight="1">
      <c r="D715" s="33" t="s">
        <v>2927</v>
      </c>
      <c r="E715" s="33" t="s">
        <v>2928</v>
      </c>
      <c r="F715" s="249">
        <v>72.019499999999979</v>
      </c>
      <c r="G715" s="249">
        <v>79.8</v>
      </c>
      <c r="H715" s="414">
        <f t="shared" ref="H715:H717" si="116">I715*0.6</f>
        <v>72</v>
      </c>
      <c r="I715" s="416">
        <v>120</v>
      </c>
      <c r="J715" s="409" t="s">
        <v>1726</v>
      </c>
      <c r="K715" s="248"/>
      <c r="M715" s="27">
        <f t="shared" si="113"/>
        <v>0</v>
      </c>
      <c r="N715" s="50">
        <f t="shared" si="114"/>
        <v>0</v>
      </c>
      <c r="O715" s="50">
        <f t="shared" si="78"/>
        <v>0</v>
      </c>
      <c r="P715" s="50">
        <f t="shared" si="79"/>
        <v>0</v>
      </c>
      <c r="Q715" s="50">
        <f t="shared" si="80"/>
        <v>0</v>
      </c>
    </row>
    <row r="716" spans="3:17" ht="20.100000000000001" customHeight="1">
      <c r="D716" s="33" t="s">
        <v>2929</v>
      </c>
      <c r="E716" s="33" t="s">
        <v>2930</v>
      </c>
      <c r="F716" s="249">
        <v>84.022749999999988</v>
      </c>
      <c r="G716" s="249">
        <v>93.1</v>
      </c>
      <c r="H716" s="414">
        <f t="shared" si="116"/>
        <v>84</v>
      </c>
      <c r="I716" s="416">
        <v>140</v>
      </c>
      <c r="J716" s="409" t="s">
        <v>1726</v>
      </c>
      <c r="K716" s="248"/>
      <c r="M716" s="27">
        <f t="shared" si="113"/>
        <v>0</v>
      </c>
      <c r="N716" s="50">
        <f t="shared" si="114"/>
        <v>0</v>
      </c>
      <c r="O716" s="119">
        <f t="shared" si="78"/>
        <v>0</v>
      </c>
      <c r="P716" s="119">
        <f t="shared" si="79"/>
        <v>0</v>
      </c>
      <c r="Q716" s="119">
        <f t="shared" si="80"/>
        <v>0</v>
      </c>
    </row>
    <row r="717" spans="3:17" ht="20.100000000000001" customHeight="1">
      <c r="D717" s="33" t="s">
        <v>2931</v>
      </c>
      <c r="E717" s="33" t="s">
        <v>2932</v>
      </c>
      <c r="F717" s="249">
        <v>90.024374999999992</v>
      </c>
      <c r="G717" s="249">
        <v>99.75</v>
      </c>
      <c r="H717" s="414">
        <f t="shared" si="116"/>
        <v>90</v>
      </c>
      <c r="I717" s="416">
        <v>150</v>
      </c>
      <c r="J717" s="409" t="s">
        <v>1726</v>
      </c>
      <c r="K717" s="248"/>
      <c r="M717" s="27">
        <f t="shared" si="113"/>
        <v>0</v>
      </c>
      <c r="N717" s="50">
        <f t="shared" si="114"/>
        <v>0</v>
      </c>
      <c r="O717" s="50">
        <f t="shared" si="78"/>
        <v>0</v>
      </c>
      <c r="P717" s="50">
        <f t="shared" si="79"/>
        <v>0</v>
      </c>
      <c r="Q717" s="50">
        <f t="shared" si="80"/>
        <v>0</v>
      </c>
    </row>
    <row r="718" spans="3:17" ht="20.100000000000001" customHeight="1">
      <c r="F718" s="249"/>
      <c r="G718" s="249"/>
      <c r="H718" s="411"/>
      <c r="I718" s="411"/>
      <c r="J718" s="407"/>
      <c r="K718" s="248"/>
      <c r="M718" s="27">
        <f t="shared" si="113"/>
        <v>0</v>
      </c>
      <c r="N718" s="50">
        <f t="shared" si="114"/>
        <v>0</v>
      </c>
      <c r="O718" s="119">
        <f t="shared" si="78"/>
        <v>0</v>
      </c>
      <c r="P718" s="119">
        <f t="shared" si="79"/>
        <v>0</v>
      </c>
      <c r="Q718" s="119">
        <f t="shared" si="80"/>
        <v>0</v>
      </c>
    </row>
    <row r="719" spans="3:17" ht="20.100000000000001" customHeight="1">
      <c r="C719" s="253" t="s">
        <v>2933</v>
      </c>
      <c r="D719" s="268" t="s">
        <v>2934</v>
      </c>
      <c r="F719" s="249"/>
      <c r="G719" s="249"/>
      <c r="H719" s="411"/>
      <c r="I719" s="411"/>
      <c r="J719" s="407"/>
      <c r="K719" s="248"/>
      <c r="M719" s="27">
        <f t="shared" si="113"/>
        <v>0</v>
      </c>
      <c r="N719" s="50">
        <f t="shared" si="114"/>
        <v>0</v>
      </c>
      <c r="O719" s="50">
        <f t="shared" si="78"/>
        <v>0</v>
      </c>
      <c r="P719" s="50">
        <f t="shared" si="79"/>
        <v>0</v>
      </c>
      <c r="Q719" s="50">
        <f t="shared" si="80"/>
        <v>0</v>
      </c>
    </row>
    <row r="720" spans="3:17" ht="20.100000000000001" customHeight="1">
      <c r="D720" s="33" t="s">
        <v>2935</v>
      </c>
      <c r="E720" s="33" t="s">
        <v>2936</v>
      </c>
      <c r="F720" s="249">
        <v>48.012999999999991</v>
      </c>
      <c r="G720" s="249">
        <v>53.199999999999996</v>
      </c>
      <c r="H720" s="414">
        <f t="shared" ref="H720:H722" si="117">I720*0.6</f>
        <v>57</v>
      </c>
      <c r="I720" s="416">
        <v>95</v>
      </c>
      <c r="J720" s="409" t="s">
        <v>1726</v>
      </c>
      <c r="K720" s="248"/>
      <c r="M720" s="27">
        <f t="shared" si="113"/>
        <v>0</v>
      </c>
      <c r="N720" s="50">
        <f t="shared" si="114"/>
        <v>0</v>
      </c>
      <c r="O720" s="119">
        <f t="shared" si="78"/>
        <v>0</v>
      </c>
      <c r="P720" s="119">
        <f t="shared" si="79"/>
        <v>0</v>
      </c>
      <c r="Q720" s="119">
        <f t="shared" si="80"/>
        <v>0</v>
      </c>
    </row>
    <row r="721" spans="3:17" ht="20.100000000000001" customHeight="1">
      <c r="D721" s="33" t="s">
        <v>2937</v>
      </c>
      <c r="E721" s="33" t="s">
        <v>2938</v>
      </c>
      <c r="F721" s="249">
        <v>54.014624999999988</v>
      </c>
      <c r="G721" s="249">
        <v>59.849999999999987</v>
      </c>
      <c r="H721" s="414">
        <f t="shared" si="117"/>
        <v>63</v>
      </c>
      <c r="I721" s="416">
        <v>105</v>
      </c>
      <c r="J721" s="409" t="s">
        <v>1726</v>
      </c>
      <c r="K721" s="248"/>
      <c r="M721" s="27">
        <f t="shared" si="113"/>
        <v>0</v>
      </c>
      <c r="N721" s="50">
        <f t="shared" si="114"/>
        <v>0</v>
      </c>
      <c r="O721" s="50">
        <f t="shared" si="78"/>
        <v>0</v>
      </c>
      <c r="P721" s="50">
        <f t="shared" si="79"/>
        <v>0</v>
      </c>
      <c r="Q721" s="50">
        <f t="shared" si="80"/>
        <v>0</v>
      </c>
    </row>
    <row r="722" spans="3:17" ht="20.100000000000001" customHeight="1">
      <c r="D722" s="33" t="s">
        <v>2939</v>
      </c>
      <c r="E722" s="33" t="s">
        <v>2940</v>
      </c>
      <c r="F722" s="249">
        <v>60.016249999999992</v>
      </c>
      <c r="G722" s="249">
        <v>66.5</v>
      </c>
      <c r="H722" s="414">
        <f t="shared" si="117"/>
        <v>72</v>
      </c>
      <c r="I722" s="416">
        <v>120</v>
      </c>
      <c r="J722" s="409" t="s">
        <v>1726</v>
      </c>
      <c r="K722" s="248"/>
      <c r="M722" s="27">
        <f t="shared" si="113"/>
        <v>0</v>
      </c>
      <c r="N722" s="50">
        <f t="shared" si="114"/>
        <v>0</v>
      </c>
      <c r="O722" s="119">
        <f t="shared" si="78"/>
        <v>0</v>
      </c>
      <c r="P722" s="119">
        <f t="shared" si="79"/>
        <v>0</v>
      </c>
      <c r="Q722" s="119">
        <f t="shared" si="80"/>
        <v>0</v>
      </c>
    </row>
    <row r="723" spans="3:17" ht="20.100000000000001" customHeight="1">
      <c r="F723" s="249"/>
      <c r="G723" s="249"/>
      <c r="H723" s="411"/>
      <c r="I723" s="411"/>
      <c r="J723" s="407"/>
      <c r="K723" s="248"/>
      <c r="M723" s="27">
        <f t="shared" si="113"/>
        <v>0</v>
      </c>
      <c r="N723" s="50">
        <f t="shared" si="114"/>
        <v>0</v>
      </c>
      <c r="O723" s="50">
        <f t="shared" si="78"/>
        <v>0</v>
      </c>
      <c r="P723" s="50">
        <f t="shared" si="79"/>
        <v>0</v>
      </c>
      <c r="Q723" s="50">
        <f t="shared" si="80"/>
        <v>0</v>
      </c>
    </row>
    <row r="724" spans="3:17" ht="20.100000000000001" customHeight="1">
      <c r="D724" s="268" t="s">
        <v>2941</v>
      </c>
      <c r="F724" s="249"/>
      <c r="G724" s="249"/>
      <c r="H724" s="411"/>
      <c r="I724" s="411"/>
      <c r="J724" s="407"/>
      <c r="K724" s="248"/>
      <c r="M724" s="27">
        <f t="shared" si="113"/>
        <v>0</v>
      </c>
      <c r="N724" s="50">
        <f t="shared" si="114"/>
        <v>0</v>
      </c>
      <c r="O724" s="119">
        <f t="shared" si="78"/>
        <v>0</v>
      </c>
      <c r="P724" s="119">
        <f t="shared" si="79"/>
        <v>0</v>
      </c>
      <c r="Q724" s="119">
        <f t="shared" si="80"/>
        <v>0</v>
      </c>
    </row>
    <row r="725" spans="3:17" ht="20.100000000000001" customHeight="1">
      <c r="D725" s="33" t="s">
        <v>2942</v>
      </c>
      <c r="E725" s="33" t="s">
        <v>2943</v>
      </c>
      <c r="F725" s="249">
        <v>78.021124999999998</v>
      </c>
      <c r="G725" s="249">
        <v>86.45</v>
      </c>
      <c r="H725" s="414">
        <f t="shared" ref="H725:H727" si="118">I725*0.6</f>
        <v>90</v>
      </c>
      <c r="I725" s="416">
        <v>150</v>
      </c>
      <c r="J725" s="409" t="s">
        <v>1726</v>
      </c>
      <c r="K725" s="248"/>
      <c r="M725" s="27">
        <f t="shared" si="113"/>
        <v>0</v>
      </c>
      <c r="N725" s="50">
        <f t="shared" si="114"/>
        <v>0</v>
      </c>
      <c r="O725" s="50">
        <f t="shared" si="78"/>
        <v>0</v>
      </c>
      <c r="P725" s="50">
        <f t="shared" si="79"/>
        <v>0</v>
      </c>
      <c r="Q725" s="50">
        <f t="shared" si="80"/>
        <v>0</v>
      </c>
    </row>
    <row r="726" spans="3:17" ht="20.100000000000001" customHeight="1">
      <c r="D726" s="33" t="s">
        <v>2944</v>
      </c>
      <c r="E726" s="33" t="s">
        <v>2945</v>
      </c>
      <c r="F726" s="249">
        <v>96.025999999999982</v>
      </c>
      <c r="G726" s="249">
        <v>106.39999999999999</v>
      </c>
      <c r="H726" s="414">
        <f t="shared" si="118"/>
        <v>114</v>
      </c>
      <c r="I726" s="416">
        <v>190</v>
      </c>
      <c r="J726" s="409" t="s">
        <v>1726</v>
      </c>
      <c r="K726" s="248"/>
      <c r="M726" s="27">
        <f t="shared" si="113"/>
        <v>0</v>
      </c>
      <c r="N726" s="50">
        <f t="shared" si="114"/>
        <v>0</v>
      </c>
      <c r="O726" s="119">
        <f t="shared" si="78"/>
        <v>0</v>
      </c>
      <c r="P726" s="119">
        <f t="shared" si="79"/>
        <v>0</v>
      </c>
      <c r="Q726" s="119">
        <f t="shared" si="80"/>
        <v>0</v>
      </c>
    </row>
    <row r="727" spans="3:17" ht="20.100000000000001" customHeight="1">
      <c r="D727" s="33" t="s">
        <v>2946</v>
      </c>
      <c r="E727" s="33" t="s">
        <v>2947</v>
      </c>
      <c r="F727" s="249">
        <v>108.02924999999998</v>
      </c>
      <c r="G727" s="249">
        <v>119.69999999999997</v>
      </c>
      <c r="H727" s="414">
        <f t="shared" si="118"/>
        <v>126</v>
      </c>
      <c r="I727" s="416">
        <v>210</v>
      </c>
      <c r="J727" s="409" t="s">
        <v>1726</v>
      </c>
      <c r="K727" s="248"/>
      <c r="M727" s="27">
        <f t="shared" si="113"/>
        <v>0</v>
      </c>
      <c r="N727" s="50">
        <f t="shared" si="114"/>
        <v>0</v>
      </c>
      <c r="O727" s="50">
        <f t="shared" si="78"/>
        <v>0</v>
      </c>
      <c r="P727" s="50">
        <f t="shared" si="79"/>
        <v>0</v>
      </c>
      <c r="Q727" s="50">
        <f t="shared" si="80"/>
        <v>0</v>
      </c>
    </row>
    <row r="728" spans="3:17" ht="20.100000000000001" customHeight="1">
      <c r="F728" s="249"/>
      <c r="G728" s="249"/>
      <c r="H728" s="411"/>
      <c r="I728" s="411"/>
      <c r="J728" s="407"/>
      <c r="K728" s="248"/>
      <c r="M728" s="27">
        <f t="shared" si="113"/>
        <v>0</v>
      </c>
      <c r="N728" s="50">
        <f t="shared" si="114"/>
        <v>0</v>
      </c>
      <c r="O728" s="119">
        <f t="shared" si="78"/>
        <v>0</v>
      </c>
      <c r="P728" s="119">
        <f t="shared" si="79"/>
        <v>0</v>
      </c>
      <c r="Q728" s="119">
        <f t="shared" si="80"/>
        <v>0</v>
      </c>
    </row>
    <row r="729" spans="3:17" ht="20.100000000000001" customHeight="1">
      <c r="C729" s="253" t="s">
        <v>2948</v>
      </c>
      <c r="D729" s="268" t="s">
        <v>2949</v>
      </c>
      <c r="F729" s="249"/>
      <c r="G729" s="249"/>
      <c r="H729" s="411"/>
      <c r="I729" s="411"/>
      <c r="J729" s="407"/>
      <c r="K729" s="248"/>
      <c r="M729" s="27">
        <f t="shared" si="113"/>
        <v>0</v>
      </c>
      <c r="N729" s="50">
        <f t="shared" si="114"/>
        <v>0</v>
      </c>
      <c r="O729" s="50">
        <f t="shared" si="78"/>
        <v>0</v>
      </c>
      <c r="P729" s="50">
        <f t="shared" si="79"/>
        <v>0</v>
      </c>
      <c r="Q729" s="50">
        <f t="shared" si="80"/>
        <v>0</v>
      </c>
    </row>
    <row r="730" spans="3:17" ht="20.100000000000001" customHeight="1">
      <c r="D730" s="33" t="s">
        <v>2950</v>
      </c>
      <c r="E730" s="33" t="s">
        <v>2951</v>
      </c>
      <c r="F730" s="249">
        <v>600.16250000000002</v>
      </c>
      <c r="G730" s="249">
        <v>665</v>
      </c>
      <c r="H730" s="414">
        <f t="shared" ref="H730:H731" si="119">I730*0.6</f>
        <v>720</v>
      </c>
      <c r="I730" s="416">
        <v>1200</v>
      </c>
      <c r="J730" s="409" t="s">
        <v>2470</v>
      </c>
      <c r="K730" s="248"/>
      <c r="M730" s="27">
        <f t="shared" si="113"/>
        <v>0</v>
      </c>
      <c r="N730" s="50">
        <f t="shared" si="114"/>
        <v>0</v>
      </c>
      <c r="O730" s="119">
        <f t="shared" si="78"/>
        <v>0</v>
      </c>
      <c r="P730" s="119">
        <f t="shared" si="79"/>
        <v>0</v>
      </c>
      <c r="Q730" s="119">
        <f t="shared" si="80"/>
        <v>0</v>
      </c>
    </row>
    <row r="731" spans="3:17" ht="20.100000000000001" customHeight="1">
      <c r="D731" s="33" t="s">
        <v>2952</v>
      </c>
      <c r="E731" s="33" t="s">
        <v>2953</v>
      </c>
      <c r="F731" s="249">
        <v>1200.325</v>
      </c>
      <c r="G731" s="249">
        <v>1330</v>
      </c>
      <c r="H731" s="414">
        <f t="shared" si="119"/>
        <v>1380</v>
      </c>
      <c r="I731" s="416">
        <v>2300</v>
      </c>
      <c r="J731" s="409" t="s">
        <v>2470</v>
      </c>
      <c r="K731" s="248"/>
      <c r="M731" s="27">
        <f t="shared" si="113"/>
        <v>0</v>
      </c>
      <c r="N731" s="50">
        <f t="shared" si="114"/>
        <v>0</v>
      </c>
      <c r="O731" s="50">
        <f t="shared" si="78"/>
        <v>0</v>
      </c>
      <c r="P731" s="50">
        <f t="shared" si="79"/>
        <v>0</v>
      </c>
      <c r="Q731" s="50">
        <f t="shared" si="80"/>
        <v>0</v>
      </c>
    </row>
    <row r="732" spans="3:17" ht="20.100000000000001" customHeight="1">
      <c r="D732" s="268" t="s">
        <v>2954</v>
      </c>
      <c r="F732" s="249"/>
      <c r="G732" s="249"/>
      <c r="H732" s="411"/>
      <c r="I732" s="411"/>
      <c r="J732" s="407"/>
      <c r="K732" s="248"/>
      <c r="M732" s="27">
        <f t="shared" si="113"/>
        <v>0</v>
      </c>
      <c r="N732" s="50">
        <f t="shared" si="114"/>
        <v>0</v>
      </c>
      <c r="O732" s="119">
        <f t="shared" si="78"/>
        <v>0</v>
      </c>
      <c r="P732" s="119">
        <f t="shared" si="79"/>
        <v>0</v>
      </c>
      <c r="Q732" s="119">
        <f t="shared" si="80"/>
        <v>0</v>
      </c>
    </row>
    <row r="733" spans="3:17" ht="20.100000000000001" customHeight="1">
      <c r="D733" s="33" t="s">
        <v>2955</v>
      </c>
      <c r="E733" s="33" t="s">
        <v>2956</v>
      </c>
      <c r="F733" s="249">
        <v>900.24374999999998</v>
      </c>
      <c r="G733" s="249">
        <v>997.5</v>
      </c>
      <c r="H733" s="414">
        <f t="shared" ref="H733:H734" si="120">I733*0.6</f>
        <v>1020</v>
      </c>
      <c r="I733" s="416">
        <v>1700</v>
      </c>
      <c r="J733" s="409" t="s">
        <v>2470</v>
      </c>
      <c r="K733" s="248"/>
      <c r="M733" s="27">
        <f t="shared" si="113"/>
        <v>0</v>
      </c>
      <c r="N733" s="50">
        <f t="shared" si="114"/>
        <v>0</v>
      </c>
      <c r="O733" s="50">
        <f t="shared" si="78"/>
        <v>0</v>
      </c>
      <c r="P733" s="50">
        <f t="shared" si="79"/>
        <v>0</v>
      </c>
      <c r="Q733" s="50">
        <f t="shared" si="80"/>
        <v>0</v>
      </c>
    </row>
    <row r="734" spans="3:17" ht="20.100000000000001" customHeight="1">
      <c r="D734" s="33" t="s">
        <v>2957</v>
      </c>
      <c r="E734" s="33" t="s">
        <v>2958</v>
      </c>
      <c r="F734" s="249">
        <v>1500.40625</v>
      </c>
      <c r="G734" s="249">
        <v>1662.5</v>
      </c>
      <c r="H734" s="414">
        <f t="shared" si="120"/>
        <v>1800</v>
      </c>
      <c r="I734" s="416">
        <v>3000</v>
      </c>
      <c r="J734" s="409" t="s">
        <v>2470</v>
      </c>
      <c r="K734" s="248"/>
      <c r="M734" s="27">
        <f t="shared" si="113"/>
        <v>0</v>
      </c>
      <c r="N734" s="50">
        <f t="shared" si="114"/>
        <v>0</v>
      </c>
      <c r="O734" s="119">
        <f t="shared" si="78"/>
        <v>0</v>
      </c>
      <c r="P734" s="119">
        <f t="shared" si="79"/>
        <v>0</v>
      </c>
      <c r="Q734" s="119">
        <f t="shared" si="80"/>
        <v>0</v>
      </c>
    </row>
    <row r="735" spans="3:17" ht="20.100000000000001" customHeight="1">
      <c r="D735" s="268" t="s">
        <v>2959</v>
      </c>
      <c r="F735" s="249"/>
      <c r="G735" s="249"/>
      <c r="H735" s="411"/>
      <c r="I735" s="411"/>
      <c r="J735" s="407"/>
      <c r="K735" s="248"/>
      <c r="M735" s="27">
        <f t="shared" si="113"/>
        <v>0</v>
      </c>
      <c r="N735" s="50">
        <f t="shared" si="114"/>
        <v>0</v>
      </c>
      <c r="O735" s="50">
        <f t="shared" si="78"/>
        <v>0</v>
      </c>
      <c r="P735" s="50">
        <f t="shared" si="79"/>
        <v>0</v>
      </c>
      <c r="Q735" s="50">
        <f t="shared" si="80"/>
        <v>0</v>
      </c>
    </row>
    <row r="736" spans="3:17" ht="20.100000000000001" customHeight="1">
      <c r="D736" s="33" t="s">
        <v>2960</v>
      </c>
      <c r="E736" s="33" t="s">
        <v>2961</v>
      </c>
      <c r="F736" s="249">
        <v>2400.65</v>
      </c>
      <c r="G736" s="249">
        <v>2660</v>
      </c>
      <c r="H736" s="414">
        <f t="shared" ref="H736" si="121">I736*0.6</f>
        <v>2700</v>
      </c>
      <c r="I736" s="416">
        <v>4500</v>
      </c>
      <c r="J736" s="409" t="s">
        <v>2470</v>
      </c>
      <c r="K736" s="248"/>
      <c r="M736" s="27">
        <f t="shared" si="113"/>
        <v>0</v>
      </c>
      <c r="N736" s="50">
        <f t="shared" si="114"/>
        <v>0</v>
      </c>
      <c r="O736" s="119">
        <f t="shared" si="78"/>
        <v>0</v>
      </c>
      <c r="P736" s="119">
        <f t="shared" si="79"/>
        <v>0</v>
      </c>
      <c r="Q736" s="119">
        <f t="shared" si="80"/>
        <v>0</v>
      </c>
    </row>
    <row r="737" spans="3:17" ht="20.100000000000001" customHeight="1">
      <c r="D737" s="268" t="s">
        <v>2962</v>
      </c>
      <c r="F737" s="249"/>
      <c r="G737" s="249"/>
      <c r="H737" s="411"/>
      <c r="I737" s="411"/>
      <c r="J737" s="407"/>
      <c r="K737" s="248"/>
      <c r="M737" s="27">
        <f t="shared" si="113"/>
        <v>0</v>
      </c>
      <c r="N737" s="50">
        <f t="shared" si="114"/>
        <v>0</v>
      </c>
      <c r="O737" s="50">
        <f t="shared" si="78"/>
        <v>0</v>
      </c>
      <c r="P737" s="50">
        <f t="shared" si="79"/>
        <v>0</v>
      </c>
      <c r="Q737" s="50">
        <f t="shared" si="80"/>
        <v>0</v>
      </c>
    </row>
    <row r="738" spans="3:17" ht="20.100000000000001" customHeight="1">
      <c r="D738" s="33" t="s">
        <v>2963</v>
      </c>
      <c r="E738" s="33" t="s">
        <v>2964</v>
      </c>
      <c r="F738" s="249">
        <v>360.09749999999997</v>
      </c>
      <c r="G738" s="249">
        <v>399</v>
      </c>
      <c r="H738" s="414">
        <f t="shared" ref="H738" si="122">I738*0.6</f>
        <v>420</v>
      </c>
      <c r="I738" s="416">
        <v>700</v>
      </c>
      <c r="J738" s="409" t="s">
        <v>2470</v>
      </c>
      <c r="K738" s="248"/>
      <c r="M738" s="27">
        <f t="shared" si="113"/>
        <v>0</v>
      </c>
      <c r="N738" s="50">
        <f t="shared" si="114"/>
        <v>0</v>
      </c>
      <c r="O738" s="119">
        <f t="shared" si="78"/>
        <v>0</v>
      </c>
      <c r="P738" s="119">
        <f t="shared" si="79"/>
        <v>0</v>
      </c>
      <c r="Q738" s="119">
        <f t="shared" si="80"/>
        <v>0</v>
      </c>
    </row>
    <row r="739" spans="3:17" ht="20.100000000000001" customHeight="1">
      <c r="D739" s="33" t="s">
        <v>2965</v>
      </c>
      <c r="E739" s="33" t="s">
        <v>2966</v>
      </c>
      <c r="F739" s="249">
        <v>600.16250000000002</v>
      </c>
      <c r="G739" s="249">
        <v>665</v>
      </c>
      <c r="H739" s="414">
        <f>I739*0.6</f>
        <v>720</v>
      </c>
      <c r="I739" s="416">
        <v>1200</v>
      </c>
      <c r="J739" s="409" t="s">
        <v>2470</v>
      </c>
      <c r="K739" s="248"/>
      <c r="M739" s="27">
        <f t="shared" si="113"/>
        <v>0</v>
      </c>
      <c r="N739" s="50">
        <f t="shared" si="114"/>
        <v>0</v>
      </c>
      <c r="O739" s="50">
        <f t="shared" si="78"/>
        <v>0</v>
      </c>
      <c r="P739" s="50">
        <f t="shared" si="79"/>
        <v>0</v>
      </c>
      <c r="Q739" s="50">
        <f t="shared" si="80"/>
        <v>0</v>
      </c>
    </row>
    <row r="740" spans="3:17" ht="20.100000000000001" customHeight="1">
      <c r="F740" s="249"/>
      <c r="G740" s="249"/>
      <c r="H740" s="411"/>
      <c r="I740" s="411"/>
      <c r="J740" s="407"/>
      <c r="K740" s="248"/>
      <c r="M740" s="27">
        <f t="shared" si="113"/>
        <v>0</v>
      </c>
      <c r="N740" s="50">
        <f t="shared" si="114"/>
        <v>0</v>
      </c>
      <c r="O740" s="119">
        <f t="shared" si="78"/>
        <v>0</v>
      </c>
      <c r="P740" s="119">
        <f t="shared" si="79"/>
        <v>0</v>
      </c>
      <c r="Q740" s="119">
        <f t="shared" si="80"/>
        <v>0</v>
      </c>
    </row>
    <row r="741" spans="3:17" ht="20.100000000000001" customHeight="1">
      <c r="C741" s="253" t="s">
        <v>2967</v>
      </c>
      <c r="F741" s="249"/>
      <c r="G741" s="249"/>
      <c r="H741" s="411"/>
      <c r="I741" s="411"/>
      <c r="J741" s="407"/>
      <c r="K741" s="248"/>
      <c r="M741" s="27">
        <f t="shared" si="113"/>
        <v>0</v>
      </c>
      <c r="N741" s="50">
        <f t="shared" si="114"/>
        <v>0</v>
      </c>
      <c r="O741" s="50">
        <f t="shared" si="78"/>
        <v>0</v>
      </c>
      <c r="P741" s="50">
        <f t="shared" si="79"/>
        <v>0</v>
      </c>
      <c r="Q741" s="50">
        <f t="shared" si="80"/>
        <v>0</v>
      </c>
    </row>
    <row r="742" spans="3:17" ht="20.100000000000001" customHeight="1">
      <c r="D742" s="33" t="s">
        <v>2968</v>
      </c>
      <c r="E742" s="33" t="s">
        <v>2969</v>
      </c>
      <c r="F742" s="249">
        <v>5.4014624999999992</v>
      </c>
      <c r="G742" s="249">
        <v>5.9849999999999994</v>
      </c>
      <c r="H742" s="414">
        <f t="shared" ref="H742:H744" si="123">I742*0.6</f>
        <v>6</v>
      </c>
      <c r="I742" s="416">
        <v>10</v>
      </c>
      <c r="J742" s="409" t="s">
        <v>2470</v>
      </c>
      <c r="K742" s="248"/>
      <c r="M742" s="27">
        <f t="shared" si="113"/>
        <v>0</v>
      </c>
      <c r="N742" s="50">
        <f t="shared" si="114"/>
        <v>0</v>
      </c>
      <c r="O742" s="119">
        <f t="shared" si="78"/>
        <v>0</v>
      </c>
      <c r="P742" s="119">
        <f t="shared" si="79"/>
        <v>0</v>
      </c>
      <c r="Q742" s="119">
        <f t="shared" si="80"/>
        <v>0</v>
      </c>
    </row>
    <row r="743" spans="3:17" ht="20.100000000000001" customHeight="1">
      <c r="D743" s="33" t="s">
        <v>2970</v>
      </c>
      <c r="E743" s="33" t="s">
        <v>2971</v>
      </c>
      <c r="F743" s="249">
        <v>9.0024374999999974</v>
      </c>
      <c r="G743" s="249">
        <v>9.9749999999999996</v>
      </c>
      <c r="H743" s="414">
        <f t="shared" si="123"/>
        <v>10.799999999999999</v>
      </c>
      <c r="I743" s="416">
        <v>18</v>
      </c>
      <c r="J743" s="409" t="s">
        <v>2470</v>
      </c>
      <c r="K743" s="248"/>
      <c r="M743" s="27">
        <f t="shared" si="113"/>
        <v>0</v>
      </c>
      <c r="N743" s="50">
        <f t="shared" si="114"/>
        <v>0</v>
      </c>
      <c r="O743" s="50">
        <f t="shared" si="78"/>
        <v>0</v>
      </c>
      <c r="P743" s="50">
        <f t="shared" si="79"/>
        <v>0</v>
      </c>
      <c r="Q743" s="50">
        <f t="shared" si="80"/>
        <v>0</v>
      </c>
    </row>
    <row r="744" spans="3:17" ht="20.100000000000001" customHeight="1">
      <c r="D744" s="33" t="s">
        <v>2972</v>
      </c>
      <c r="E744" s="33" t="s">
        <v>2973</v>
      </c>
      <c r="F744" s="249">
        <v>15.004062499999998</v>
      </c>
      <c r="G744" s="249">
        <v>16.625</v>
      </c>
      <c r="H744" s="414">
        <f t="shared" si="123"/>
        <v>18</v>
      </c>
      <c r="I744" s="416">
        <v>30</v>
      </c>
      <c r="J744" s="409" t="s">
        <v>2470</v>
      </c>
      <c r="K744" s="248"/>
      <c r="M744" s="27">
        <f t="shared" si="113"/>
        <v>0</v>
      </c>
      <c r="N744" s="50">
        <f t="shared" si="114"/>
        <v>0</v>
      </c>
      <c r="O744" s="119">
        <f t="shared" si="78"/>
        <v>0</v>
      </c>
      <c r="P744" s="119">
        <f t="shared" si="79"/>
        <v>0</v>
      </c>
      <c r="Q744" s="119">
        <f t="shared" si="80"/>
        <v>0</v>
      </c>
    </row>
    <row r="745" spans="3:17" ht="20.100000000000001" customHeight="1">
      <c r="F745" s="249"/>
      <c r="G745" s="249"/>
      <c r="H745" s="411"/>
      <c r="I745" s="411"/>
      <c r="J745" s="407"/>
      <c r="K745" s="248"/>
      <c r="M745" s="27">
        <f t="shared" si="113"/>
        <v>0</v>
      </c>
      <c r="N745" s="50">
        <f t="shared" si="114"/>
        <v>0</v>
      </c>
      <c r="O745" s="50">
        <f t="shared" si="78"/>
        <v>0</v>
      </c>
      <c r="P745" s="50">
        <f t="shared" si="79"/>
        <v>0</v>
      </c>
      <c r="Q745" s="50">
        <f t="shared" si="80"/>
        <v>0</v>
      </c>
    </row>
    <row r="746" spans="3:17" ht="20.100000000000001" customHeight="1">
      <c r="C746" s="253" t="s">
        <v>2974</v>
      </c>
      <c r="D746" s="33" t="s">
        <v>2975</v>
      </c>
      <c r="E746" s="33" t="s">
        <v>2976</v>
      </c>
      <c r="F746" s="249">
        <v>2.4006499999999997</v>
      </c>
      <c r="G746" s="249">
        <v>2.6599999999999997</v>
      </c>
      <c r="H746" s="414">
        <f t="shared" ref="H746:H747" si="124">I746*0.6</f>
        <v>3</v>
      </c>
      <c r="I746" s="416">
        <v>5</v>
      </c>
      <c r="J746" s="409" t="s">
        <v>2470</v>
      </c>
      <c r="K746" s="248"/>
      <c r="M746" s="27">
        <f t="shared" si="113"/>
        <v>0</v>
      </c>
      <c r="N746" s="50">
        <f t="shared" si="114"/>
        <v>0</v>
      </c>
      <c r="O746" s="119">
        <f t="shared" si="78"/>
        <v>0</v>
      </c>
      <c r="P746" s="119">
        <f t="shared" si="79"/>
        <v>0</v>
      </c>
      <c r="Q746" s="119">
        <f t="shared" si="80"/>
        <v>0</v>
      </c>
    </row>
    <row r="747" spans="3:17" ht="20.100000000000001" customHeight="1">
      <c r="D747" s="33" t="s">
        <v>2977</v>
      </c>
      <c r="E747" s="33" t="s">
        <v>2978</v>
      </c>
      <c r="F747" s="249">
        <v>1.8004874999999996</v>
      </c>
      <c r="G747" s="249">
        <v>1.9949999999999997</v>
      </c>
      <c r="H747" s="414">
        <f t="shared" si="124"/>
        <v>2.1</v>
      </c>
      <c r="I747" s="416">
        <v>3.5</v>
      </c>
      <c r="J747" s="409" t="s">
        <v>2470</v>
      </c>
      <c r="K747" s="248"/>
      <c r="M747" s="27">
        <f t="shared" si="113"/>
        <v>0</v>
      </c>
      <c r="N747" s="50">
        <f t="shared" si="114"/>
        <v>0</v>
      </c>
      <c r="O747" s="50">
        <f t="shared" si="78"/>
        <v>0</v>
      </c>
      <c r="P747" s="50">
        <f t="shared" si="79"/>
        <v>0</v>
      </c>
      <c r="Q747" s="50">
        <f t="shared" si="80"/>
        <v>0</v>
      </c>
    </row>
    <row r="748" spans="3:17" ht="20.100000000000001" customHeight="1">
      <c r="F748" s="249"/>
      <c r="G748" s="249"/>
      <c r="H748" s="411"/>
      <c r="I748" s="411"/>
      <c r="J748" s="407"/>
      <c r="K748" s="248"/>
      <c r="M748" s="27">
        <f t="shared" si="113"/>
        <v>0</v>
      </c>
      <c r="N748" s="50">
        <f t="shared" si="114"/>
        <v>0</v>
      </c>
      <c r="O748" s="119">
        <f t="shared" si="78"/>
        <v>0</v>
      </c>
      <c r="P748" s="119">
        <f t="shared" si="79"/>
        <v>0</v>
      </c>
      <c r="Q748" s="119">
        <f t="shared" si="80"/>
        <v>0</v>
      </c>
    </row>
    <row r="749" spans="3:17" ht="20.100000000000001" customHeight="1">
      <c r="C749" s="253" t="s">
        <v>2979</v>
      </c>
      <c r="F749" s="249"/>
      <c r="G749" s="249"/>
      <c r="H749" s="411"/>
      <c r="I749" s="411"/>
      <c r="J749" s="407"/>
      <c r="K749" s="248"/>
      <c r="M749" s="27">
        <f t="shared" si="113"/>
        <v>0</v>
      </c>
      <c r="N749" s="50">
        <f t="shared" si="114"/>
        <v>0</v>
      </c>
      <c r="O749" s="50">
        <f t="shared" si="78"/>
        <v>0</v>
      </c>
      <c r="P749" s="50">
        <f t="shared" si="79"/>
        <v>0</v>
      </c>
      <c r="Q749" s="50">
        <f t="shared" si="80"/>
        <v>0</v>
      </c>
    </row>
    <row r="750" spans="3:17" ht="20.100000000000001" customHeight="1">
      <c r="D750" s="33" t="s">
        <v>2980</v>
      </c>
      <c r="E750" s="33" t="s">
        <v>2981</v>
      </c>
      <c r="F750" s="249">
        <v>3.6009749999999991</v>
      </c>
      <c r="G750" s="249">
        <v>3.9899999999999993</v>
      </c>
      <c r="H750" s="414">
        <f t="shared" ref="H750:H754" si="125">I750*0.6</f>
        <v>4.2</v>
      </c>
      <c r="I750" s="416">
        <v>7</v>
      </c>
      <c r="J750" s="409" t="s">
        <v>2470</v>
      </c>
      <c r="K750" s="248"/>
      <c r="M750" s="27">
        <f t="shared" si="113"/>
        <v>0</v>
      </c>
      <c r="N750" s="50">
        <f t="shared" si="114"/>
        <v>0</v>
      </c>
      <c r="O750" s="119">
        <f t="shared" si="78"/>
        <v>0</v>
      </c>
      <c r="P750" s="119">
        <f t="shared" si="79"/>
        <v>0</v>
      </c>
      <c r="Q750" s="119">
        <f t="shared" si="80"/>
        <v>0</v>
      </c>
    </row>
    <row r="751" spans="3:17" ht="20.100000000000001" customHeight="1">
      <c r="D751" s="33" t="s">
        <v>2982</v>
      </c>
      <c r="E751" s="33" t="s">
        <v>2983</v>
      </c>
      <c r="F751" s="249">
        <v>6.6017874999999986</v>
      </c>
      <c r="G751" s="249">
        <v>7.3149999999999986</v>
      </c>
      <c r="H751" s="414">
        <f t="shared" si="125"/>
        <v>7.8</v>
      </c>
      <c r="I751" s="416">
        <v>13</v>
      </c>
      <c r="J751" s="409" t="s">
        <v>2470</v>
      </c>
      <c r="K751" s="248"/>
      <c r="M751" s="27">
        <f t="shared" si="113"/>
        <v>0</v>
      </c>
      <c r="N751" s="50">
        <f t="shared" si="114"/>
        <v>0</v>
      </c>
      <c r="O751" s="50">
        <f t="shared" si="78"/>
        <v>0</v>
      </c>
      <c r="P751" s="50">
        <f t="shared" si="79"/>
        <v>0</v>
      </c>
      <c r="Q751" s="50">
        <f t="shared" si="80"/>
        <v>0</v>
      </c>
    </row>
    <row r="752" spans="3:17" ht="20.100000000000001" customHeight="1">
      <c r="D752" s="33" t="s">
        <v>2984</v>
      </c>
      <c r="E752" s="33" t="s">
        <v>2985</v>
      </c>
      <c r="F752" s="249">
        <v>60.016249999999992</v>
      </c>
      <c r="G752" s="249">
        <v>66.5</v>
      </c>
      <c r="H752" s="414">
        <f t="shared" si="125"/>
        <v>72</v>
      </c>
      <c r="I752" s="416">
        <v>120</v>
      </c>
      <c r="J752" s="409" t="s">
        <v>2470</v>
      </c>
      <c r="K752" s="248"/>
      <c r="M752" s="27">
        <f t="shared" si="113"/>
        <v>0</v>
      </c>
      <c r="N752" s="50">
        <f t="shared" si="114"/>
        <v>0</v>
      </c>
      <c r="O752" s="119">
        <f t="shared" si="78"/>
        <v>0</v>
      </c>
      <c r="P752" s="119">
        <f t="shared" si="79"/>
        <v>0</v>
      </c>
      <c r="Q752" s="119">
        <f t="shared" si="80"/>
        <v>0</v>
      </c>
    </row>
    <row r="753" spans="3:17" ht="20.100000000000001" customHeight="1">
      <c r="D753" s="33" t="s">
        <v>2986</v>
      </c>
      <c r="E753" s="33" t="s">
        <v>2987</v>
      </c>
      <c r="F753" s="249">
        <v>90.024374999999992</v>
      </c>
      <c r="G753" s="249">
        <v>99.75</v>
      </c>
      <c r="H753" s="414">
        <f t="shared" si="125"/>
        <v>102</v>
      </c>
      <c r="I753" s="416">
        <v>170</v>
      </c>
      <c r="J753" s="409" t="s">
        <v>2470</v>
      </c>
      <c r="K753" s="248"/>
      <c r="M753" s="27">
        <f t="shared" si="113"/>
        <v>0</v>
      </c>
      <c r="N753" s="50">
        <f t="shared" si="114"/>
        <v>0</v>
      </c>
      <c r="O753" s="50">
        <f t="shared" si="78"/>
        <v>0</v>
      </c>
      <c r="P753" s="50">
        <f t="shared" si="79"/>
        <v>0</v>
      </c>
      <c r="Q753" s="50">
        <f t="shared" si="80"/>
        <v>0</v>
      </c>
    </row>
    <row r="754" spans="3:17" ht="20.100000000000001" customHeight="1">
      <c r="D754" s="33" t="s">
        <v>2988</v>
      </c>
      <c r="E754" s="33" t="s">
        <v>2989</v>
      </c>
      <c r="F754" s="249">
        <v>120.03249999999998</v>
      </c>
      <c r="G754" s="249">
        <v>133</v>
      </c>
      <c r="H754" s="414">
        <f t="shared" si="125"/>
        <v>138</v>
      </c>
      <c r="I754" s="416">
        <v>230</v>
      </c>
      <c r="J754" s="409" t="s">
        <v>2470</v>
      </c>
      <c r="K754" s="248"/>
      <c r="M754" s="27">
        <f t="shared" si="113"/>
        <v>0</v>
      </c>
      <c r="N754" s="50">
        <f t="shared" si="114"/>
        <v>0</v>
      </c>
      <c r="O754" s="119">
        <f t="shared" si="78"/>
        <v>0</v>
      </c>
      <c r="P754" s="119">
        <f t="shared" si="79"/>
        <v>0</v>
      </c>
      <c r="Q754" s="119">
        <f t="shared" si="80"/>
        <v>0</v>
      </c>
    </row>
    <row r="755" spans="3:17" ht="20.100000000000001" customHeight="1">
      <c r="F755" s="249"/>
      <c r="G755" s="249"/>
      <c r="H755" s="411"/>
      <c r="I755" s="411"/>
      <c r="J755" s="407"/>
      <c r="K755" s="248"/>
      <c r="M755" s="27">
        <f t="shared" si="113"/>
        <v>0</v>
      </c>
      <c r="N755" s="50">
        <f t="shared" si="114"/>
        <v>0</v>
      </c>
      <c r="O755" s="50">
        <f t="shared" si="78"/>
        <v>0</v>
      </c>
      <c r="P755" s="50">
        <f t="shared" si="79"/>
        <v>0</v>
      </c>
      <c r="Q755" s="50">
        <f t="shared" si="80"/>
        <v>0</v>
      </c>
    </row>
    <row r="756" spans="3:17" ht="20.100000000000001" customHeight="1">
      <c r="C756" s="253" t="s">
        <v>2990</v>
      </c>
      <c r="F756" s="249"/>
      <c r="G756" s="249"/>
      <c r="H756" s="411"/>
      <c r="I756" s="411"/>
      <c r="J756" s="407"/>
      <c r="K756" s="248"/>
      <c r="M756" s="27">
        <f t="shared" si="113"/>
        <v>0</v>
      </c>
      <c r="N756" s="50">
        <f t="shared" si="114"/>
        <v>0</v>
      </c>
      <c r="O756" s="119">
        <f t="shared" si="78"/>
        <v>0</v>
      </c>
      <c r="P756" s="119">
        <f t="shared" si="79"/>
        <v>0</v>
      </c>
      <c r="Q756" s="119">
        <f t="shared" si="80"/>
        <v>0</v>
      </c>
    </row>
    <row r="757" spans="3:17" ht="20.100000000000001" customHeight="1">
      <c r="D757" s="33" t="s">
        <v>2991</v>
      </c>
      <c r="E757" s="33" t="s">
        <v>2992</v>
      </c>
      <c r="F757" s="249">
        <v>33.008937499999995</v>
      </c>
      <c r="G757" s="249">
        <v>36.574999999999996</v>
      </c>
      <c r="H757" s="414">
        <f t="shared" ref="H757:H760" si="126">I757*0.6</f>
        <v>39</v>
      </c>
      <c r="I757" s="416">
        <v>65</v>
      </c>
      <c r="J757" s="409" t="s">
        <v>2470</v>
      </c>
      <c r="K757" s="248"/>
      <c r="M757" s="27">
        <f t="shared" si="113"/>
        <v>0</v>
      </c>
      <c r="N757" s="50">
        <f t="shared" si="114"/>
        <v>0</v>
      </c>
      <c r="O757" s="50">
        <f t="shared" si="78"/>
        <v>0</v>
      </c>
      <c r="P757" s="50">
        <f t="shared" si="79"/>
        <v>0</v>
      </c>
      <c r="Q757" s="50">
        <f t="shared" si="80"/>
        <v>0</v>
      </c>
    </row>
    <row r="758" spans="3:17" ht="20.100000000000001" customHeight="1">
      <c r="D758" s="33" t="s">
        <v>2993</v>
      </c>
      <c r="E758" s="33" t="s">
        <v>2994</v>
      </c>
      <c r="F758" s="249">
        <v>40.811049999999987</v>
      </c>
      <c r="G758" s="249">
        <v>45.219999999999992</v>
      </c>
      <c r="H758" s="414">
        <f t="shared" si="126"/>
        <v>48</v>
      </c>
      <c r="I758" s="416">
        <v>80</v>
      </c>
      <c r="J758" s="409" t="s">
        <v>2470</v>
      </c>
      <c r="K758" s="248"/>
      <c r="M758" s="27">
        <f t="shared" si="113"/>
        <v>0</v>
      </c>
      <c r="N758" s="50">
        <f t="shared" si="114"/>
        <v>0</v>
      </c>
      <c r="O758" s="119">
        <f t="shared" si="78"/>
        <v>0</v>
      </c>
      <c r="P758" s="119">
        <f t="shared" si="79"/>
        <v>0</v>
      </c>
      <c r="Q758" s="119">
        <f t="shared" si="80"/>
        <v>0</v>
      </c>
    </row>
    <row r="759" spans="3:17" ht="20.100000000000001" customHeight="1">
      <c r="D759" s="33" t="s">
        <v>2995</v>
      </c>
      <c r="E759" s="33" t="s">
        <v>2996</v>
      </c>
      <c r="F759" s="249">
        <v>60.016249999999992</v>
      </c>
      <c r="G759" s="249">
        <v>66.5</v>
      </c>
      <c r="H759" s="414">
        <f t="shared" si="126"/>
        <v>72</v>
      </c>
      <c r="I759" s="415">
        <v>120</v>
      </c>
      <c r="J759" s="409" t="s">
        <v>2470</v>
      </c>
      <c r="K759" s="248"/>
      <c r="M759" s="27">
        <f t="shared" si="113"/>
        <v>0</v>
      </c>
      <c r="N759" s="50">
        <f t="shared" si="114"/>
        <v>0</v>
      </c>
      <c r="O759" s="50">
        <f t="shared" si="78"/>
        <v>0</v>
      </c>
      <c r="P759" s="50">
        <f t="shared" si="79"/>
        <v>0</v>
      </c>
      <c r="Q759" s="50">
        <f t="shared" si="80"/>
        <v>0</v>
      </c>
    </row>
    <row r="760" spans="3:17" ht="20.100000000000001" customHeight="1">
      <c r="D760" s="33" t="s">
        <v>2997</v>
      </c>
      <c r="E760" s="33" t="s">
        <v>2998</v>
      </c>
      <c r="F760" s="249">
        <v>90.024374999999992</v>
      </c>
      <c r="G760" s="249">
        <v>99.75</v>
      </c>
      <c r="H760" s="414">
        <f t="shared" si="126"/>
        <v>102</v>
      </c>
      <c r="I760" s="415">
        <v>170</v>
      </c>
      <c r="J760" s="409" t="s">
        <v>2470</v>
      </c>
      <c r="K760" s="248"/>
      <c r="M760" s="27">
        <f t="shared" si="113"/>
        <v>0</v>
      </c>
      <c r="N760" s="50">
        <f t="shared" si="114"/>
        <v>0</v>
      </c>
      <c r="O760" s="119">
        <f t="shared" si="78"/>
        <v>0</v>
      </c>
      <c r="P760" s="119">
        <f t="shared" si="79"/>
        <v>0</v>
      </c>
      <c r="Q760" s="119">
        <f t="shared" si="80"/>
        <v>0</v>
      </c>
    </row>
    <row r="761" spans="3:17" ht="20.100000000000001" customHeight="1">
      <c r="F761" s="249"/>
      <c r="G761" s="249"/>
      <c r="H761" s="411"/>
      <c r="I761" s="411"/>
      <c r="J761" s="409"/>
      <c r="K761" s="248"/>
      <c r="M761" s="27">
        <f t="shared" si="113"/>
        <v>0</v>
      </c>
      <c r="N761" s="50">
        <f t="shared" si="114"/>
        <v>0</v>
      </c>
      <c r="O761" s="50">
        <f t="shared" si="78"/>
        <v>0</v>
      </c>
      <c r="P761" s="50">
        <f t="shared" si="79"/>
        <v>0</v>
      </c>
      <c r="Q761" s="50">
        <f t="shared" si="80"/>
        <v>0</v>
      </c>
    </row>
    <row r="762" spans="3:17" ht="20.100000000000001" customHeight="1">
      <c r="C762" s="253" t="s">
        <v>2999</v>
      </c>
      <c r="D762" s="33" t="s">
        <v>3000</v>
      </c>
      <c r="E762" s="33" t="s">
        <v>3001</v>
      </c>
      <c r="F762" s="249">
        <v>60.016249999999992</v>
      </c>
      <c r="G762" s="249">
        <v>66.5</v>
      </c>
      <c r="H762" s="414">
        <f t="shared" ref="H762:H771" si="127">I762*0.6</f>
        <v>72</v>
      </c>
      <c r="I762" s="415">
        <v>120</v>
      </c>
      <c r="J762" s="409" t="s">
        <v>2470</v>
      </c>
      <c r="K762" s="248"/>
      <c r="M762" s="27">
        <f t="shared" si="113"/>
        <v>0</v>
      </c>
      <c r="N762" s="50">
        <f t="shared" si="114"/>
        <v>0</v>
      </c>
      <c r="O762" s="119">
        <f t="shared" si="78"/>
        <v>0</v>
      </c>
      <c r="P762" s="119">
        <f t="shared" si="79"/>
        <v>0</v>
      </c>
      <c r="Q762" s="119">
        <f t="shared" si="80"/>
        <v>0</v>
      </c>
    </row>
    <row r="763" spans="3:17" ht="20.100000000000001" customHeight="1">
      <c r="D763" s="33" t="s">
        <v>3002</v>
      </c>
      <c r="E763" s="33" t="s">
        <v>3003</v>
      </c>
      <c r="F763" s="249">
        <v>40.811049999999987</v>
      </c>
      <c r="G763" s="249">
        <v>45.219999999999992</v>
      </c>
      <c r="H763" s="414">
        <f t="shared" si="127"/>
        <v>48</v>
      </c>
      <c r="I763" s="416">
        <v>80</v>
      </c>
      <c r="J763" s="409" t="s">
        <v>2470</v>
      </c>
      <c r="K763" s="248"/>
      <c r="M763" s="27">
        <f t="shared" si="113"/>
        <v>0</v>
      </c>
      <c r="N763" s="50">
        <f t="shared" si="114"/>
        <v>0</v>
      </c>
      <c r="O763" s="50">
        <f t="shared" si="78"/>
        <v>0</v>
      </c>
      <c r="P763" s="50">
        <f t="shared" si="79"/>
        <v>0</v>
      </c>
      <c r="Q763" s="50">
        <f t="shared" si="80"/>
        <v>0</v>
      </c>
    </row>
    <row r="764" spans="3:17" ht="20.100000000000001" customHeight="1">
      <c r="D764" s="33" t="s">
        <v>3004</v>
      </c>
      <c r="E764" s="33" t="s">
        <v>3005</v>
      </c>
      <c r="F764" s="249">
        <v>33.008937499999995</v>
      </c>
      <c r="G764" s="249">
        <v>36.574999999999996</v>
      </c>
      <c r="H764" s="414">
        <f t="shared" si="127"/>
        <v>39</v>
      </c>
      <c r="I764" s="416">
        <v>65</v>
      </c>
      <c r="J764" s="409" t="s">
        <v>2470</v>
      </c>
      <c r="K764" s="248"/>
      <c r="M764" s="27">
        <f t="shared" si="113"/>
        <v>0</v>
      </c>
      <c r="N764" s="50">
        <f t="shared" si="114"/>
        <v>0</v>
      </c>
      <c r="O764" s="119">
        <f t="shared" si="78"/>
        <v>0</v>
      </c>
      <c r="P764" s="119">
        <f t="shared" si="79"/>
        <v>0</v>
      </c>
      <c r="Q764" s="119">
        <f t="shared" si="80"/>
        <v>0</v>
      </c>
    </row>
    <row r="765" spans="3:17" ht="20.100000000000001" customHeight="1">
      <c r="D765" s="33" t="s">
        <v>3006</v>
      </c>
      <c r="E765" s="33" t="s">
        <v>3007</v>
      </c>
      <c r="F765" s="249">
        <v>36.00974999999999</v>
      </c>
      <c r="G765" s="249">
        <v>39.9</v>
      </c>
      <c r="H765" s="414">
        <f t="shared" si="127"/>
        <v>42</v>
      </c>
      <c r="I765" s="416">
        <v>70</v>
      </c>
      <c r="J765" s="409" t="s">
        <v>2470</v>
      </c>
      <c r="K765" s="248"/>
      <c r="M765" s="27">
        <f t="shared" si="113"/>
        <v>0</v>
      </c>
      <c r="N765" s="50">
        <f t="shared" si="114"/>
        <v>0</v>
      </c>
      <c r="O765" s="50">
        <f t="shared" si="78"/>
        <v>0</v>
      </c>
      <c r="P765" s="50">
        <f t="shared" si="79"/>
        <v>0</v>
      </c>
      <c r="Q765" s="50">
        <f t="shared" si="80"/>
        <v>0</v>
      </c>
    </row>
    <row r="766" spans="3:17" ht="20.100000000000001" customHeight="1">
      <c r="D766" s="33" t="s">
        <v>3008</v>
      </c>
      <c r="E766" s="33" t="s">
        <v>3009</v>
      </c>
      <c r="F766" s="249">
        <v>120.03249999999998</v>
      </c>
      <c r="G766" s="249">
        <v>133</v>
      </c>
      <c r="H766" s="414">
        <f t="shared" si="127"/>
        <v>138</v>
      </c>
      <c r="I766" s="415">
        <v>230</v>
      </c>
      <c r="J766" s="409" t="s">
        <v>2470</v>
      </c>
      <c r="K766" s="248"/>
      <c r="M766" s="27">
        <f t="shared" si="113"/>
        <v>0</v>
      </c>
      <c r="N766" s="50">
        <f t="shared" si="114"/>
        <v>0</v>
      </c>
      <c r="O766" s="119">
        <f t="shared" si="78"/>
        <v>0</v>
      </c>
      <c r="P766" s="119">
        <f t="shared" si="79"/>
        <v>0</v>
      </c>
      <c r="Q766" s="119">
        <f t="shared" si="80"/>
        <v>0</v>
      </c>
    </row>
    <row r="767" spans="3:17" ht="20.100000000000001" customHeight="1">
      <c r="D767" s="33" t="s">
        <v>3010</v>
      </c>
      <c r="E767" s="33" t="s">
        <v>3011</v>
      </c>
      <c r="F767" s="249">
        <v>36.00974999999999</v>
      </c>
      <c r="G767" s="249">
        <v>39.9</v>
      </c>
      <c r="H767" s="414">
        <f t="shared" si="127"/>
        <v>42</v>
      </c>
      <c r="I767" s="415">
        <v>70</v>
      </c>
      <c r="J767" s="409" t="s">
        <v>2470</v>
      </c>
      <c r="K767" s="248"/>
      <c r="M767" s="27">
        <f t="shared" si="113"/>
        <v>0</v>
      </c>
      <c r="N767" s="50">
        <f t="shared" si="114"/>
        <v>0</v>
      </c>
      <c r="O767" s="50">
        <f t="shared" si="78"/>
        <v>0</v>
      </c>
      <c r="P767" s="50">
        <f t="shared" si="79"/>
        <v>0</v>
      </c>
      <c r="Q767" s="50">
        <f t="shared" si="80"/>
        <v>0</v>
      </c>
    </row>
    <row r="768" spans="3:17" ht="20.100000000000001" customHeight="1">
      <c r="D768" s="33" t="s">
        <v>3012</v>
      </c>
      <c r="E768" s="33" t="s">
        <v>3013</v>
      </c>
      <c r="F768" s="249">
        <v>33.008937499999995</v>
      </c>
      <c r="G768" s="249">
        <v>36.574999999999996</v>
      </c>
      <c r="H768" s="414">
        <f t="shared" si="127"/>
        <v>39</v>
      </c>
      <c r="I768" s="416">
        <v>65</v>
      </c>
      <c r="J768" s="409" t="s">
        <v>2470</v>
      </c>
      <c r="K768" s="248"/>
      <c r="M768" s="27">
        <f t="shared" si="113"/>
        <v>0</v>
      </c>
      <c r="N768" s="50">
        <f t="shared" si="114"/>
        <v>0</v>
      </c>
      <c r="O768" s="119">
        <f t="shared" ref="O768:O950" si="128">N768*0.6</f>
        <v>0</v>
      </c>
      <c r="P768" s="119">
        <f t="shared" ref="P768:P950" si="129">O768*0.95</f>
        <v>0</v>
      </c>
      <c r="Q768" s="119">
        <f t="shared" ref="Q768:Q950" si="130">P768*0.85</f>
        <v>0</v>
      </c>
    </row>
    <row r="769" spans="3:17" ht="20.100000000000001" customHeight="1">
      <c r="D769" s="33" t="s">
        <v>3014</v>
      </c>
      <c r="E769" s="33" t="s">
        <v>3015</v>
      </c>
      <c r="F769" s="249">
        <v>33.008937499999995</v>
      </c>
      <c r="G769" s="249">
        <v>36.574999999999996</v>
      </c>
      <c r="H769" s="414">
        <f t="shared" si="127"/>
        <v>39</v>
      </c>
      <c r="I769" s="416">
        <v>65</v>
      </c>
      <c r="J769" s="409" t="s">
        <v>2470</v>
      </c>
      <c r="K769" s="248"/>
      <c r="M769" s="27">
        <f t="shared" si="113"/>
        <v>0</v>
      </c>
      <c r="N769" s="50">
        <f t="shared" si="114"/>
        <v>0</v>
      </c>
      <c r="O769" s="50">
        <f t="shared" si="128"/>
        <v>0</v>
      </c>
      <c r="P769" s="50">
        <f t="shared" si="129"/>
        <v>0</v>
      </c>
      <c r="Q769" s="50">
        <f t="shared" si="130"/>
        <v>0</v>
      </c>
    </row>
    <row r="770" spans="3:17" ht="20.100000000000001" customHeight="1">
      <c r="D770" s="33" t="s">
        <v>3016</v>
      </c>
      <c r="E770" s="33" t="s">
        <v>3017</v>
      </c>
      <c r="F770" s="249">
        <v>36.00974999999999</v>
      </c>
      <c r="G770" s="249">
        <v>39.9</v>
      </c>
      <c r="H770" s="414">
        <f t="shared" si="127"/>
        <v>42</v>
      </c>
      <c r="I770" s="415">
        <v>70</v>
      </c>
      <c r="J770" s="409" t="s">
        <v>2470</v>
      </c>
      <c r="K770" s="248"/>
      <c r="M770" s="27">
        <f t="shared" si="113"/>
        <v>0</v>
      </c>
      <c r="N770" s="50">
        <f t="shared" si="114"/>
        <v>0</v>
      </c>
      <c r="O770" s="119">
        <f t="shared" si="128"/>
        <v>0</v>
      </c>
      <c r="P770" s="119">
        <f t="shared" si="129"/>
        <v>0</v>
      </c>
      <c r="Q770" s="119">
        <f t="shared" si="130"/>
        <v>0</v>
      </c>
    </row>
    <row r="771" spans="3:17" ht="20.100000000000001" customHeight="1">
      <c r="D771" s="33" t="s">
        <v>3018</v>
      </c>
      <c r="E771" s="33" t="s">
        <v>3019</v>
      </c>
      <c r="F771" s="249">
        <v>9.0024374999999974</v>
      </c>
      <c r="G771" s="249">
        <v>9.9749999999999996</v>
      </c>
      <c r="H771" s="414">
        <f t="shared" si="127"/>
        <v>10.199999999999999</v>
      </c>
      <c r="I771" s="415">
        <v>17</v>
      </c>
      <c r="J771" s="409" t="s">
        <v>2470</v>
      </c>
      <c r="K771" s="248"/>
      <c r="M771" s="27">
        <f t="shared" ref="M771:M834" si="131">L771*35</f>
        <v>0</v>
      </c>
      <c r="N771" s="50">
        <f t="shared" si="114"/>
        <v>0</v>
      </c>
      <c r="O771" s="50">
        <f t="shared" si="128"/>
        <v>0</v>
      </c>
      <c r="P771" s="50">
        <f t="shared" si="129"/>
        <v>0</v>
      </c>
      <c r="Q771" s="50">
        <f t="shared" si="130"/>
        <v>0</v>
      </c>
    </row>
    <row r="772" spans="3:17" ht="20.100000000000001" customHeight="1">
      <c r="F772" s="249"/>
      <c r="G772" s="249"/>
      <c r="H772" s="411"/>
      <c r="I772" s="411"/>
      <c r="J772" s="409"/>
      <c r="K772" s="248"/>
      <c r="M772" s="27">
        <f t="shared" si="131"/>
        <v>0</v>
      </c>
      <c r="N772" s="50">
        <f t="shared" ref="N772:N835" si="132">M772*3</f>
        <v>0</v>
      </c>
      <c r="O772" s="119">
        <f t="shared" si="128"/>
        <v>0</v>
      </c>
      <c r="P772" s="119">
        <f t="shared" si="129"/>
        <v>0</v>
      </c>
      <c r="Q772" s="119">
        <f t="shared" si="130"/>
        <v>0</v>
      </c>
    </row>
    <row r="773" spans="3:17" ht="20.100000000000001" customHeight="1">
      <c r="C773" s="253" t="s">
        <v>3020</v>
      </c>
      <c r="D773" s="33" t="s">
        <v>3021</v>
      </c>
      <c r="E773" s="33" t="s">
        <v>3022</v>
      </c>
      <c r="F773" s="249">
        <v>10.802924999999998</v>
      </c>
      <c r="G773" s="249">
        <v>11.969999999999999</v>
      </c>
      <c r="H773" s="414">
        <f t="shared" ref="H773:H775" si="133">I773*0.6</f>
        <v>12</v>
      </c>
      <c r="I773" s="416">
        <v>20</v>
      </c>
      <c r="J773" s="409" t="s">
        <v>2470</v>
      </c>
      <c r="K773" s="248"/>
      <c r="M773" s="27">
        <f t="shared" si="131"/>
        <v>0</v>
      </c>
      <c r="N773" s="50">
        <f t="shared" si="132"/>
        <v>0</v>
      </c>
      <c r="O773" s="50">
        <f t="shared" si="128"/>
        <v>0</v>
      </c>
      <c r="P773" s="50">
        <f t="shared" si="129"/>
        <v>0</v>
      </c>
      <c r="Q773" s="50">
        <f t="shared" si="130"/>
        <v>0</v>
      </c>
    </row>
    <row r="774" spans="3:17" ht="20.100000000000001" customHeight="1">
      <c r="C774" s="253"/>
      <c r="D774" s="33" t="s">
        <v>3023</v>
      </c>
      <c r="E774" s="33" t="s">
        <v>3024</v>
      </c>
      <c r="F774" s="249">
        <v>10.802924999999998</v>
      </c>
      <c r="G774" s="249">
        <v>11.969999999999999</v>
      </c>
      <c r="H774" s="414">
        <f t="shared" si="133"/>
        <v>12</v>
      </c>
      <c r="I774" s="416">
        <v>20</v>
      </c>
      <c r="J774" s="409" t="s">
        <v>2470</v>
      </c>
      <c r="K774" s="248"/>
      <c r="M774" s="27">
        <f t="shared" si="131"/>
        <v>0</v>
      </c>
      <c r="N774" s="50">
        <f t="shared" si="132"/>
        <v>0</v>
      </c>
      <c r="O774" s="119">
        <f t="shared" si="128"/>
        <v>0</v>
      </c>
      <c r="P774" s="119">
        <f t="shared" si="129"/>
        <v>0</v>
      </c>
      <c r="Q774" s="119">
        <f t="shared" si="130"/>
        <v>0</v>
      </c>
    </row>
    <row r="775" spans="3:17" ht="20.100000000000001" customHeight="1">
      <c r="C775" s="253"/>
      <c r="D775" s="33" t="s">
        <v>3025</v>
      </c>
      <c r="E775" s="33" t="s">
        <v>3026</v>
      </c>
      <c r="F775" s="249">
        <v>17.404712499999995</v>
      </c>
      <c r="G775" s="249">
        <v>19.284999999999997</v>
      </c>
      <c r="H775" s="414">
        <f t="shared" si="133"/>
        <v>21</v>
      </c>
      <c r="I775" s="416">
        <v>35</v>
      </c>
      <c r="J775" s="409" t="s">
        <v>2470</v>
      </c>
      <c r="K775" s="248"/>
      <c r="M775" s="27">
        <f t="shared" si="131"/>
        <v>0</v>
      </c>
      <c r="N775" s="50">
        <f t="shared" si="132"/>
        <v>0</v>
      </c>
      <c r="O775" s="50">
        <f t="shared" si="128"/>
        <v>0</v>
      </c>
      <c r="P775" s="50">
        <f t="shared" si="129"/>
        <v>0</v>
      </c>
      <c r="Q775" s="50">
        <f t="shared" si="130"/>
        <v>0</v>
      </c>
    </row>
    <row r="776" spans="3:17" ht="20.100000000000001" customHeight="1">
      <c r="C776" s="253"/>
      <c r="F776" s="249"/>
      <c r="G776" s="249"/>
      <c r="H776" s="411"/>
      <c r="I776" s="411"/>
      <c r="J776" s="409"/>
      <c r="K776" s="248"/>
      <c r="M776" s="27">
        <f t="shared" si="131"/>
        <v>0</v>
      </c>
      <c r="N776" s="50">
        <f t="shared" si="132"/>
        <v>0</v>
      </c>
      <c r="O776" s="119">
        <f t="shared" si="128"/>
        <v>0</v>
      </c>
      <c r="P776" s="119">
        <f t="shared" si="129"/>
        <v>0</v>
      </c>
      <c r="Q776" s="119">
        <f t="shared" si="130"/>
        <v>0</v>
      </c>
    </row>
    <row r="777" spans="3:17" ht="20.100000000000001" customHeight="1">
      <c r="C777" s="253"/>
      <c r="D777" s="33" t="s">
        <v>3027</v>
      </c>
      <c r="E777" s="33" t="s">
        <v>3028</v>
      </c>
      <c r="F777" s="249">
        <v>13.203574999999997</v>
      </c>
      <c r="G777" s="249">
        <v>14.629999999999997</v>
      </c>
      <c r="H777" s="414">
        <f t="shared" ref="H777:H780" si="134">I777*0.6</f>
        <v>15</v>
      </c>
      <c r="I777" s="416">
        <v>25</v>
      </c>
      <c r="J777" s="409" t="s">
        <v>2470</v>
      </c>
      <c r="K777" s="248"/>
      <c r="M777" s="27">
        <f t="shared" si="131"/>
        <v>0</v>
      </c>
      <c r="N777" s="50">
        <f t="shared" si="132"/>
        <v>0</v>
      </c>
      <c r="O777" s="50">
        <f t="shared" si="128"/>
        <v>0</v>
      </c>
      <c r="P777" s="50">
        <f t="shared" si="129"/>
        <v>0</v>
      </c>
      <c r="Q777" s="50">
        <f t="shared" si="130"/>
        <v>0</v>
      </c>
    </row>
    <row r="778" spans="3:17" ht="20.100000000000001" customHeight="1">
      <c r="C778" s="253"/>
      <c r="D778" s="33" t="s">
        <v>3029</v>
      </c>
      <c r="E778" s="33" t="s">
        <v>3030</v>
      </c>
      <c r="F778" s="249">
        <v>15.004062499999998</v>
      </c>
      <c r="G778" s="249">
        <v>16.625</v>
      </c>
      <c r="H778" s="414">
        <f t="shared" si="134"/>
        <v>18</v>
      </c>
      <c r="I778" s="416">
        <v>30</v>
      </c>
      <c r="J778" s="409" t="s">
        <v>2470</v>
      </c>
      <c r="K778" s="248"/>
      <c r="M778" s="27">
        <f t="shared" si="131"/>
        <v>0</v>
      </c>
      <c r="N778" s="50">
        <f t="shared" si="132"/>
        <v>0</v>
      </c>
      <c r="O778" s="119">
        <f t="shared" si="128"/>
        <v>0</v>
      </c>
      <c r="P778" s="119">
        <f t="shared" si="129"/>
        <v>0</v>
      </c>
      <c r="Q778" s="119">
        <f t="shared" si="130"/>
        <v>0</v>
      </c>
    </row>
    <row r="779" spans="3:17" ht="20.100000000000001" customHeight="1">
      <c r="C779" s="253"/>
      <c r="D779" s="33" t="s">
        <v>3031</v>
      </c>
      <c r="E779" s="33" t="s">
        <v>3032</v>
      </c>
      <c r="F779" s="249">
        <v>18.004874999999995</v>
      </c>
      <c r="G779" s="249">
        <v>19.95</v>
      </c>
      <c r="H779" s="414">
        <f t="shared" si="134"/>
        <v>21</v>
      </c>
      <c r="I779" s="416">
        <v>35</v>
      </c>
      <c r="J779" s="409" t="s">
        <v>2470</v>
      </c>
      <c r="K779" s="248"/>
      <c r="M779" s="27">
        <f t="shared" si="131"/>
        <v>0</v>
      </c>
      <c r="N779" s="50">
        <f t="shared" si="132"/>
        <v>0</v>
      </c>
      <c r="O779" s="50">
        <f t="shared" si="128"/>
        <v>0</v>
      </c>
      <c r="P779" s="50">
        <f t="shared" si="129"/>
        <v>0</v>
      </c>
      <c r="Q779" s="50">
        <f t="shared" si="130"/>
        <v>0</v>
      </c>
    </row>
    <row r="780" spans="3:17" ht="20.100000000000001" customHeight="1">
      <c r="C780" s="253" t="s">
        <v>3033</v>
      </c>
      <c r="D780" s="33" t="s">
        <v>3034</v>
      </c>
      <c r="E780" s="33" t="s">
        <v>3035</v>
      </c>
      <c r="F780" s="249">
        <v>14.403899999999997</v>
      </c>
      <c r="G780" s="249">
        <v>15.959999999999997</v>
      </c>
      <c r="H780" s="414">
        <f t="shared" si="134"/>
        <v>16.8</v>
      </c>
      <c r="I780" s="416">
        <v>28</v>
      </c>
      <c r="J780" s="409" t="s">
        <v>2470</v>
      </c>
      <c r="K780" s="248"/>
      <c r="M780" s="27">
        <f t="shared" si="131"/>
        <v>0</v>
      </c>
      <c r="N780" s="50">
        <f t="shared" si="132"/>
        <v>0</v>
      </c>
      <c r="O780" s="119">
        <f t="shared" si="128"/>
        <v>0</v>
      </c>
      <c r="P780" s="119">
        <f t="shared" si="129"/>
        <v>0</v>
      </c>
      <c r="Q780" s="119">
        <f t="shared" si="130"/>
        <v>0</v>
      </c>
    </row>
    <row r="781" spans="3:17" ht="20.100000000000001" customHeight="1">
      <c r="C781" s="253"/>
      <c r="F781" s="249"/>
      <c r="G781" s="249"/>
      <c r="H781" s="411"/>
      <c r="I781" s="411"/>
      <c r="J781" s="409"/>
      <c r="K781" s="248"/>
      <c r="M781" s="27">
        <f t="shared" si="131"/>
        <v>0</v>
      </c>
      <c r="N781" s="50">
        <f t="shared" si="132"/>
        <v>0</v>
      </c>
      <c r="O781" s="50">
        <f t="shared" si="128"/>
        <v>0</v>
      </c>
      <c r="P781" s="50">
        <f t="shared" si="129"/>
        <v>0</v>
      </c>
      <c r="Q781" s="50">
        <f t="shared" si="130"/>
        <v>0</v>
      </c>
    </row>
    <row r="782" spans="3:17" ht="20.100000000000001" customHeight="1">
      <c r="C782" s="253" t="s">
        <v>3036</v>
      </c>
      <c r="D782" s="33" t="s">
        <v>3037</v>
      </c>
      <c r="E782" s="33" t="s">
        <v>3038</v>
      </c>
      <c r="F782" s="249">
        <v>24.006499999999996</v>
      </c>
      <c r="G782" s="249">
        <v>26.599999999999998</v>
      </c>
      <c r="H782" s="414">
        <f t="shared" ref="H782:H784" si="135">I782*0.6</f>
        <v>27</v>
      </c>
      <c r="I782" s="415">
        <v>45</v>
      </c>
      <c r="J782" s="409" t="s">
        <v>2470</v>
      </c>
      <c r="K782" s="248"/>
      <c r="M782" s="27">
        <f t="shared" si="131"/>
        <v>0</v>
      </c>
      <c r="N782" s="50">
        <f t="shared" si="132"/>
        <v>0</v>
      </c>
      <c r="O782" s="119">
        <f t="shared" si="128"/>
        <v>0</v>
      </c>
      <c r="P782" s="119">
        <f t="shared" si="129"/>
        <v>0</v>
      </c>
      <c r="Q782" s="119">
        <f t="shared" si="130"/>
        <v>0</v>
      </c>
    </row>
    <row r="783" spans="3:17" ht="20.100000000000001" customHeight="1">
      <c r="C783" s="253"/>
      <c r="D783" s="33" t="s">
        <v>3037</v>
      </c>
      <c r="E783" s="33" t="s">
        <v>3039</v>
      </c>
      <c r="F783" s="249">
        <v>30.008124999999996</v>
      </c>
      <c r="G783" s="249">
        <v>33.25</v>
      </c>
      <c r="H783" s="414">
        <f t="shared" si="135"/>
        <v>36</v>
      </c>
      <c r="I783" s="415">
        <v>60</v>
      </c>
      <c r="J783" s="409" t="s">
        <v>2470</v>
      </c>
      <c r="K783" s="248"/>
      <c r="M783" s="27">
        <f t="shared" si="131"/>
        <v>0</v>
      </c>
      <c r="N783" s="50">
        <f t="shared" si="132"/>
        <v>0</v>
      </c>
      <c r="O783" s="50">
        <f t="shared" si="128"/>
        <v>0</v>
      </c>
      <c r="P783" s="50">
        <f t="shared" si="129"/>
        <v>0</v>
      </c>
      <c r="Q783" s="50">
        <f t="shared" si="130"/>
        <v>0</v>
      </c>
    </row>
    <row r="784" spans="3:17" ht="20.100000000000001" customHeight="1">
      <c r="C784" s="253" t="s">
        <v>3040</v>
      </c>
      <c r="D784" s="33" t="s">
        <v>3041</v>
      </c>
      <c r="E784" s="33" t="s">
        <v>3042</v>
      </c>
      <c r="F784" s="249">
        <v>600.16250000000002</v>
      </c>
      <c r="G784" s="249">
        <v>665</v>
      </c>
      <c r="H784" s="414">
        <f t="shared" si="135"/>
        <v>720</v>
      </c>
      <c r="I784" s="415">
        <v>1200</v>
      </c>
      <c r="J784" s="409" t="s">
        <v>2470</v>
      </c>
      <c r="K784" s="248"/>
      <c r="M784" s="27">
        <f t="shared" si="131"/>
        <v>0</v>
      </c>
      <c r="N784" s="50">
        <f t="shared" si="132"/>
        <v>0</v>
      </c>
      <c r="O784" s="119">
        <f t="shared" si="128"/>
        <v>0</v>
      </c>
      <c r="P784" s="119">
        <f t="shared" si="129"/>
        <v>0</v>
      </c>
      <c r="Q784" s="119">
        <f t="shared" si="130"/>
        <v>0</v>
      </c>
    </row>
    <row r="785" spans="2:17" ht="20.100000000000001" customHeight="1">
      <c r="D785" s="33" t="s">
        <v>3043</v>
      </c>
      <c r="E785" s="33" t="s">
        <v>3044</v>
      </c>
      <c r="F785" s="249">
        <v>720.19499999999994</v>
      </c>
      <c r="G785" s="249">
        <v>798</v>
      </c>
      <c r="H785" s="414">
        <f>I785*0.6</f>
        <v>840</v>
      </c>
      <c r="I785" s="415">
        <v>1400</v>
      </c>
      <c r="J785" s="409" t="s">
        <v>2470</v>
      </c>
      <c r="K785" s="248"/>
      <c r="M785" s="27">
        <f t="shared" si="131"/>
        <v>0</v>
      </c>
      <c r="N785" s="50">
        <f t="shared" si="132"/>
        <v>0</v>
      </c>
      <c r="O785" s="50">
        <f t="shared" si="128"/>
        <v>0</v>
      </c>
      <c r="P785" s="50">
        <f t="shared" si="129"/>
        <v>0</v>
      </c>
      <c r="Q785" s="50">
        <f t="shared" si="130"/>
        <v>0</v>
      </c>
    </row>
    <row r="786" spans="2:17" ht="20.100000000000001" customHeight="1">
      <c r="F786" s="249"/>
      <c r="G786" s="249"/>
      <c r="H786" s="411"/>
      <c r="I786" s="411"/>
      <c r="J786" s="407"/>
      <c r="K786" s="248"/>
      <c r="M786" s="27">
        <f t="shared" si="131"/>
        <v>0</v>
      </c>
      <c r="N786" s="50">
        <f t="shared" si="132"/>
        <v>0</v>
      </c>
      <c r="O786" s="119">
        <f t="shared" si="128"/>
        <v>0</v>
      </c>
      <c r="P786" s="119">
        <f t="shared" si="129"/>
        <v>0</v>
      </c>
      <c r="Q786" s="119">
        <f t="shared" si="130"/>
        <v>0</v>
      </c>
    </row>
    <row r="787" spans="2:17" ht="20.100000000000001" customHeight="1">
      <c r="B787" s="408" t="s">
        <v>3045</v>
      </c>
      <c r="C787" s="253" t="s">
        <v>3046</v>
      </c>
      <c r="D787" s="253" t="s">
        <v>3047</v>
      </c>
      <c r="F787" s="249"/>
      <c r="G787" s="249"/>
      <c r="H787" s="411"/>
      <c r="I787" s="411"/>
      <c r="J787" s="407"/>
      <c r="K787" s="283"/>
      <c r="M787" s="27">
        <f t="shared" si="131"/>
        <v>0</v>
      </c>
      <c r="N787" s="50">
        <f t="shared" si="132"/>
        <v>0</v>
      </c>
      <c r="O787" s="50">
        <f t="shared" si="128"/>
        <v>0</v>
      </c>
      <c r="P787" s="50">
        <f t="shared" si="129"/>
        <v>0</v>
      </c>
      <c r="Q787" s="50">
        <f t="shared" si="130"/>
        <v>0</v>
      </c>
    </row>
    <row r="788" spans="2:17" ht="20.100000000000001" customHeight="1">
      <c r="C788" s="33" t="s">
        <v>3048</v>
      </c>
      <c r="D788" s="33" t="s">
        <v>3049</v>
      </c>
      <c r="E788" s="33" t="s">
        <v>3050</v>
      </c>
      <c r="F788" s="249">
        <v>1500.5250000000001</v>
      </c>
      <c r="G788" s="249">
        <v>1852.5</v>
      </c>
      <c r="H788" s="403">
        <f>I788*0.6</f>
        <v>1980</v>
      </c>
      <c r="I788" s="404">
        <v>3300</v>
      </c>
      <c r="J788" s="409" t="s">
        <v>1726</v>
      </c>
      <c r="K788" s="283" t="s">
        <v>3051</v>
      </c>
      <c r="M788" s="27">
        <f t="shared" si="131"/>
        <v>0</v>
      </c>
      <c r="N788" s="50">
        <f t="shared" si="132"/>
        <v>0</v>
      </c>
      <c r="O788" s="119">
        <f t="shared" si="128"/>
        <v>0</v>
      </c>
      <c r="P788" s="119">
        <f t="shared" si="129"/>
        <v>0</v>
      </c>
      <c r="Q788" s="119">
        <f t="shared" si="130"/>
        <v>0</v>
      </c>
    </row>
    <row r="789" spans="2:17" ht="20.100000000000001" customHeight="1">
      <c r="D789" s="33" t="s">
        <v>3052</v>
      </c>
      <c r="E789" s="33" t="s">
        <v>3053</v>
      </c>
      <c r="F789" s="249">
        <v>1731.375</v>
      </c>
      <c r="G789" s="249">
        <v>2137.5</v>
      </c>
      <c r="H789" s="403">
        <f t="shared" ref="H789:H796" si="136">I789*0.6</f>
        <v>2280</v>
      </c>
      <c r="I789" s="404">
        <v>3800</v>
      </c>
      <c r="J789" s="409" t="s">
        <v>1726</v>
      </c>
      <c r="K789" s="283" t="s">
        <v>3054</v>
      </c>
      <c r="M789" s="27">
        <f t="shared" si="131"/>
        <v>0</v>
      </c>
      <c r="N789" s="50">
        <f t="shared" si="132"/>
        <v>0</v>
      </c>
      <c r="O789" s="50">
        <f t="shared" si="128"/>
        <v>0</v>
      </c>
      <c r="P789" s="50">
        <f t="shared" si="129"/>
        <v>0</v>
      </c>
      <c r="Q789" s="50">
        <f t="shared" si="130"/>
        <v>0</v>
      </c>
    </row>
    <row r="790" spans="2:17" ht="20.100000000000001" customHeight="1">
      <c r="D790" s="33" t="s">
        <v>3055</v>
      </c>
      <c r="E790" s="33" t="s">
        <v>3056</v>
      </c>
      <c r="F790" s="249">
        <v>1789.0875000000001</v>
      </c>
      <c r="G790" s="249">
        <v>2208.75</v>
      </c>
      <c r="H790" s="403">
        <f t="shared" si="136"/>
        <v>2340</v>
      </c>
      <c r="I790" s="404">
        <v>3900</v>
      </c>
      <c r="J790" s="409" t="s">
        <v>1726</v>
      </c>
      <c r="K790" s="283"/>
      <c r="M790" s="27">
        <f t="shared" si="131"/>
        <v>0</v>
      </c>
      <c r="N790" s="50">
        <f t="shared" si="132"/>
        <v>0</v>
      </c>
      <c r="O790" s="119">
        <f t="shared" si="128"/>
        <v>0</v>
      </c>
      <c r="P790" s="119">
        <f t="shared" si="129"/>
        <v>0</v>
      </c>
      <c r="Q790" s="119">
        <f t="shared" si="130"/>
        <v>0</v>
      </c>
    </row>
    <row r="791" spans="2:17" ht="20.100000000000001" customHeight="1">
      <c r="C791" s="33" t="s">
        <v>3057</v>
      </c>
      <c r="D791" s="33" t="s">
        <v>3058</v>
      </c>
      <c r="E791" s="33" t="s">
        <v>3059</v>
      </c>
      <c r="F791" s="249">
        <v>1731.375</v>
      </c>
      <c r="G791" s="249">
        <v>2137.5</v>
      </c>
      <c r="H791" s="403">
        <f t="shared" si="136"/>
        <v>2280</v>
      </c>
      <c r="I791" s="404">
        <v>3800</v>
      </c>
      <c r="J791" s="409" t="s">
        <v>1726</v>
      </c>
      <c r="K791" s="283"/>
      <c r="M791" s="27">
        <f t="shared" si="131"/>
        <v>0</v>
      </c>
      <c r="N791" s="50">
        <f t="shared" si="132"/>
        <v>0</v>
      </c>
      <c r="O791" s="50">
        <f t="shared" si="128"/>
        <v>0</v>
      </c>
      <c r="P791" s="50">
        <f t="shared" si="129"/>
        <v>0</v>
      </c>
      <c r="Q791" s="50">
        <f t="shared" si="130"/>
        <v>0</v>
      </c>
    </row>
    <row r="792" spans="2:17" ht="20.100000000000001" customHeight="1">
      <c r="D792" s="33" t="s">
        <v>3060</v>
      </c>
      <c r="E792" s="33" t="s">
        <v>3061</v>
      </c>
      <c r="F792" s="249">
        <v>2019.9375</v>
      </c>
      <c r="G792" s="249">
        <v>2493.75</v>
      </c>
      <c r="H792" s="403">
        <f t="shared" si="136"/>
        <v>2640</v>
      </c>
      <c r="I792" s="404">
        <v>4400</v>
      </c>
      <c r="J792" s="409" t="s">
        <v>1726</v>
      </c>
      <c r="K792" s="283"/>
      <c r="M792" s="27">
        <f t="shared" si="131"/>
        <v>0</v>
      </c>
      <c r="N792" s="50">
        <f t="shared" si="132"/>
        <v>0</v>
      </c>
      <c r="O792" s="119">
        <f t="shared" si="128"/>
        <v>0</v>
      </c>
      <c r="P792" s="119">
        <f t="shared" si="129"/>
        <v>0</v>
      </c>
      <c r="Q792" s="119">
        <f t="shared" si="130"/>
        <v>0</v>
      </c>
    </row>
    <row r="793" spans="2:17" ht="20.100000000000001" customHeight="1">
      <c r="D793" s="33" t="s">
        <v>3062</v>
      </c>
      <c r="E793" s="33" t="s">
        <v>3063</v>
      </c>
      <c r="F793" s="249">
        <v>2077.65</v>
      </c>
      <c r="G793" s="249">
        <v>2565</v>
      </c>
      <c r="H793" s="403">
        <f t="shared" si="136"/>
        <v>2730</v>
      </c>
      <c r="I793" s="404">
        <v>4550</v>
      </c>
      <c r="J793" s="409" t="s">
        <v>1726</v>
      </c>
      <c r="K793" s="283"/>
      <c r="M793" s="27">
        <f t="shared" si="131"/>
        <v>0</v>
      </c>
      <c r="N793" s="50">
        <f t="shared" si="132"/>
        <v>0</v>
      </c>
      <c r="O793" s="50">
        <f t="shared" si="128"/>
        <v>0</v>
      </c>
      <c r="P793" s="50">
        <f t="shared" si="129"/>
        <v>0</v>
      </c>
      <c r="Q793" s="50">
        <f t="shared" si="130"/>
        <v>0</v>
      </c>
    </row>
    <row r="794" spans="2:17" ht="20.100000000000001" customHeight="1">
      <c r="C794" s="33" t="s">
        <v>3064</v>
      </c>
      <c r="D794" s="33" t="s">
        <v>3065</v>
      </c>
      <c r="E794" s="33" t="s">
        <v>3066</v>
      </c>
      <c r="F794" s="249">
        <v>2019.9375</v>
      </c>
      <c r="G794" s="249">
        <v>2493.75</v>
      </c>
      <c r="H794" s="403">
        <f t="shared" si="136"/>
        <v>2670</v>
      </c>
      <c r="I794" s="404">
        <v>4450</v>
      </c>
      <c r="J794" s="409" t="s">
        <v>1726</v>
      </c>
      <c r="K794" s="283"/>
      <c r="M794" s="27">
        <f t="shared" si="131"/>
        <v>0</v>
      </c>
      <c r="N794" s="50">
        <f t="shared" si="132"/>
        <v>0</v>
      </c>
      <c r="O794" s="119">
        <f t="shared" si="128"/>
        <v>0</v>
      </c>
      <c r="P794" s="119">
        <f t="shared" si="129"/>
        <v>0</v>
      </c>
      <c r="Q794" s="119">
        <f t="shared" si="130"/>
        <v>0</v>
      </c>
    </row>
    <row r="795" spans="2:17" ht="20.100000000000001" customHeight="1">
      <c r="D795" s="33" t="s">
        <v>3067</v>
      </c>
      <c r="E795" s="33" t="s">
        <v>3068</v>
      </c>
      <c r="F795" s="249">
        <v>2250.7874999999999</v>
      </c>
      <c r="G795" s="249">
        <v>2778.75</v>
      </c>
      <c r="H795" s="403">
        <f t="shared" si="136"/>
        <v>2940</v>
      </c>
      <c r="I795" s="404">
        <v>4900</v>
      </c>
      <c r="J795" s="409" t="s">
        <v>1726</v>
      </c>
      <c r="K795" s="283"/>
      <c r="M795" s="27">
        <f t="shared" si="131"/>
        <v>0</v>
      </c>
      <c r="N795" s="50">
        <f t="shared" si="132"/>
        <v>0</v>
      </c>
      <c r="O795" s="50">
        <f t="shared" si="128"/>
        <v>0</v>
      </c>
      <c r="P795" s="50">
        <f t="shared" si="129"/>
        <v>0</v>
      </c>
      <c r="Q795" s="50">
        <f t="shared" si="130"/>
        <v>0</v>
      </c>
    </row>
    <row r="796" spans="2:17" ht="20.100000000000001" customHeight="1">
      <c r="D796" s="33" t="s">
        <v>3069</v>
      </c>
      <c r="E796" s="33" t="s">
        <v>3070</v>
      </c>
      <c r="F796" s="249">
        <v>2366.2125000000001</v>
      </c>
      <c r="G796" s="249">
        <v>2921.25</v>
      </c>
      <c r="H796" s="403">
        <f t="shared" si="136"/>
        <v>3120</v>
      </c>
      <c r="I796" s="404">
        <v>5200</v>
      </c>
      <c r="J796" s="409" t="s">
        <v>1726</v>
      </c>
      <c r="K796" s="248"/>
      <c r="M796" s="27">
        <f t="shared" si="131"/>
        <v>0</v>
      </c>
      <c r="N796" s="50">
        <f t="shared" si="132"/>
        <v>0</v>
      </c>
      <c r="O796" s="119">
        <f t="shared" si="128"/>
        <v>0</v>
      </c>
      <c r="P796" s="119">
        <f t="shared" si="129"/>
        <v>0</v>
      </c>
      <c r="Q796" s="119">
        <f t="shared" si="130"/>
        <v>0</v>
      </c>
    </row>
    <row r="797" spans="2:17" ht="20.100000000000001" customHeight="1">
      <c r="D797" s="253" t="s">
        <v>3071</v>
      </c>
      <c r="F797" s="249">
        <v>0</v>
      </c>
      <c r="G797" s="249">
        <v>0</v>
      </c>
      <c r="H797" s="411">
        <v>0</v>
      </c>
      <c r="I797" s="411"/>
      <c r="J797" s="407"/>
      <c r="K797" s="248"/>
      <c r="M797" s="27">
        <f t="shared" si="131"/>
        <v>0</v>
      </c>
      <c r="N797" s="50">
        <f t="shared" si="132"/>
        <v>0</v>
      </c>
      <c r="O797" s="50">
        <f t="shared" si="128"/>
        <v>0</v>
      </c>
      <c r="P797" s="50">
        <f t="shared" si="129"/>
        <v>0</v>
      </c>
      <c r="Q797" s="50">
        <f t="shared" si="130"/>
        <v>0</v>
      </c>
    </row>
    <row r="798" spans="2:17" ht="20.100000000000001" customHeight="1">
      <c r="C798" s="33" t="s">
        <v>3072</v>
      </c>
      <c r="D798" s="33" t="s">
        <v>3073</v>
      </c>
      <c r="E798" s="33" t="s">
        <v>3050</v>
      </c>
      <c r="F798" s="249">
        <v>1731.375</v>
      </c>
      <c r="G798" s="249">
        <v>2137.5</v>
      </c>
      <c r="H798" s="403">
        <f t="shared" ref="H798:H806" si="137">I798*0.6</f>
        <v>2280</v>
      </c>
      <c r="I798" s="404">
        <v>3800</v>
      </c>
      <c r="J798" s="409" t="s">
        <v>1726</v>
      </c>
      <c r="K798" s="248"/>
      <c r="M798" s="27">
        <f t="shared" si="131"/>
        <v>0</v>
      </c>
      <c r="N798" s="50">
        <f t="shared" si="132"/>
        <v>0</v>
      </c>
      <c r="O798" s="119">
        <f t="shared" si="128"/>
        <v>0</v>
      </c>
      <c r="P798" s="119">
        <f t="shared" si="129"/>
        <v>0</v>
      </c>
      <c r="Q798" s="119">
        <f t="shared" si="130"/>
        <v>0</v>
      </c>
    </row>
    <row r="799" spans="2:17" ht="20.100000000000001" customHeight="1">
      <c r="D799" s="33" t="s">
        <v>3074</v>
      </c>
      <c r="E799" s="33" t="s">
        <v>3053</v>
      </c>
      <c r="F799" s="249">
        <v>1904.5125</v>
      </c>
      <c r="G799" s="249">
        <v>2351.25</v>
      </c>
      <c r="H799" s="403">
        <f t="shared" si="137"/>
        <v>2520</v>
      </c>
      <c r="I799" s="404">
        <v>4200</v>
      </c>
      <c r="J799" s="409" t="s">
        <v>1726</v>
      </c>
      <c r="K799" s="248"/>
      <c r="M799" s="27">
        <f t="shared" si="131"/>
        <v>0</v>
      </c>
      <c r="N799" s="50">
        <f t="shared" si="132"/>
        <v>0</v>
      </c>
      <c r="O799" s="50">
        <f t="shared" si="128"/>
        <v>0</v>
      </c>
      <c r="P799" s="50">
        <f t="shared" si="129"/>
        <v>0</v>
      </c>
      <c r="Q799" s="50">
        <f t="shared" si="130"/>
        <v>0</v>
      </c>
    </row>
    <row r="800" spans="2:17" ht="20.100000000000001" customHeight="1">
      <c r="D800" s="33" t="s">
        <v>3075</v>
      </c>
      <c r="E800" s="33" t="s">
        <v>3056</v>
      </c>
      <c r="F800" s="249">
        <v>2019.9375</v>
      </c>
      <c r="G800" s="249">
        <v>2493.75</v>
      </c>
      <c r="H800" s="403">
        <f t="shared" si="137"/>
        <v>2640</v>
      </c>
      <c r="I800" s="404">
        <v>4400</v>
      </c>
      <c r="J800" s="409" t="s">
        <v>1726</v>
      </c>
      <c r="K800" s="248"/>
      <c r="M800" s="27">
        <f t="shared" si="131"/>
        <v>0</v>
      </c>
      <c r="N800" s="50">
        <f t="shared" si="132"/>
        <v>0</v>
      </c>
      <c r="O800" s="119">
        <f t="shared" si="128"/>
        <v>0</v>
      </c>
      <c r="P800" s="119">
        <f t="shared" si="129"/>
        <v>0</v>
      </c>
      <c r="Q800" s="119">
        <f t="shared" si="130"/>
        <v>0</v>
      </c>
    </row>
    <row r="801" spans="3:17" ht="20.100000000000001" customHeight="1">
      <c r="C801" s="33" t="s">
        <v>3076</v>
      </c>
      <c r="D801" s="33" t="s">
        <v>3077</v>
      </c>
      <c r="E801" s="33" t="s">
        <v>3059</v>
      </c>
      <c r="F801" s="249">
        <v>1962.2250000000001</v>
      </c>
      <c r="G801" s="249">
        <v>2422.5</v>
      </c>
      <c r="H801" s="403">
        <f t="shared" si="137"/>
        <v>2580</v>
      </c>
      <c r="I801" s="404">
        <v>4300</v>
      </c>
      <c r="J801" s="409" t="s">
        <v>1726</v>
      </c>
      <c r="K801" s="248"/>
      <c r="M801" s="27">
        <f t="shared" si="131"/>
        <v>0</v>
      </c>
      <c r="N801" s="50">
        <f t="shared" si="132"/>
        <v>0</v>
      </c>
      <c r="O801" s="50">
        <f t="shared" si="128"/>
        <v>0</v>
      </c>
      <c r="P801" s="50">
        <f t="shared" si="129"/>
        <v>0</v>
      </c>
      <c r="Q801" s="50">
        <f t="shared" si="130"/>
        <v>0</v>
      </c>
    </row>
    <row r="802" spans="3:17" ht="20.100000000000001" customHeight="1">
      <c r="D802" s="33" t="s">
        <v>3078</v>
      </c>
      <c r="E802" s="33" t="s">
        <v>3061</v>
      </c>
      <c r="F802" s="249">
        <v>2193.0750000000003</v>
      </c>
      <c r="G802" s="249">
        <v>2707.5</v>
      </c>
      <c r="H802" s="403">
        <f t="shared" si="137"/>
        <v>2880</v>
      </c>
      <c r="I802" s="404">
        <v>4800</v>
      </c>
      <c r="J802" s="409" t="s">
        <v>1726</v>
      </c>
      <c r="K802" s="248"/>
      <c r="M802" s="27">
        <f t="shared" si="131"/>
        <v>0</v>
      </c>
      <c r="N802" s="50">
        <f t="shared" si="132"/>
        <v>0</v>
      </c>
      <c r="O802" s="119">
        <f t="shared" si="128"/>
        <v>0</v>
      </c>
      <c r="P802" s="119">
        <f t="shared" si="129"/>
        <v>0</v>
      </c>
      <c r="Q802" s="119">
        <f t="shared" si="130"/>
        <v>0</v>
      </c>
    </row>
    <row r="803" spans="3:17" ht="20.100000000000001" customHeight="1">
      <c r="D803" s="33" t="s">
        <v>3079</v>
      </c>
      <c r="E803" s="33" t="s">
        <v>3063</v>
      </c>
      <c r="F803" s="249">
        <v>2308.5</v>
      </c>
      <c r="G803" s="249">
        <v>2850</v>
      </c>
      <c r="H803" s="403">
        <f t="shared" si="137"/>
        <v>3060</v>
      </c>
      <c r="I803" s="404">
        <v>5100</v>
      </c>
      <c r="J803" s="409" t="s">
        <v>1726</v>
      </c>
      <c r="K803" s="248"/>
      <c r="M803" s="27">
        <f t="shared" si="131"/>
        <v>0</v>
      </c>
      <c r="N803" s="50">
        <f t="shared" si="132"/>
        <v>0</v>
      </c>
      <c r="O803" s="50">
        <f t="shared" si="128"/>
        <v>0</v>
      </c>
      <c r="P803" s="50">
        <f t="shared" si="129"/>
        <v>0</v>
      </c>
      <c r="Q803" s="50">
        <f t="shared" si="130"/>
        <v>0</v>
      </c>
    </row>
    <row r="804" spans="3:17" ht="20.100000000000001" customHeight="1">
      <c r="C804" s="33" t="s">
        <v>3080</v>
      </c>
      <c r="D804" s="33" t="s">
        <v>3081</v>
      </c>
      <c r="E804" s="33" t="s">
        <v>3066</v>
      </c>
      <c r="F804" s="249">
        <v>2193.0750000000003</v>
      </c>
      <c r="G804" s="249">
        <v>2707.5</v>
      </c>
      <c r="H804" s="403">
        <f t="shared" si="137"/>
        <v>2880</v>
      </c>
      <c r="I804" s="404">
        <v>4800</v>
      </c>
      <c r="J804" s="409" t="s">
        <v>1726</v>
      </c>
      <c r="K804" s="248"/>
      <c r="M804" s="27">
        <f t="shared" si="131"/>
        <v>0</v>
      </c>
      <c r="N804" s="50">
        <f t="shared" si="132"/>
        <v>0</v>
      </c>
      <c r="O804" s="119">
        <f t="shared" si="128"/>
        <v>0</v>
      </c>
      <c r="P804" s="119">
        <f t="shared" si="129"/>
        <v>0</v>
      </c>
      <c r="Q804" s="119">
        <f t="shared" si="130"/>
        <v>0</v>
      </c>
    </row>
    <row r="805" spans="3:17" ht="20.100000000000001" customHeight="1">
      <c r="D805" s="33" t="s">
        <v>3082</v>
      </c>
      <c r="E805" s="33" t="s">
        <v>3068</v>
      </c>
      <c r="F805" s="249">
        <v>2423.9250000000002</v>
      </c>
      <c r="G805" s="249">
        <v>2992.5</v>
      </c>
      <c r="H805" s="403">
        <f t="shared" si="137"/>
        <v>3180</v>
      </c>
      <c r="I805" s="404">
        <v>5300</v>
      </c>
      <c r="J805" s="409" t="s">
        <v>1726</v>
      </c>
      <c r="K805" s="248"/>
      <c r="M805" s="27">
        <f t="shared" si="131"/>
        <v>0</v>
      </c>
      <c r="N805" s="50">
        <f t="shared" si="132"/>
        <v>0</v>
      </c>
      <c r="O805" s="50">
        <f t="shared" si="128"/>
        <v>0</v>
      </c>
      <c r="P805" s="50">
        <f t="shared" si="129"/>
        <v>0</v>
      </c>
      <c r="Q805" s="50">
        <f t="shared" si="130"/>
        <v>0</v>
      </c>
    </row>
    <row r="806" spans="3:17" ht="20.100000000000001" customHeight="1">
      <c r="D806" s="33" t="s">
        <v>3083</v>
      </c>
      <c r="E806" s="33" t="s">
        <v>3070</v>
      </c>
      <c r="F806" s="249">
        <v>2597.0625</v>
      </c>
      <c r="G806" s="249">
        <v>3206.25</v>
      </c>
      <c r="H806" s="403">
        <f t="shared" si="137"/>
        <v>3420</v>
      </c>
      <c r="I806" s="404">
        <v>5700</v>
      </c>
      <c r="J806" s="409" t="s">
        <v>1726</v>
      </c>
      <c r="K806" s="248"/>
      <c r="M806" s="27">
        <f t="shared" si="131"/>
        <v>0</v>
      </c>
      <c r="N806" s="50">
        <f t="shared" si="132"/>
        <v>0</v>
      </c>
      <c r="O806" s="119">
        <f t="shared" si="128"/>
        <v>0</v>
      </c>
      <c r="P806" s="119">
        <f t="shared" si="129"/>
        <v>0</v>
      </c>
      <c r="Q806" s="119">
        <f t="shared" si="130"/>
        <v>0</v>
      </c>
    </row>
    <row r="807" spans="3:17" ht="20.100000000000001" customHeight="1">
      <c r="D807" s="253" t="s">
        <v>3084</v>
      </c>
      <c r="F807" s="249"/>
      <c r="G807" s="249"/>
      <c r="H807" s="411"/>
      <c r="I807" s="411"/>
      <c r="J807" s="407"/>
      <c r="K807" s="248"/>
      <c r="M807" s="27">
        <f t="shared" si="131"/>
        <v>0</v>
      </c>
      <c r="N807" s="50">
        <f t="shared" si="132"/>
        <v>0</v>
      </c>
      <c r="O807" s="50">
        <f t="shared" si="128"/>
        <v>0</v>
      </c>
      <c r="P807" s="50">
        <f t="shared" si="129"/>
        <v>0</v>
      </c>
      <c r="Q807" s="50">
        <f t="shared" si="130"/>
        <v>0</v>
      </c>
    </row>
    <row r="808" spans="3:17" ht="20.100000000000001" customHeight="1">
      <c r="C808" s="33" t="s">
        <v>3085</v>
      </c>
      <c r="D808" s="33" t="s">
        <v>3086</v>
      </c>
      <c r="E808" s="33" t="s">
        <v>3087</v>
      </c>
      <c r="F808" s="249">
        <v>1789.0875000000001</v>
      </c>
      <c r="G808" s="249">
        <v>2208.75</v>
      </c>
      <c r="H808" s="403">
        <f t="shared" ref="H808:H816" si="138">I808*0.6</f>
        <v>2340</v>
      </c>
      <c r="I808" s="404">
        <v>3900</v>
      </c>
      <c r="J808" s="409" t="s">
        <v>1726</v>
      </c>
      <c r="K808" s="248" t="s">
        <v>3088</v>
      </c>
      <c r="M808" s="27">
        <f t="shared" si="131"/>
        <v>0</v>
      </c>
      <c r="N808" s="50">
        <f t="shared" si="132"/>
        <v>0</v>
      </c>
      <c r="O808" s="119">
        <f t="shared" si="128"/>
        <v>0</v>
      </c>
      <c r="P808" s="119">
        <f t="shared" si="129"/>
        <v>0</v>
      </c>
      <c r="Q808" s="119">
        <f t="shared" si="130"/>
        <v>0</v>
      </c>
    </row>
    <row r="809" spans="3:17" ht="20.100000000000001" customHeight="1">
      <c r="D809" s="33" t="s">
        <v>3089</v>
      </c>
      <c r="E809" s="33" t="s">
        <v>3090</v>
      </c>
      <c r="F809" s="249">
        <v>2077.65</v>
      </c>
      <c r="G809" s="249">
        <v>2565</v>
      </c>
      <c r="H809" s="403">
        <f t="shared" si="138"/>
        <v>2700</v>
      </c>
      <c r="I809" s="404">
        <v>4500</v>
      </c>
      <c r="J809" s="409" t="s">
        <v>1726</v>
      </c>
      <c r="K809" s="248"/>
      <c r="M809" s="27">
        <f t="shared" si="131"/>
        <v>0</v>
      </c>
      <c r="N809" s="50">
        <f t="shared" si="132"/>
        <v>0</v>
      </c>
      <c r="O809" s="50">
        <f t="shared" si="128"/>
        <v>0</v>
      </c>
      <c r="P809" s="50">
        <f t="shared" si="129"/>
        <v>0</v>
      </c>
      <c r="Q809" s="50">
        <f t="shared" si="130"/>
        <v>0</v>
      </c>
    </row>
    <row r="810" spans="3:17" ht="20.100000000000001" customHeight="1">
      <c r="D810" s="33" t="s">
        <v>3091</v>
      </c>
      <c r="E810" s="33" t="s">
        <v>3092</v>
      </c>
      <c r="F810" s="249">
        <v>2308.5</v>
      </c>
      <c r="G810" s="249">
        <v>2850</v>
      </c>
      <c r="H810" s="403">
        <f t="shared" si="138"/>
        <v>3060</v>
      </c>
      <c r="I810" s="404">
        <v>5100</v>
      </c>
      <c r="J810" s="409" t="s">
        <v>1726</v>
      </c>
      <c r="K810" s="248"/>
      <c r="M810" s="27">
        <f t="shared" si="131"/>
        <v>0</v>
      </c>
      <c r="N810" s="50">
        <f t="shared" si="132"/>
        <v>0</v>
      </c>
      <c r="O810" s="119">
        <f t="shared" si="128"/>
        <v>0</v>
      </c>
      <c r="P810" s="119">
        <f t="shared" si="129"/>
        <v>0</v>
      </c>
      <c r="Q810" s="119">
        <f t="shared" si="130"/>
        <v>0</v>
      </c>
    </row>
    <row r="811" spans="3:17" ht="20.100000000000001" customHeight="1">
      <c r="C811" s="33" t="s">
        <v>3076</v>
      </c>
      <c r="D811" s="33" t="s">
        <v>3093</v>
      </c>
      <c r="E811" s="33" t="s">
        <v>3094</v>
      </c>
      <c r="F811" s="249">
        <v>2193.0750000000003</v>
      </c>
      <c r="G811" s="249">
        <v>2707.5</v>
      </c>
      <c r="H811" s="403">
        <f t="shared" si="138"/>
        <v>2880</v>
      </c>
      <c r="I811" s="404">
        <v>4800</v>
      </c>
      <c r="J811" s="409" t="s">
        <v>1726</v>
      </c>
      <c r="K811" s="248"/>
      <c r="M811" s="27">
        <f t="shared" si="131"/>
        <v>0</v>
      </c>
      <c r="N811" s="50">
        <f t="shared" si="132"/>
        <v>0</v>
      </c>
      <c r="O811" s="50">
        <f t="shared" si="128"/>
        <v>0</v>
      </c>
      <c r="P811" s="50">
        <f t="shared" si="129"/>
        <v>0</v>
      </c>
      <c r="Q811" s="50">
        <f t="shared" si="130"/>
        <v>0</v>
      </c>
    </row>
    <row r="812" spans="3:17" ht="20.100000000000001" customHeight="1">
      <c r="D812" s="33" t="s">
        <v>3095</v>
      </c>
      <c r="E812" s="33" t="s">
        <v>3096</v>
      </c>
      <c r="F812" s="249">
        <v>2308.5</v>
      </c>
      <c r="G812" s="249">
        <v>2850</v>
      </c>
      <c r="H812" s="403">
        <f t="shared" si="138"/>
        <v>3060</v>
      </c>
      <c r="I812" s="404">
        <v>5100</v>
      </c>
      <c r="J812" s="409" t="s">
        <v>1726</v>
      </c>
      <c r="K812" s="248"/>
      <c r="M812" s="27">
        <f t="shared" si="131"/>
        <v>0</v>
      </c>
      <c r="N812" s="50">
        <f t="shared" si="132"/>
        <v>0</v>
      </c>
      <c r="O812" s="119">
        <f t="shared" si="128"/>
        <v>0</v>
      </c>
      <c r="P812" s="119">
        <f t="shared" si="129"/>
        <v>0</v>
      </c>
      <c r="Q812" s="119">
        <f t="shared" si="130"/>
        <v>0</v>
      </c>
    </row>
    <row r="813" spans="3:17" ht="20.100000000000001" customHeight="1">
      <c r="D813" s="33" t="s">
        <v>3097</v>
      </c>
      <c r="E813" s="33" t="s">
        <v>3098</v>
      </c>
      <c r="F813" s="249">
        <v>2481.6375000000003</v>
      </c>
      <c r="G813" s="249">
        <v>3063.75</v>
      </c>
      <c r="H813" s="403">
        <f t="shared" si="138"/>
        <v>3240</v>
      </c>
      <c r="I813" s="404">
        <v>5400</v>
      </c>
      <c r="J813" s="409" t="s">
        <v>1726</v>
      </c>
      <c r="K813" s="248"/>
      <c r="M813" s="27">
        <f t="shared" si="131"/>
        <v>0</v>
      </c>
      <c r="N813" s="50">
        <f t="shared" si="132"/>
        <v>0</v>
      </c>
      <c r="O813" s="50">
        <f t="shared" si="128"/>
        <v>0</v>
      </c>
      <c r="P813" s="50">
        <f t="shared" si="129"/>
        <v>0</v>
      </c>
      <c r="Q813" s="50">
        <f t="shared" si="130"/>
        <v>0</v>
      </c>
    </row>
    <row r="814" spans="3:17" ht="20.100000000000001" customHeight="1">
      <c r="C814" s="33" t="s">
        <v>3080</v>
      </c>
      <c r="D814" s="33" t="s">
        <v>3099</v>
      </c>
      <c r="E814" s="33" t="s">
        <v>3100</v>
      </c>
      <c r="F814" s="249">
        <v>2597.0625</v>
      </c>
      <c r="G814" s="249">
        <v>3206.25</v>
      </c>
      <c r="H814" s="403">
        <f t="shared" si="138"/>
        <v>3420</v>
      </c>
      <c r="I814" s="404">
        <v>5700</v>
      </c>
      <c r="J814" s="409" t="s">
        <v>1726</v>
      </c>
      <c r="K814" s="248"/>
      <c r="M814" s="27">
        <f t="shared" si="131"/>
        <v>0</v>
      </c>
      <c r="N814" s="50">
        <f t="shared" si="132"/>
        <v>0</v>
      </c>
      <c r="O814" s="119">
        <f t="shared" si="128"/>
        <v>0</v>
      </c>
      <c r="P814" s="119">
        <f t="shared" si="129"/>
        <v>0</v>
      </c>
      <c r="Q814" s="119">
        <f t="shared" si="130"/>
        <v>0</v>
      </c>
    </row>
    <row r="815" spans="3:17" ht="20.100000000000001" customHeight="1">
      <c r="D815" s="33" t="s">
        <v>3101</v>
      </c>
      <c r="E815" s="33" t="s">
        <v>3102</v>
      </c>
      <c r="F815" s="249">
        <v>2770.2000000000003</v>
      </c>
      <c r="G815" s="249">
        <v>3420</v>
      </c>
      <c r="H815" s="403">
        <f t="shared" si="138"/>
        <v>3660</v>
      </c>
      <c r="I815" s="404">
        <v>6100</v>
      </c>
      <c r="J815" s="409" t="s">
        <v>1726</v>
      </c>
      <c r="K815" s="248"/>
      <c r="M815" s="27">
        <f t="shared" si="131"/>
        <v>0</v>
      </c>
      <c r="N815" s="50">
        <f t="shared" si="132"/>
        <v>0</v>
      </c>
      <c r="O815" s="50">
        <f t="shared" si="128"/>
        <v>0</v>
      </c>
      <c r="P815" s="50">
        <f t="shared" si="129"/>
        <v>0</v>
      </c>
      <c r="Q815" s="50">
        <f t="shared" si="130"/>
        <v>0</v>
      </c>
    </row>
    <row r="816" spans="3:17" ht="20.100000000000001" customHeight="1">
      <c r="D816" s="33" t="s">
        <v>3103</v>
      </c>
      <c r="E816" s="33" t="s">
        <v>3104</v>
      </c>
      <c r="F816" s="249">
        <v>3174.1875</v>
      </c>
      <c r="G816" s="249">
        <v>3918.75</v>
      </c>
      <c r="H816" s="403">
        <f t="shared" si="138"/>
        <v>4200</v>
      </c>
      <c r="I816" s="404">
        <v>7000</v>
      </c>
      <c r="J816" s="409" t="s">
        <v>1726</v>
      </c>
      <c r="K816" s="248"/>
      <c r="M816" s="27">
        <f t="shared" si="131"/>
        <v>0</v>
      </c>
      <c r="N816" s="50">
        <f t="shared" si="132"/>
        <v>0</v>
      </c>
      <c r="O816" s="119">
        <f t="shared" si="128"/>
        <v>0</v>
      </c>
      <c r="P816" s="119">
        <f t="shared" si="129"/>
        <v>0</v>
      </c>
      <c r="Q816" s="119">
        <f t="shared" si="130"/>
        <v>0</v>
      </c>
    </row>
    <row r="817" spans="3:17" ht="20.100000000000001" customHeight="1">
      <c r="F817" s="249"/>
      <c r="G817" s="249"/>
      <c r="H817" s="411"/>
      <c r="I817" s="411"/>
      <c r="J817" s="407"/>
      <c r="K817" s="248"/>
      <c r="M817" s="27">
        <f t="shared" si="131"/>
        <v>0</v>
      </c>
      <c r="N817" s="50">
        <f t="shared" si="132"/>
        <v>0</v>
      </c>
      <c r="O817" s="50">
        <f t="shared" si="128"/>
        <v>0</v>
      </c>
      <c r="P817" s="50">
        <f t="shared" si="129"/>
        <v>0</v>
      </c>
      <c r="Q817" s="50">
        <f t="shared" si="130"/>
        <v>0</v>
      </c>
    </row>
    <row r="818" spans="3:17" ht="20.100000000000001" customHeight="1">
      <c r="C818" s="253" t="s">
        <v>3105</v>
      </c>
      <c r="D818" s="33" t="s">
        <v>3106</v>
      </c>
      <c r="F818" s="249"/>
      <c r="G818" s="249"/>
      <c r="H818" s="411"/>
      <c r="I818" s="411"/>
      <c r="J818" s="407"/>
      <c r="K818" s="248"/>
      <c r="M818" s="27">
        <f t="shared" si="131"/>
        <v>0</v>
      </c>
      <c r="N818" s="50">
        <f t="shared" si="132"/>
        <v>0</v>
      </c>
      <c r="O818" s="119">
        <f t="shared" si="128"/>
        <v>0</v>
      </c>
      <c r="P818" s="119">
        <f t="shared" si="129"/>
        <v>0</v>
      </c>
      <c r="Q818" s="119">
        <f t="shared" si="130"/>
        <v>0</v>
      </c>
    </row>
    <row r="819" spans="3:17" ht="20.100000000000001" customHeight="1">
      <c r="D819" s="33" t="s">
        <v>3107</v>
      </c>
      <c r="E819" s="33" t="s">
        <v>3108</v>
      </c>
      <c r="F819" s="249">
        <v>3635.8875000000003</v>
      </c>
      <c r="G819" s="249">
        <v>4488.75</v>
      </c>
      <c r="H819" s="403">
        <f t="shared" ref="H819:H820" si="139">I819*0.6</f>
        <v>4800</v>
      </c>
      <c r="I819" s="404">
        <v>8000</v>
      </c>
      <c r="J819" s="409" t="s">
        <v>1726</v>
      </c>
      <c r="K819" s="248"/>
      <c r="M819" s="27">
        <f t="shared" si="131"/>
        <v>0</v>
      </c>
      <c r="N819" s="50">
        <f t="shared" si="132"/>
        <v>0</v>
      </c>
      <c r="O819" s="50">
        <f t="shared" si="128"/>
        <v>0</v>
      </c>
      <c r="P819" s="50">
        <f t="shared" si="129"/>
        <v>0</v>
      </c>
      <c r="Q819" s="50">
        <f t="shared" si="130"/>
        <v>0</v>
      </c>
    </row>
    <row r="820" spans="3:17" ht="20.100000000000001" customHeight="1">
      <c r="D820" s="33" t="s">
        <v>3109</v>
      </c>
      <c r="E820" s="33" t="s">
        <v>3110</v>
      </c>
      <c r="F820" s="249">
        <v>2481.6375000000003</v>
      </c>
      <c r="G820" s="249">
        <v>3063.75</v>
      </c>
      <c r="H820" s="403">
        <f t="shared" si="139"/>
        <v>3240</v>
      </c>
      <c r="I820" s="404">
        <v>5400</v>
      </c>
      <c r="J820" s="409" t="s">
        <v>1726</v>
      </c>
      <c r="K820" s="248"/>
      <c r="M820" s="27">
        <f t="shared" si="131"/>
        <v>0</v>
      </c>
      <c r="N820" s="50">
        <f t="shared" si="132"/>
        <v>0</v>
      </c>
      <c r="O820" s="119">
        <f t="shared" si="128"/>
        <v>0</v>
      </c>
      <c r="P820" s="119">
        <f t="shared" si="129"/>
        <v>0</v>
      </c>
      <c r="Q820" s="119">
        <f t="shared" si="130"/>
        <v>0</v>
      </c>
    </row>
    <row r="821" spans="3:17" ht="20.100000000000001" customHeight="1">
      <c r="F821" s="249"/>
      <c r="G821" s="249"/>
      <c r="H821" s="411"/>
      <c r="I821" s="411"/>
      <c r="J821" s="407"/>
      <c r="K821" s="248"/>
      <c r="M821" s="27">
        <f t="shared" si="131"/>
        <v>0</v>
      </c>
      <c r="N821" s="50">
        <f t="shared" si="132"/>
        <v>0</v>
      </c>
      <c r="O821" s="50">
        <f t="shared" si="128"/>
        <v>0</v>
      </c>
      <c r="P821" s="50">
        <f t="shared" si="129"/>
        <v>0</v>
      </c>
      <c r="Q821" s="50">
        <f t="shared" si="130"/>
        <v>0</v>
      </c>
    </row>
    <row r="822" spans="3:17" ht="20.100000000000001" customHeight="1">
      <c r="C822" s="253" t="s">
        <v>3111</v>
      </c>
      <c r="F822" s="249"/>
      <c r="G822" s="249"/>
      <c r="H822" s="411"/>
      <c r="I822" s="411"/>
      <c r="J822" s="407"/>
      <c r="K822" s="248"/>
      <c r="M822" s="27">
        <f t="shared" si="131"/>
        <v>0</v>
      </c>
      <c r="N822" s="50">
        <f t="shared" si="132"/>
        <v>0</v>
      </c>
      <c r="O822" s="119">
        <f t="shared" si="128"/>
        <v>0</v>
      </c>
      <c r="P822" s="119">
        <f t="shared" si="129"/>
        <v>0</v>
      </c>
      <c r="Q822" s="119">
        <f t="shared" si="130"/>
        <v>0</v>
      </c>
    </row>
    <row r="823" spans="3:17" ht="20.100000000000001" customHeight="1">
      <c r="C823" s="33" t="s">
        <v>3112</v>
      </c>
      <c r="D823" s="33" t="s">
        <v>3113</v>
      </c>
      <c r="E823" s="33" t="s">
        <v>3114</v>
      </c>
      <c r="F823" s="249">
        <v>5386.5</v>
      </c>
      <c r="G823" s="249">
        <v>6650</v>
      </c>
      <c r="H823" s="403">
        <f t="shared" ref="H823:H836" si="140">I823*0.6</f>
        <v>6900</v>
      </c>
      <c r="I823" s="404">
        <v>11500</v>
      </c>
      <c r="J823" s="409" t="s">
        <v>1726</v>
      </c>
      <c r="K823" s="248"/>
      <c r="M823" s="27">
        <f t="shared" si="131"/>
        <v>0</v>
      </c>
      <c r="N823" s="50">
        <f t="shared" si="132"/>
        <v>0</v>
      </c>
      <c r="O823" s="50">
        <f t="shared" si="128"/>
        <v>0</v>
      </c>
      <c r="P823" s="50">
        <f t="shared" si="129"/>
        <v>0</v>
      </c>
      <c r="Q823" s="50">
        <f t="shared" si="130"/>
        <v>0</v>
      </c>
    </row>
    <row r="824" spans="3:17" ht="20.100000000000001" customHeight="1">
      <c r="C824" s="33" t="s">
        <v>3115</v>
      </c>
      <c r="D824" s="33" t="s">
        <v>3116</v>
      </c>
      <c r="E824" s="33" t="s">
        <v>3117</v>
      </c>
      <c r="F824" s="249">
        <v>6463.8</v>
      </c>
      <c r="G824" s="249">
        <v>7980</v>
      </c>
      <c r="H824" s="403">
        <f t="shared" si="140"/>
        <v>8400</v>
      </c>
      <c r="I824" s="404">
        <v>14000</v>
      </c>
      <c r="J824" s="409" t="s">
        <v>1726</v>
      </c>
      <c r="K824" s="248"/>
      <c r="M824" s="27">
        <f t="shared" si="131"/>
        <v>0</v>
      </c>
      <c r="N824" s="50">
        <f t="shared" si="132"/>
        <v>0</v>
      </c>
      <c r="O824" s="119">
        <f t="shared" si="128"/>
        <v>0</v>
      </c>
      <c r="P824" s="119">
        <f t="shared" si="129"/>
        <v>0</v>
      </c>
      <c r="Q824" s="119">
        <f t="shared" si="130"/>
        <v>0</v>
      </c>
    </row>
    <row r="825" spans="3:17" ht="20.100000000000001" customHeight="1">
      <c r="D825" s="33" t="s">
        <v>3118</v>
      </c>
      <c r="E825" s="33" t="s">
        <v>3119</v>
      </c>
      <c r="F825" s="249">
        <v>7002.45</v>
      </c>
      <c r="G825" s="249">
        <v>8645</v>
      </c>
      <c r="H825" s="403">
        <f t="shared" si="140"/>
        <v>9240</v>
      </c>
      <c r="I825" s="404">
        <v>15400</v>
      </c>
      <c r="J825" s="409" t="s">
        <v>1726</v>
      </c>
      <c r="K825" s="248"/>
      <c r="M825" s="27">
        <f t="shared" si="131"/>
        <v>0</v>
      </c>
      <c r="N825" s="50">
        <f t="shared" si="132"/>
        <v>0</v>
      </c>
      <c r="O825" s="50">
        <f t="shared" si="128"/>
        <v>0</v>
      </c>
      <c r="P825" s="50">
        <f t="shared" si="129"/>
        <v>0</v>
      </c>
      <c r="Q825" s="50">
        <f t="shared" si="130"/>
        <v>0</v>
      </c>
    </row>
    <row r="826" spans="3:17" ht="20.100000000000001" customHeight="1">
      <c r="D826" s="33" t="s">
        <v>3120</v>
      </c>
      <c r="E826" s="33" t="s">
        <v>3121</v>
      </c>
      <c r="F826" s="249">
        <v>7810.4250000000002</v>
      </c>
      <c r="G826" s="249">
        <v>9642.5</v>
      </c>
      <c r="H826" s="403">
        <f t="shared" si="140"/>
        <v>10200</v>
      </c>
      <c r="I826" s="404">
        <v>17000</v>
      </c>
      <c r="J826" s="409" t="s">
        <v>1726</v>
      </c>
      <c r="K826" s="248"/>
      <c r="M826" s="27">
        <f t="shared" si="131"/>
        <v>0</v>
      </c>
      <c r="N826" s="50">
        <f t="shared" si="132"/>
        <v>0</v>
      </c>
      <c r="O826" s="119">
        <f t="shared" si="128"/>
        <v>0</v>
      </c>
      <c r="P826" s="119">
        <f t="shared" si="129"/>
        <v>0</v>
      </c>
      <c r="Q826" s="119">
        <f t="shared" si="130"/>
        <v>0</v>
      </c>
    </row>
    <row r="827" spans="3:17" ht="20.100000000000001" customHeight="1">
      <c r="C827" s="33" t="s">
        <v>3122</v>
      </c>
      <c r="D827" s="33" t="s">
        <v>3123</v>
      </c>
      <c r="E827" s="33" t="s">
        <v>3124</v>
      </c>
      <c r="F827" s="249">
        <v>7002.45</v>
      </c>
      <c r="G827" s="249">
        <v>8645</v>
      </c>
      <c r="H827" s="403">
        <f t="shared" si="140"/>
        <v>9240</v>
      </c>
      <c r="I827" s="404">
        <v>15400</v>
      </c>
      <c r="J827" s="409" t="s">
        <v>1726</v>
      </c>
      <c r="K827" s="283"/>
      <c r="M827" s="27">
        <f t="shared" si="131"/>
        <v>0</v>
      </c>
      <c r="N827" s="50">
        <f t="shared" si="132"/>
        <v>0</v>
      </c>
      <c r="O827" s="50">
        <f t="shared" si="128"/>
        <v>0</v>
      </c>
      <c r="P827" s="50">
        <f t="shared" si="129"/>
        <v>0</v>
      </c>
      <c r="Q827" s="50">
        <f t="shared" si="130"/>
        <v>0</v>
      </c>
    </row>
    <row r="828" spans="3:17" ht="20.100000000000001" customHeight="1">
      <c r="D828" s="412" t="s">
        <v>3125</v>
      </c>
      <c r="E828" s="412" t="s">
        <v>3126</v>
      </c>
      <c r="F828" s="249">
        <v>7810.4250000000002</v>
      </c>
      <c r="G828" s="249">
        <v>9642.5</v>
      </c>
      <c r="H828" s="403">
        <f t="shared" si="140"/>
        <v>10200</v>
      </c>
      <c r="I828" s="404">
        <v>17000</v>
      </c>
      <c r="J828" s="409" t="s">
        <v>1726</v>
      </c>
      <c r="K828" s="425" t="s">
        <v>5423</v>
      </c>
      <c r="M828" s="27">
        <f t="shared" si="131"/>
        <v>0</v>
      </c>
      <c r="N828" s="50">
        <f t="shared" si="132"/>
        <v>0</v>
      </c>
      <c r="O828" s="119">
        <f t="shared" si="128"/>
        <v>0</v>
      </c>
      <c r="P828" s="119">
        <f t="shared" si="129"/>
        <v>0</v>
      </c>
      <c r="Q828" s="119">
        <f t="shared" si="130"/>
        <v>0</v>
      </c>
    </row>
    <row r="829" spans="3:17" ht="20.100000000000001" customHeight="1">
      <c r="D829" s="33" t="s">
        <v>3127</v>
      </c>
      <c r="E829" s="33" t="s">
        <v>3128</v>
      </c>
      <c r="F829" s="249">
        <v>8887.7250000000004</v>
      </c>
      <c r="G829" s="249">
        <v>10972.5</v>
      </c>
      <c r="H829" s="403">
        <f t="shared" si="140"/>
        <v>11700</v>
      </c>
      <c r="I829" s="404">
        <v>19500</v>
      </c>
      <c r="J829" s="409" t="s">
        <v>1726</v>
      </c>
      <c r="K829" s="283"/>
      <c r="M829" s="27">
        <f t="shared" si="131"/>
        <v>0</v>
      </c>
      <c r="N829" s="50">
        <f t="shared" si="132"/>
        <v>0</v>
      </c>
      <c r="O829" s="50">
        <f t="shared" si="128"/>
        <v>0</v>
      </c>
      <c r="P829" s="50">
        <f t="shared" si="129"/>
        <v>0</v>
      </c>
      <c r="Q829" s="50">
        <f t="shared" si="130"/>
        <v>0</v>
      </c>
    </row>
    <row r="830" spans="3:17" ht="20.100000000000001" customHeight="1">
      <c r="D830" s="33" t="s">
        <v>3129</v>
      </c>
      <c r="E830" s="33" t="s">
        <v>3130</v>
      </c>
      <c r="F830" s="249">
        <v>11311.649999999998</v>
      </c>
      <c r="G830" s="249">
        <v>13964.999999999998</v>
      </c>
      <c r="H830" s="403">
        <f t="shared" si="140"/>
        <v>14700</v>
      </c>
      <c r="I830" s="404">
        <v>24500</v>
      </c>
      <c r="J830" s="409" t="s">
        <v>1726</v>
      </c>
      <c r="K830" s="283"/>
      <c r="M830" s="27">
        <f t="shared" si="131"/>
        <v>0</v>
      </c>
      <c r="N830" s="50">
        <f t="shared" si="132"/>
        <v>0</v>
      </c>
      <c r="O830" s="119">
        <f t="shared" si="128"/>
        <v>0</v>
      </c>
      <c r="P830" s="119">
        <f t="shared" si="129"/>
        <v>0</v>
      </c>
      <c r="Q830" s="119">
        <f t="shared" si="130"/>
        <v>0</v>
      </c>
    </row>
    <row r="831" spans="3:17" ht="20.100000000000001" customHeight="1">
      <c r="D831" s="33" t="s">
        <v>3131</v>
      </c>
      <c r="E831" s="33" t="s">
        <v>3132</v>
      </c>
      <c r="F831" s="249">
        <v>11850.3</v>
      </c>
      <c r="G831" s="249">
        <v>14629.999999999998</v>
      </c>
      <c r="H831" s="403">
        <f t="shared" si="140"/>
        <v>15600</v>
      </c>
      <c r="I831" s="404">
        <v>26000</v>
      </c>
      <c r="J831" s="409" t="s">
        <v>1726</v>
      </c>
      <c r="K831" s="283"/>
      <c r="M831" s="27">
        <f t="shared" si="131"/>
        <v>0</v>
      </c>
      <c r="N831" s="50">
        <f t="shared" si="132"/>
        <v>0</v>
      </c>
      <c r="O831" s="50">
        <f t="shared" si="128"/>
        <v>0</v>
      </c>
      <c r="P831" s="50">
        <f t="shared" si="129"/>
        <v>0</v>
      </c>
      <c r="Q831" s="50">
        <f t="shared" si="130"/>
        <v>0</v>
      </c>
    </row>
    <row r="832" spans="3:17" ht="20.100000000000001" customHeight="1">
      <c r="C832" s="33" t="s">
        <v>3106</v>
      </c>
      <c r="D832" s="33" t="s">
        <v>3133</v>
      </c>
      <c r="E832" s="33" t="s">
        <v>3134</v>
      </c>
      <c r="F832" s="249">
        <v>8079.75</v>
      </c>
      <c r="G832" s="249">
        <v>9975</v>
      </c>
      <c r="H832" s="403">
        <f t="shared" si="140"/>
        <v>10500</v>
      </c>
      <c r="I832" s="404">
        <v>17500</v>
      </c>
      <c r="J832" s="409" t="s">
        <v>1726</v>
      </c>
      <c r="K832" s="283"/>
      <c r="M832" s="27">
        <f t="shared" si="131"/>
        <v>0</v>
      </c>
      <c r="N832" s="50">
        <f t="shared" si="132"/>
        <v>0</v>
      </c>
      <c r="O832" s="119">
        <f t="shared" si="128"/>
        <v>0</v>
      </c>
      <c r="P832" s="119">
        <f t="shared" si="129"/>
        <v>0</v>
      </c>
      <c r="Q832" s="119">
        <f t="shared" si="130"/>
        <v>0</v>
      </c>
    </row>
    <row r="833" spans="3:17" ht="20.100000000000001" customHeight="1">
      <c r="D833" s="33" t="s">
        <v>3135</v>
      </c>
      <c r="E833" s="33" t="s">
        <v>3136</v>
      </c>
      <c r="F833" s="249">
        <v>9157.0500000000011</v>
      </c>
      <c r="G833" s="249">
        <v>11305</v>
      </c>
      <c r="H833" s="403">
        <f t="shared" si="140"/>
        <v>12000</v>
      </c>
      <c r="I833" s="404">
        <v>20000</v>
      </c>
      <c r="J833" s="409" t="s">
        <v>1726</v>
      </c>
      <c r="K833" s="283"/>
      <c r="M833" s="27">
        <f t="shared" si="131"/>
        <v>0</v>
      </c>
      <c r="N833" s="50">
        <f t="shared" si="132"/>
        <v>0</v>
      </c>
      <c r="O833" s="50">
        <f t="shared" si="128"/>
        <v>0</v>
      </c>
      <c r="P833" s="50">
        <f t="shared" si="129"/>
        <v>0</v>
      </c>
      <c r="Q833" s="50">
        <f t="shared" si="130"/>
        <v>0</v>
      </c>
    </row>
    <row r="834" spans="3:17" ht="20.100000000000001" customHeight="1">
      <c r="D834" s="412" t="s">
        <v>3137</v>
      </c>
      <c r="E834" s="412" t="s">
        <v>3138</v>
      </c>
      <c r="F834" s="249">
        <v>9965.0249999999996</v>
      </c>
      <c r="G834" s="249">
        <v>12302.5</v>
      </c>
      <c r="H834" s="403">
        <f t="shared" si="140"/>
        <v>13200</v>
      </c>
      <c r="I834" s="404">
        <v>22000</v>
      </c>
      <c r="J834" s="409" t="s">
        <v>1726</v>
      </c>
      <c r="K834" s="425" t="s">
        <v>5424</v>
      </c>
      <c r="M834" s="27">
        <f t="shared" si="131"/>
        <v>0</v>
      </c>
      <c r="N834" s="50">
        <f t="shared" si="132"/>
        <v>0</v>
      </c>
      <c r="O834" s="119">
        <f t="shared" si="128"/>
        <v>0</v>
      </c>
      <c r="P834" s="119">
        <f t="shared" si="129"/>
        <v>0</v>
      </c>
      <c r="Q834" s="119">
        <f t="shared" si="130"/>
        <v>0</v>
      </c>
    </row>
    <row r="835" spans="3:17" ht="20.100000000000001" customHeight="1">
      <c r="D835" s="33" t="s">
        <v>3139</v>
      </c>
      <c r="E835" s="33" t="s">
        <v>3140</v>
      </c>
      <c r="F835" s="249">
        <v>11580.974999999999</v>
      </c>
      <c r="G835" s="249">
        <v>14297.499999999998</v>
      </c>
      <c r="H835" s="403">
        <f t="shared" si="140"/>
        <v>15300</v>
      </c>
      <c r="I835" s="404">
        <v>25500</v>
      </c>
      <c r="J835" s="409" t="s">
        <v>1726</v>
      </c>
      <c r="K835" s="283"/>
      <c r="M835" s="27">
        <f t="shared" ref="M835:M898" si="141">L835*35</f>
        <v>0</v>
      </c>
      <c r="N835" s="50">
        <f t="shared" si="132"/>
        <v>0</v>
      </c>
      <c r="O835" s="50">
        <f t="shared" si="128"/>
        <v>0</v>
      </c>
      <c r="P835" s="50">
        <f t="shared" si="129"/>
        <v>0</v>
      </c>
      <c r="Q835" s="50">
        <f t="shared" si="130"/>
        <v>0</v>
      </c>
    </row>
    <row r="836" spans="3:17" ht="20.100000000000001" customHeight="1">
      <c r="D836" s="33" t="s">
        <v>3141</v>
      </c>
      <c r="E836" s="33" t="s">
        <v>3142</v>
      </c>
      <c r="F836" s="249">
        <v>12658.275</v>
      </c>
      <c r="G836" s="249">
        <v>15627.5</v>
      </c>
      <c r="H836" s="403">
        <f t="shared" si="140"/>
        <v>16500</v>
      </c>
      <c r="I836" s="404">
        <v>27500</v>
      </c>
      <c r="J836" s="409" t="s">
        <v>1726</v>
      </c>
      <c r="K836" s="283"/>
      <c r="M836" s="27">
        <f t="shared" si="141"/>
        <v>0</v>
      </c>
      <c r="N836" s="50">
        <f t="shared" ref="N836:N899" si="142">M836*3</f>
        <v>0</v>
      </c>
      <c r="O836" s="119">
        <f t="shared" si="128"/>
        <v>0</v>
      </c>
      <c r="P836" s="119">
        <f t="shared" si="129"/>
        <v>0</v>
      </c>
      <c r="Q836" s="119">
        <f t="shared" si="130"/>
        <v>0</v>
      </c>
    </row>
    <row r="837" spans="3:17" ht="20.100000000000001" customHeight="1">
      <c r="F837" s="249"/>
      <c r="G837" s="249"/>
      <c r="H837" s="411"/>
      <c r="I837" s="411"/>
      <c r="J837" s="407"/>
      <c r="K837" s="248"/>
      <c r="M837" s="27">
        <f t="shared" si="141"/>
        <v>0</v>
      </c>
      <c r="N837" s="50">
        <f t="shared" si="142"/>
        <v>0</v>
      </c>
      <c r="O837" s="50">
        <f t="shared" si="128"/>
        <v>0</v>
      </c>
      <c r="P837" s="50">
        <f t="shared" si="129"/>
        <v>0</v>
      </c>
      <c r="Q837" s="50">
        <f t="shared" si="130"/>
        <v>0</v>
      </c>
    </row>
    <row r="838" spans="3:17" ht="20.100000000000001" customHeight="1">
      <c r="C838" s="253" t="s">
        <v>3143</v>
      </c>
      <c r="F838" s="249"/>
      <c r="G838" s="249"/>
      <c r="H838" s="411"/>
      <c r="I838" s="411"/>
      <c r="J838" s="407"/>
      <c r="K838" s="248"/>
      <c r="M838" s="27">
        <f t="shared" si="141"/>
        <v>0</v>
      </c>
      <c r="N838" s="50">
        <f t="shared" si="142"/>
        <v>0</v>
      </c>
      <c r="O838" s="119">
        <f t="shared" si="128"/>
        <v>0</v>
      </c>
      <c r="P838" s="119">
        <f t="shared" si="129"/>
        <v>0</v>
      </c>
      <c r="Q838" s="119">
        <f t="shared" si="130"/>
        <v>0</v>
      </c>
    </row>
    <row r="839" spans="3:17" ht="20.100000000000001" customHeight="1">
      <c r="C839" s="33" t="s">
        <v>3122</v>
      </c>
      <c r="D839" s="33" t="s">
        <v>3144</v>
      </c>
      <c r="E839" s="33" t="s">
        <v>3145</v>
      </c>
      <c r="F839" s="249">
        <v>11850.3</v>
      </c>
      <c r="G839" s="249">
        <v>14629.999999999998</v>
      </c>
      <c r="H839" s="403">
        <f t="shared" ref="H839:H852" si="143">I839*0.6</f>
        <v>15000</v>
      </c>
      <c r="I839" s="404">
        <v>25000</v>
      </c>
      <c r="J839" s="409" t="s">
        <v>1726</v>
      </c>
      <c r="K839" s="248"/>
      <c r="M839" s="27">
        <f t="shared" si="141"/>
        <v>0</v>
      </c>
      <c r="N839" s="50">
        <f t="shared" si="142"/>
        <v>0</v>
      </c>
      <c r="O839" s="50">
        <f t="shared" si="128"/>
        <v>0</v>
      </c>
      <c r="P839" s="50">
        <f t="shared" si="129"/>
        <v>0</v>
      </c>
      <c r="Q839" s="50">
        <f t="shared" si="130"/>
        <v>0</v>
      </c>
    </row>
    <row r="840" spans="3:17" ht="20.100000000000001" customHeight="1">
      <c r="D840" s="33" t="s">
        <v>3146</v>
      </c>
      <c r="E840" s="33" t="s">
        <v>3147</v>
      </c>
      <c r="F840" s="249">
        <v>13466.25</v>
      </c>
      <c r="G840" s="249">
        <v>16625</v>
      </c>
      <c r="H840" s="403">
        <f t="shared" si="143"/>
        <v>17700</v>
      </c>
      <c r="I840" s="404">
        <v>29500</v>
      </c>
      <c r="J840" s="409" t="s">
        <v>1726</v>
      </c>
      <c r="K840" s="248" t="s">
        <v>3148</v>
      </c>
      <c r="M840" s="27">
        <f t="shared" si="141"/>
        <v>0</v>
      </c>
      <c r="N840" s="50">
        <f t="shared" si="142"/>
        <v>0</v>
      </c>
      <c r="O840" s="119">
        <f t="shared" si="128"/>
        <v>0</v>
      </c>
      <c r="P840" s="119">
        <f t="shared" si="129"/>
        <v>0</v>
      </c>
      <c r="Q840" s="119">
        <f t="shared" si="130"/>
        <v>0</v>
      </c>
    </row>
    <row r="841" spans="3:17" ht="20.100000000000001" customHeight="1">
      <c r="D841" s="33" t="s">
        <v>3149</v>
      </c>
      <c r="E841" s="33" t="s">
        <v>3150</v>
      </c>
      <c r="F841" s="249">
        <v>14004.9</v>
      </c>
      <c r="G841" s="249">
        <v>17290</v>
      </c>
      <c r="H841" s="403">
        <f t="shared" si="143"/>
        <v>18300</v>
      </c>
      <c r="I841" s="404">
        <v>30500</v>
      </c>
      <c r="J841" s="409" t="s">
        <v>1726</v>
      </c>
      <c r="K841" s="248"/>
      <c r="M841" s="27">
        <f t="shared" si="141"/>
        <v>0</v>
      </c>
      <c r="N841" s="50">
        <f t="shared" si="142"/>
        <v>0</v>
      </c>
      <c r="O841" s="50">
        <f t="shared" si="128"/>
        <v>0</v>
      </c>
      <c r="P841" s="50">
        <f t="shared" si="129"/>
        <v>0</v>
      </c>
      <c r="Q841" s="50">
        <f t="shared" si="130"/>
        <v>0</v>
      </c>
    </row>
    <row r="842" spans="3:17" ht="20.100000000000001" customHeight="1">
      <c r="D842" s="33" t="s">
        <v>3151</v>
      </c>
      <c r="E842" s="33" t="s">
        <v>3152</v>
      </c>
      <c r="F842" s="249">
        <v>15082.2</v>
      </c>
      <c r="G842" s="249">
        <v>18620</v>
      </c>
      <c r="H842" s="403">
        <f t="shared" si="143"/>
        <v>19800</v>
      </c>
      <c r="I842" s="404">
        <v>33000</v>
      </c>
      <c r="J842" s="409" t="s">
        <v>1726</v>
      </c>
      <c r="K842" s="248"/>
      <c r="M842" s="27">
        <f t="shared" si="141"/>
        <v>0</v>
      </c>
      <c r="N842" s="50">
        <f t="shared" si="142"/>
        <v>0</v>
      </c>
      <c r="O842" s="119">
        <f t="shared" si="128"/>
        <v>0</v>
      </c>
      <c r="P842" s="119">
        <f t="shared" si="129"/>
        <v>0</v>
      </c>
      <c r="Q842" s="119">
        <f t="shared" si="130"/>
        <v>0</v>
      </c>
    </row>
    <row r="843" spans="3:17" ht="20.100000000000001" customHeight="1">
      <c r="D843" s="33" t="s">
        <v>3153</v>
      </c>
      <c r="E843" s="33" t="s">
        <v>3154</v>
      </c>
      <c r="F843" s="249">
        <v>15620.85</v>
      </c>
      <c r="G843" s="249">
        <v>19285</v>
      </c>
      <c r="H843" s="403">
        <f t="shared" si="143"/>
        <v>20700</v>
      </c>
      <c r="I843" s="404">
        <v>34500</v>
      </c>
      <c r="J843" s="409" t="s">
        <v>1726</v>
      </c>
      <c r="K843" s="248"/>
      <c r="M843" s="27">
        <f t="shared" si="141"/>
        <v>0</v>
      </c>
      <c r="N843" s="50">
        <f t="shared" si="142"/>
        <v>0</v>
      </c>
      <c r="O843" s="50">
        <f t="shared" si="128"/>
        <v>0</v>
      </c>
      <c r="P843" s="50">
        <f t="shared" si="129"/>
        <v>0</v>
      </c>
      <c r="Q843" s="50">
        <f t="shared" si="130"/>
        <v>0</v>
      </c>
    </row>
    <row r="844" spans="3:17" ht="20.100000000000001" customHeight="1">
      <c r="C844" s="33" t="s">
        <v>3106</v>
      </c>
      <c r="D844" s="33" t="s">
        <v>3155</v>
      </c>
      <c r="E844" s="33" t="s">
        <v>3156</v>
      </c>
      <c r="F844" s="249">
        <v>12388.949999999999</v>
      </c>
      <c r="G844" s="249">
        <v>15294.999999999998</v>
      </c>
      <c r="H844" s="403">
        <f t="shared" si="143"/>
        <v>16200</v>
      </c>
      <c r="I844" s="404">
        <v>27000</v>
      </c>
      <c r="J844" s="409" t="s">
        <v>1726</v>
      </c>
      <c r="K844" s="248"/>
      <c r="M844" s="27">
        <f t="shared" si="141"/>
        <v>0</v>
      </c>
      <c r="N844" s="50">
        <f t="shared" si="142"/>
        <v>0</v>
      </c>
      <c r="O844" s="119">
        <f t="shared" si="128"/>
        <v>0</v>
      </c>
      <c r="P844" s="119">
        <f t="shared" si="129"/>
        <v>0</v>
      </c>
      <c r="Q844" s="119">
        <f t="shared" si="130"/>
        <v>0</v>
      </c>
    </row>
    <row r="845" spans="3:17" ht="20.100000000000001" customHeight="1">
      <c r="D845" s="33" t="s">
        <v>3157</v>
      </c>
      <c r="E845" s="33" t="s">
        <v>3158</v>
      </c>
      <c r="F845" s="249">
        <v>13466.25</v>
      </c>
      <c r="G845" s="249">
        <v>16625</v>
      </c>
      <c r="H845" s="403">
        <f t="shared" si="143"/>
        <v>17820</v>
      </c>
      <c r="I845" s="404">
        <v>29700</v>
      </c>
      <c r="J845" s="409" t="s">
        <v>1726</v>
      </c>
      <c r="K845" s="248"/>
      <c r="M845" s="27">
        <f t="shared" si="141"/>
        <v>0</v>
      </c>
      <c r="N845" s="50">
        <f t="shared" si="142"/>
        <v>0</v>
      </c>
      <c r="O845" s="50">
        <f t="shared" si="128"/>
        <v>0</v>
      </c>
      <c r="P845" s="50">
        <f t="shared" si="129"/>
        <v>0</v>
      </c>
      <c r="Q845" s="50">
        <f t="shared" si="130"/>
        <v>0</v>
      </c>
    </row>
    <row r="846" spans="3:17" ht="20.100000000000001" customHeight="1">
      <c r="D846" s="33" t="s">
        <v>3159</v>
      </c>
      <c r="E846" s="33" t="s">
        <v>3160</v>
      </c>
      <c r="F846" s="249">
        <v>14543.550000000001</v>
      </c>
      <c r="G846" s="249">
        <v>17955</v>
      </c>
      <c r="H846" s="403">
        <f t="shared" si="143"/>
        <v>19200</v>
      </c>
      <c r="I846" s="404">
        <v>32000</v>
      </c>
      <c r="J846" s="409" t="s">
        <v>1726</v>
      </c>
      <c r="K846" s="248"/>
      <c r="M846" s="27">
        <f t="shared" si="141"/>
        <v>0</v>
      </c>
      <c r="N846" s="50">
        <f t="shared" si="142"/>
        <v>0</v>
      </c>
      <c r="O846" s="119">
        <f t="shared" si="128"/>
        <v>0</v>
      </c>
      <c r="P846" s="119">
        <f t="shared" si="129"/>
        <v>0</v>
      </c>
      <c r="Q846" s="119">
        <f t="shared" si="130"/>
        <v>0</v>
      </c>
    </row>
    <row r="847" spans="3:17" ht="20.100000000000001" customHeight="1">
      <c r="D847" s="412" t="s">
        <v>3161</v>
      </c>
      <c r="E847" s="412" t="s">
        <v>3162</v>
      </c>
      <c r="F847" s="249">
        <v>0</v>
      </c>
      <c r="G847" s="249">
        <v>0</v>
      </c>
      <c r="H847" s="403">
        <f t="shared" si="143"/>
        <v>20700</v>
      </c>
      <c r="I847" s="404">
        <v>34500</v>
      </c>
      <c r="J847" s="409" t="s">
        <v>1726</v>
      </c>
      <c r="K847" s="417" t="s">
        <v>5425</v>
      </c>
      <c r="M847" s="27">
        <f t="shared" si="141"/>
        <v>0</v>
      </c>
      <c r="N847" s="50">
        <f t="shared" si="142"/>
        <v>0</v>
      </c>
      <c r="O847" s="50">
        <f t="shared" si="128"/>
        <v>0</v>
      </c>
      <c r="P847" s="50">
        <f t="shared" si="129"/>
        <v>0</v>
      </c>
      <c r="Q847" s="50">
        <f t="shared" si="130"/>
        <v>0</v>
      </c>
    </row>
    <row r="848" spans="3:17" ht="20.100000000000001" customHeight="1">
      <c r="D848" s="33" t="s">
        <v>3163</v>
      </c>
      <c r="E848" s="33" t="s">
        <v>3164</v>
      </c>
      <c r="F848" s="249">
        <v>15890.175000000001</v>
      </c>
      <c r="G848" s="249">
        <v>19617.5</v>
      </c>
      <c r="H848" s="403">
        <f t="shared" si="143"/>
        <v>21000</v>
      </c>
      <c r="I848" s="404">
        <v>35000</v>
      </c>
      <c r="J848" s="409" t="s">
        <v>1726</v>
      </c>
      <c r="K848" s="248"/>
      <c r="M848" s="27">
        <f t="shared" si="141"/>
        <v>0</v>
      </c>
      <c r="N848" s="50">
        <f t="shared" si="142"/>
        <v>0</v>
      </c>
      <c r="O848" s="119">
        <f t="shared" si="128"/>
        <v>0</v>
      </c>
      <c r="P848" s="119">
        <f t="shared" si="129"/>
        <v>0</v>
      </c>
      <c r="Q848" s="119">
        <f t="shared" si="130"/>
        <v>0</v>
      </c>
    </row>
    <row r="849" spans="2:17" ht="20.100000000000001" customHeight="1">
      <c r="D849" s="33" t="s">
        <v>3165</v>
      </c>
      <c r="E849" s="33" t="s">
        <v>3166</v>
      </c>
      <c r="F849" s="249">
        <v>16698.150000000001</v>
      </c>
      <c r="G849" s="249">
        <v>20615</v>
      </c>
      <c r="H849" s="403">
        <f t="shared" si="143"/>
        <v>21900</v>
      </c>
      <c r="I849" s="404">
        <v>36500</v>
      </c>
      <c r="J849" s="409" t="s">
        <v>1726</v>
      </c>
      <c r="K849" s="248"/>
      <c r="M849" s="27">
        <f t="shared" si="141"/>
        <v>0</v>
      </c>
      <c r="N849" s="50">
        <f t="shared" si="142"/>
        <v>0</v>
      </c>
      <c r="O849" s="50">
        <f t="shared" si="128"/>
        <v>0</v>
      </c>
      <c r="P849" s="50">
        <f t="shared" si="129"/>
        <v>0</v>
      </c>
      <c r="Q849" s="50">
        <f t="shared" si="130"/>
        <v>0</v>
      </c>
    </row>
    <row r="850" spans="2:17" ht="20.100000000000001" customHeight="1">
      <c r="C850" s="33" t="s">
        <v>3106</v>
      </c>
      <c r="D850" s="33" t="s">
        <v>3167</v>
      </c>
      <c r="E850" s="33" t="s">
        <v>3168</v>
      </c>
      <c r="F850" s="249">
        <v>24239.249999999996</v>
      </c>
      <c r="G850" s="249">
        <v>29924.999999999996</v>
      </c>
      <c r="H850" s="403">
        <f t="shared" si="143"/>
        <v>32100</v>
      </c>
      <c r="I850" s="404">
        <v>53500</v>
      </c>
      <c r="J850" s="409" t="s">
        <v>1726</v>
      </c>
      <c r="K850" s="248" t="s">
        <v>3169</v>
      </c>
      <c r="M850" s="27">
        <f t="shared" si="141"/>
        <v>0</v>
      </c>
      <c r="N850" s="50">
        <f t="shared" si="142"/>
        <v>0</v>
      </c>
      <c r="O850" s="119">
        <f t="shared" si="128"/>
        <v>0</v>
      </c>
      <c r="P850" s="119">
        <f t="shared" si="129"/>
        <v>0</v>
      </c>
      <c r="Q850" s="119">
        <f t="shared" si="130"/>
        <v>0</v>
      </c>
    </row>
    <row r="851" spans="2:17" ht="20.100000000000001" customHeight="1">
      <c r="D851" s="33" t="s">
        <v>3170</v>
      </c>
      <c r="E851" s="33" t="s">
        <v>3171</v>
      </c>
      <c r="F851" s="249">
        <v>21546</v>
      </c>
      <c r="G851" s="249">
        <v>26600</v>
      </c>
      <c r="H851" s="403">
        <f t="shared" si="143"/>
        <v>28200</v>
      </c>
      <c r="I851" s="404">
        <v>47000</v>
      </c>
      <c r="J851" s="409" t="s">
        <v>1726</v>
      </c>
      <c r="K851" s="248"/>
      <c r="M851" s="27">
        <f t="shared" si="141"/>
        <v>0</v>
      </c>
      <c r="N851" s="50">
        <f t="shared" si="142"/>
        <v>0</v>
      </c>
      <c r="O851" s="50">
        <f t="shared" si="128"/>
        <v>0</v>
      </c>
      <c r="P851" s="50">
        <f t="shared" si="129"/>
        <v>0</v>
      </c>
      <c r="Q851" s="50">
        <f t="shared" si="130"/>
        <v>0</v>
      </c>
    </row>
    <row r="852" spans="2:17" ht="20.100000000000001" customHeight="1">
      <c r="D852" s="33" t="s">
        <v>3172</v>
      </c>
      <c r="E852" s="33" t="s">
        <v>3173</v>
      </c>
      <c r="F852" s="249">
        <v>24239.249999999996</v>
      </c>
      <c r="G852" s="249">
        <v>29924.999999999996</v>
      </c>
      <c r="H852" s="403">
        <f t="shared" si="143"/>
        <v>31800</v>
      </c>
      <c r="I852" s="404">
        <v>53000</v>
      </c>
      <c r="J852" s="409" t="s">
        <v>1726</v>
      </c>
      <c r="K852" s="248"/>
      <c r="M852" s="27">
        <f t="shared" si="141"/>
        <v>0</v>
      </c>
      <c r="N852" s="50">
        <f t="shared" si="142"/>
        <v>0</v>
      </c>
      <c r="O852" s="119">
        <f t="shared" si="128"/>
        <v>0</v>
      </c>
      <c r="P852" s="119">
        <f t="shared" si="129"/>
        <v>0</v>
      </c>
      <c r="Q852" s="119">
        <f t="shared" si="130"/>
        <v>0</v>
      </c>
    </row>
    <row r="853" spans="2:17" ht="20.100000000000001" customHeight="1">
      <c r="F853" s="249"/>
      <c r="G853" s="249"/>
      <c r="H853" s="411"/>
      <c r="I853" s="411"/>
      <c r="J853" s="407"/>
      <c r="K853" s="248"/>
      <c r="M853" s="27">
        <f t="shared" si="141"/>
        <v>0</v>
      </c>
      <c r="N853" s="50">
        <f t="shared" si="142"/>
        <v>0</v>
      </c>
      <c r="O853" s="50">
        <f t="shared" si="128"/>
        <v>0</v>
      </c>
      <c r="P853" s="50">
        <f t="shared" si="129"/>
        <v>0</v>
      </c>
      <c r="Q853" s="50">
        <f t="shared" si="130"/>
        <v>0</v>
      </c>
    </row>
    <row r="854" spans="2:17" ht="20.100000000000001" customHeight="1">
      <c r="C854" s="253" t="s">
        <v>3174</v>
      </c>
      <c r="F854" s="249"/>
      <c r="G854" s="249"/>
      <c r="H854" s="411"/>
      <c r="I854" s="411"/>
      <c r="J854" s="407"/>
      <c r="K854" s="248"/>
      <c r="M854" s="27">
        <f t="shared" si="141"/>
        <v>0</v>
      </c>
      <c r="N854" s="50">
        <f t="shared" si="142"/>
        <v>0</v>
      </c>
      <c r="O854" s="119">
        <f t="shared" si="128"/>
        <v>0</v>
      </c>
      <c r="P854" s="119">
        <f t="shared" si="129"/>
        <v>0</v>
      </c>
      <c r="Q854" s="119">
        <f t="shared" si="130"/>
        <v>0</v>
      </c>
    </row>
    <row r="855" spans="2:17" ht="20.100000000000001" customHeight="1">
      <c r="D855" s="33" t="s">
        <v>3175</v>
      </c>
      <c r="E855" s="33" t="s">
        <v>3176</v>
      </c>
      <c r="F855" s="249">
        <v>11850.3</v>
      </c>
      <c r="G855" s="249">
        <v>14629.999999999998</v>
      </c>
      <c r="H855" s="403">
        <f t="shared" ref="H855:H858" si="144">I855*0.6</f>
        <v>15600</v>
      </c>
      <c r="I855" s="400">
        <v>26000</v>
      </c>
      <c r="J855" s="409" t="s">
        <v>1726</v>
      </c>
      <c r="K855" s="248"/>
      <c r="M855" s="27">
        <f t="shared" si="141"/>
        <v>0</v>
      </c>
      <c r="N855" s="50">
        <f t="shared" si="142"/>
        <v>0</v>
      </c>
      <c r="O855" s="50">
        <f t="shared" si="128"/>
        <v>0</v>
      </c>
      <c r="P855" s="50">
        <f t="shared" si="129"/>
        <v>0</v>
      </c>
      <c r="Q855" s="50">
        <f t="shared" si="130"/>
        <v>0</v>
      </c>
    </row>
    <row r="856" spans="2:17" ht="20.100000000000001" customHeight="1">
      <c r="D856" s="33" t="s">
        <v>3177</v>
      </c>
      <c r="E856" s="33" t="s">
        <v>3178</v>
      </c>
      <c r="F856" s="249">
        <v>13466.25</v>
      </c>
      <c r="G856" s="249">
        <v>16625</v>
      </c>
      <c r="H856" s="403">
        <f t="shared" si="144"/>
        <v>17700</v>
      </c>
      <c r="I856" s="400">
        <v>29500</v>
      </c>
      <c r="J856" s="409" t="s">
        <v>1726</v>
      </c>
      <c r="K856" s="248"/>
      <c r="M856" s="27">
        <f t="shared" si="141"/>
        <v>0</v>
      </c>
      <c r="N856" s="50">
        <f t="shared" si="142"/>
        <v>0</v>
      </c>
      <c r="O856" s="119">
        <f t="shared" si="128"/>
        <v>0</v>
      </c>
      <c r="P856" s="119">
        <f t="shared" si="129"/>
        <v>0</v>
      </c>
      <c r="Q856" s="119">
        <f t="shared" si="130"/>
        <v>0</v>
      </c>
    </row>
    <row r="857" spans="2:17" ht="20.100000000000001" customHeight="1">
      <c r="D857" s="33" t="s">
        <v>3179</v>
      </c>
      <c r="E857" s="33" t="s">
        <v>3180</v>
      </c>
      <c r="F857" s="249">
        <v>21546</v>
      </c>
      <c r="G857" s="249">
        <v>26600</v>
      </c>
      <c r="H857" s="403">
        <f t="shared" si="144"/>
        <v>28200</v>
      </c>
      <c r="I857" s="400">
        <v>47000</v>
      </c>
      <c r="J857" s="409" t="s">
        <v>1726</v>
      </c>
      <c r="K857" s="248"/>
      <c r="M857" s="27">
        <f t="shared" si="141"/>
        <v>0</v>
      </c>
      <c r="N857" s="50">
        <f t="shared" si="142"/>
        <v>0</v>
      </c>
      <c r="O857" s="50">
        <f t="shared" si="128"/>
        <v>0</v>
      </c>
      <c r="P857" s="50">
        <f t="shared" si="129"/>
        <v>0</v>
      </c>
      <c r="Q857" s="50">
        <f t="shared" si="130"/>
        <v>0</v>
      </c>
    </row>
    <row r="858" spans="2:17" ht="20.100000000000001" customHeight="1">
      <c r="D858" s="33" t="s">
        <v>3181</v>
      </c>
      <c r="E858" s="33" t="s">
        <v>3182</v>
      </c>
      <c r="F858" s="249">
        <v>26932.5</v>
      </c>
      <c r="G858" s="249">
        <v>33250</v>
      </c>
      <c r="H858" s="403">
        <f t="shared" si="144"/>
        <v>35700</v>
      </c>
      <c r="I858" s="400">
        <v>59500</v>
      </c>
      <c r="J858" s="409" t="s">
        <v>1726</v>
      </c>
      <c r="K858" s="248"/>
      <c r="M858" s="27">
        <f t="shared" si="141"/>
        <v>0</v>
      </c>
      <c r="N858" s="50">
        <f t="shared" si="142"/>
        <v>0</v>
      </c>
      <c r="O858" s="119">
        <f t="shared" si="128"/>
        <v>0</v>
      </c>
      <c r="P858" s="119">
        <f t="shared" si="129"/>
        <v>0</v>
      </c>
      <c r="Q858" s="119">
        <f t="shared" si="130"/>
        <v>0</v>
      </c>
    </row>
    <row r="859" spans="2:17" ht="20.100000000000001" customHeight="1">
      <c r="F859" s="249"/>
      <c r="G859" s="249"/>
      <c r="H859" s="411"/>
      <c r="I859" s="411"/>
      <c r="J859" s="409"/>
      <c r="K859" s="248"/>
      <c r="M859" s="27">
        <f t="shared" si="141"/>
        <v>0</v>
      </c>
      <c r="N859" s="50">
        <f t="shared" si="142"/>
        <v>0</v>
      </c>
      <c r="O859" s="50">
        <f t="shared" si="128"/>
        <v>0</v>
      </c>
      <c r="P859" s="50">
        <f t="shared" si="129"/>
        <v>0</v>
      </c>
      <c r="Q859" s="50">
        <f t="shared" si="130"/>
        <v>0</v>
      </c>
    </row>
    <row r="860" spans="2:17" ht="20.100000000000001" customHeight="1">
      <c r="B860" s="408" t="s">
        <v>3183</v>
      </c>
      <c r="F860" s="249"/>
      <c r="G860" s="249"/>
      <c r="H860" s="411"/>
      <c r="I860" s="411"/>
      <c r="J860" s="409"/>
      <c r="K860" s="248"/>
      <c r="M860" s="27">
        <f t="shared" si="141"/>
        <v>0</v>
      </c>
      <c r="N860" s="50">
        <f t="shared" si="142"/>
        <v>0</v>
      </c>
      <c r="O860" s="119">
        <f t="shared" si="128"/>
        <v>0</v>
      </c>
      <c r="P860" s="119">
        <f t="shared" si="129"/>
        <v>0</v>
      </c>
      <c r="Q860" s="119">
        <f t="shared" si="130"/>
        <v>0</v>
      </c>
    </row>
    <row r="861" spans="2:17" ht="20.100000000000001" customHeight="1">
      <c r="C861" s="253" t="s">
        <v>3184</v>
      </c>
      <c r="D861" s="33" t="s">
        <v>3185</v>
      </c>
      <c r="E861" s="33" t="s">
        <v>3186</v>
      </c>
      <c r="F861" s="249"/>
      <c r="G861" s="249"/>
      <c r="H861" s="405" t="s">
        <v>1113</v>
      </c>
      <c r="I861" s="405" t="s">
        <v>1113</v>
      </c>
      <c r="J861" s="409" t="s">
        <v>1726</v>
      </c>
      <c r="K861" s="248"/>
      <c r="M861" s="27">
        <f t="shared" si="141"/>
        <v>0</v>
      </c>
      <c r="N861" s="50">
        <f t="shared" si="142"/>
        <v>0</v>
      </c>
      <c r="O861" s="50">
        <f t="shared" si="128"/>
        <v>0</v>
      </c>
      <c r="P861" s="50">
        <f t="shared" si="129"/>
        <v>0</v>
      </c>
      <c r="Q861" s="50">
        <f t="shared" si="130"/>
        <v>0</v>
      </c>
    </row>
    <row r="862" spans="2:17" ht="20.100000000000001" customHeight="1">
      <c r="D862" s="33" t="s">
        <v>3187</v>
      </c>
      <c r="E862" s="33" t="s">
        <v>3188</v>
      </c>
      <c r="F862" s="249"/>
      <c r="G862" s="249"/>
      <c r="H862" s="405" t="s">
        <v>1113</v>
      </c>
      <c r="I862" s="405" t="s">
        <v>1113</v>
      </c>
      <c r="J862" s="409" t="s">
        <v>1726</v>
      </c>
      <c r="K862" s="248"/>
      <c r="M862" s="27">
        <f t="shared" si="141"/>
        <v>0</v>
      </c>
      <c r="N862" s="50">
        <f t="shared" si="142"/>
        <v>0</v>
      </c>
      <c r="O862" s="119">
        <f t="shared" si="128"/>
        <v>0</v>
      </c>
      <c r="P862" s="119">
        <f t="shared" si="129"/>
        <v>0</v>
      </c>
      <c r="Q862" s="119">
        <f t="shared" si="130"/>
        <v>0</v>
      </c>
    </row>
    <row r="863" spans="2:17" ht="20.100000000000001" customHeight="1">
      <c r="D863" s="33" t="s">
        <v>3189</v>
      </c>
      <c r="E863" s="33" t="s">
        <v>3190</v>
      </c>
      <c r="F863" s="249"/>
      <c r="G863" s="249"/>
      <c r="H863" s="405" t="s">
        <v>1113</v>
      </c>
      <c r="I863" s="405" t="s">
        <v>1113</v>
      </c>
      <c r="J863" s="409" t="s">
        <v>1726</v>
      </c>
      <c r="K863" s="248"/>
      <c r="M863" s="27">
        <f t="shared" si="141"/>
        <v>0</v>
      </c>
      <c r="N863" s="50">
        <f t="shared" si="142"/>
        <v>0</v>
      </c>
      <c r="O863" s="50">
        <f t="shared" si="128"/>
        <v>0</v>
      </c>
      <c r="P863" s="50">
        <f t="shared" si="129"/>
        <v>0</v>
      </c>
      <c r="Q863" s="50">
        <f t="shared" si="130"/>
        <v>0</v>
      </c>
    </row>
    <row r="864" spans="2:17" ht="20.100000000000001" customHeight="1">
      <c r="D864" s="33" t="s">
        <v>3191</v>
      </c>
      <c r="E864" s="33" t="s">
        <v>3192</v>
      </c>
      <c r="F864" s="249"/>
      <c r="G864" s="249"/>
      <c r="H864" s="405" t="s">
        <v>1113</v>
      </c>
      <c r="I864" s="405" t="s">
        <v>1113</v>
      </c>
      <c r="J864" s="409" t="s">
        <v>1726</v>
      </c>
      <c r="K864" s="248"/>
      <c r="M864" s="27">
        <f t="shared" si="141"/>
        <v>0</v>
      </c>
      <c r="N864" s="50">
        <f t="shared" si="142"/>
        <v>0</v>
      </c>
      <c r="O864" s="119">
        <f t="shared" si="128"/>
        <v>0</v>
      </c>
      <c r="P864" s="119">
        <f t="shared" si="129"/>
        <v>0</v>
      </c>
      <c r="Q864" s="119">
        <f t="shared" si="130"/>
        <v>0</v>
      </c>
    </row>
    <row r="865" spans="3:17" ht="20.100000000000001" customHeight="1">
      <c r="F865" s="249"/>
      <c r="G865" s="249"/>
      <c r="H865" s="411"/>
      <c r="I865" s="411"/>
      <c r="J865" s="409"/>
      <c r="K865" s="248"/>
      <c r="M865" s="27">
        <f t="shared" si="141"/>
        <v>0</v>
      </c>
      <c r="N865" s="50">
        <f t="shared" si="142"/>
        <v>0</v>
      </c>
      <c r="O865" s="50">
        <f t="shared" si="128"/>
        <v>0</v>
      </c>
      <c r="P865" s="50">
        <f t="shared" si="129"/>
        <v>0</v>
      </c>
      <c r="Q865" s="50">
        <f t="shared" si="130"/>
        <v>0</v>
      </c>
    </row>
    <row r="866" spans="3:17" ht="20.100000000000001" customHeight="1">
      <c r="C866" s="253" t="s">
        <v>3193</v>
      </c>
      <c r="D866" s="33" t="s">
        <v>3194</v>
      </c>
      <c r="E866" s="33" t="s">
        <v>3195</v>
      </c>
      <c r="F866" s="249">
        <v>4847.8500000000004</v>
      </c>
      <c r="G866" s="249">
        <v>5985</v>
      </c>
      <c r="H866" s="403">
        <f t="shared" ref="H866:H877" si="145">I866*0.6</f>
        <v>6300</v>
      </c>
      <c r="I866" s="406">
        <v>10500</v>
      </c>
      <c r="J866" s="409" t="s">
        <v>1726</v>
      </c>
      <c r="K866" s="248"/>
      <c r="M866" s="27">
        <f t="shared" si="141"/>
        <v>0</v>
      </c>
      <c r="N866" s="50">
        <f t="shared" si="142"/>
        <v>0</v>
      </c>
      <c r="O866" s="119">
        <f t="shared" si="128"/>
        <v>0</v>
      </c>
      <c r="P866" s="119">
        <f t="shared" si="129"/>
        <v>0</v>
      </c>
      <c r="Q866" s="119">
        <f t="shared" si="130"/>
        <v>0</v>
      </c>
    </row>
    <row r="867" spans="3:17" ht="20.100000000000001" customHeight="1">
      <c r="D867" s="33" t="s">
        <v>3196</v>
      </c>
      <c r="E867" s="33" t="s">
        <v>3197</v>
      </c>
      <c r="F867" s="249">
        <v>5925.15</v>
      </c>
      <c r="G867" s="249">
        <v>7314.9999999999991</v>
      </c>
      <c r="H867" s="403">
        <f t="shared" si="145"/>
        <v>7800</v>
      </c>
      <c r="I867" s="406">
        <v>13000</v>
      </c>
      <c r="J867" s="409" t="s">
        <v>1726</v>
      </c>
      <c r="K867" s="248"/>
      <c r="M867" s="27">
        <f t="shared" si="141"/>
        <v>0</v>
      </c>
      <c r="N867" s="50">
        <f t="shared" si="142"/>
        <v>0</v>
      </c>
      <c r="O867" s="50">
        <f t="shared" si="128"/>
        <v>0</v>
      </c>
      <c r="P867" s="50">
        <f t="shared" si="129"/>
        <v>0</v>
      </c>
      <c r="Q867" s="50">
        <f t="shared" si="130"/>
        <v>0</v>
      </c>
    </row>
    <row r="868" spans="3:17" ht="20.100000000000001" customHeight="1">
      <c r="D868" s="33" t="s">
        <v>3198</v>
      </c>
      <c r="E868" s="33" t="s">
        <v>3199</v>
      </c>
      <c r="F868" s="249">
        <v>6733.125</v>
      </c>
      <c r="G868" s="249">
        <v>8312.5</v>
      </c>
      <c r="H868" s="403">
        <f t="shared" si="145"/>
        <v>8700</v>
      </c>
      <c r="I868" s="406">
        <v>14500</v>
      </c>
      <c r="J868" s="409" t="s">
        <v>1726</v>
      </c>
      <c r="K868" s="248"/>
      <c r="M868" s="27">
        <f t="shared" si="141"/>
        <v>0</v>
      </c>
      <c r="N868" s="50">
        <f t="shared" si="142"/>
        <v>0</v>
      </c>
      <c r="O868" s="119">
        <f t="shared" si="128"/>
        <v>0</v>
      </c>
      <c r="P868" s="119">
        <f t="shared" si="129"/>
        <v>0</v>
      </c>
      <c r="Q868" s="119">
        <f t="shared" si="130"/>
        <v>0</v>
      </c>
    </row>
    <row r="869" spans="3:17" ht="20.100000000000001" customHeight="1">
      <c r="D869" s="33" t="s">
        <v>3200</v>
      </c>
      <c r="E869" s="33" t="s">
        <v>3201</v>
      </c>
      <c r="F869" s="249">
        <v>5925.15</v>
      </c>
      <c r="G869" s="249">
        <v>7314.9999999999991</v>
      </c>
      <c r="H869" s="403">
        <f t="shared" si="145"/>
        <v>7800</v>
      </c>
      <c r="I869" s="406">
        <v>13000</v>
      </c>
      <c r="J869" s="409" t="s">
        <v>1726</v>
      </c>
      <c r="K869" s="248"/>
      <c r="M869" s="27">
        <f t="shared" si="141"/>
        <v>0</v>
      </c>
      <c r="N869" s="50">
        <f t="shared" si="142"/>
        <v>0</v>
      </c>
      <c r="O869" s="50">
        <f t="shared" si="128"/>
        <v>0</v>
      </c>
      <c r="P869" s="50">
        <f t="shared" si="129"/>
        <v>0</v>
      </c>
      <c r="Q869" s="50">
        <f t="shared" si="130"/>
        <v>0</v>
      </c>
    </row>
    <row r="870" spans="3:17" ht="20.100000000000001" customHeight="1">
      <c r="D870" s="33" t="s">
        <v>3202</v>
      </c>
      <c r="E870" s="33" t="s">
        <v>3203</v>
      </c>
      <c r="F870" s="249">
        <v>6463.8</v>
      </c>
      <c r="G870" s="249">
        <v>7980</v>
      </c>
      <c r="H870" s="403">
        <f t="shared" si="145"/>
        <v>8400</v>
      </c>
      <c r="I870" s="406">
        <v>14000</v>
      </c>
      <c r="J870" s="409" t="s">
        <v>1726</v>
      </c>
      <c r="K870" s="248"/>
      <c r="M870" s="27">
        <f t="shared" si="141"/>
        <v>0</v>
      </c>
      <c r="N870" s="50">
        <f t="shared" si="142"/>
        <v>0</v>
      </c>
      <c r="O870" s="119">
        <f t="shared" si="128"/>
        <v>0</v>
      </c>
      <c r="P870" s="119">
        <f t="shared" si="129"/>
        <v>0</v>
      </c>
      <c r="Q870" s="119">
        <f t="shared" si="130"/>
        <v>0</v>
      </c>
    </row>
    <row r="871" spans="3:17" ht="20.100000000000001" customHeight="1">
      <c r="D871" s="33" t="s">
        <v>3204</v>
      </c>
      <c r="E871" s="33" t="s">
        <v>3205</v>
      </c>
      <c r="F871" s="249">
        <v>7002.45</v>
      </c>
      <c r="G871" s="249">
        <v>8645</v>
      </c>
      <c r="H871" s="403">
        <f t="shared" si="145"/>
        <v>9120</v>
      </c>
      <c r="I871" s="406">
        <v>15200</v>
      </c>
      <c r="J871" s="409" t="s">
        <v>1726</v>
      </c>
      <c r="K871" s="248"/>
      <c r="M871" s="27">
        <f t="shared" si="141"/>
        <v>0</v>
      </c>
      <c r="N871" s="50">
        <f t="shared" si="142"/>
        <v>0</v>
      </c>
      <c r="O871" s="50">
        <f t="shared" si="128"/>
        <v>0</v>
      </c>
      <c r="P871" s="50">
        <f t="shared" si="129"/>
        <v>0</v>
      </c>
      <c r="Q871" s="50">
        <f t="shared" si="130"/>
        <v>0</v>
      </c>
    </row>
    <row r="872" spans="3:17" ht="20.100000000000001" customHeight="1">
      <c r="D872" s="33" t="s">
        <v>3206</v>
      </c>
      <c r="E872" s="33" t="s">
        <v>3207</v>
      </c>
      <c r="F872" s="249">
        <v>6463.8</v>
      </c>
      <c r="G872" s="249">
        <v>7980</v>
      </c>
      <c r="H872" s="403">
        <f t="shared" si="145"/>
        <v>8400</v>
      </c>
      <c r="I872" s="406">
        <v>14000</v>
      </c>
      <c r="J872" s="409" t="s">
        <v>1726</v>
      </c>
      <c r="K872" s="248"/>
      <c r="M872" s="27">
        <f t="shared" si="141"/>
        <v>0</v>
      </c>
      <c r="N872" s="50">
        <f t="shared" si="142"/>
        <v>0</v>
      </c>
      <c r="O872" s="119">
        <f t="shared" si="128"/>
        <v>0</v>
      </c>
      <c r="P872" s="119">
        <f t="shared" si="129"/>
        <v>0</v>
      </c>
      <c r="Q872" s="119">
        <f t="shared" si="130"/>
        <v>0</v>
      </c>
    </row>
    <row r="873" spans="3:17" ht="20.100000000000001" customHeight="1">
      <c r="D873" s="33" t="s">
        <v>3208</v>
      </c>
      <c r="E873" s="33" t="s">
        <v>3209</v>
      </c>
      <c r="F873" s="249">
        <v>7002.45</v>
      </c>
      <c r="G873" s="249">
        <v>8645</v>
      </c>
      <c r="H873" s="403">
        <f t="shared" si="145"/>
        <v>9240</v>
      </c>
      <c r="I873" s="406">
        <v>15400</v>
      </c>
      <c r="J873" s="409" t="s">
        <v>1726</v>
      </c>
      <c r="K873" s="248"/>
      <c r="M873" s="27">
        <f t="shared" si="141"/>
        <v>0</v>
      </c>
      <c r="N873" s="50">
        <f t="shared" si="142"/>
        <v>0</v>
      </c>
      <c r="O873" s="50">
        <f t="shared" si="128"/>
        <v>0</v>
      </c>
      <c r="P873" s="50">
        <f t="shared" si="129"/>
        <v>0</v>
      </c>
      <c r="Q873" s="50">
        <f t="shared" si="130"/>
        <v>0</v>
      </c>
    </row>
    <row r="874" spans="3:17" ht="20.100000000000001" customHeight="1">
      <c r="D874" s="33" t="s">
        <v>3210</v>
      </c>
      <c r="E874" s="33" t="s">
        <v>3211</v>
      </c>
      <c r="F874" s="249">
        <v>7541.1</v>
      </c>
      <c r="G874" s="249">
        <v>9310</v>
      </c>
      <c r="H874" s="403">
        <f t="shared" si="145"/>
        <v>9900</v>
      </c>
      <c r="I874" s="406">
        <v>16500</v>
      </c>
      <c r="J874" s="409" t="s">
        <v>1726</v>
      </c>
      <c r="K874" s="248"/>
      <c r="M874" s="27">
        <f t="shared" si="141"/>
        <v>0</v>
      </c>
      <c r="N874" s="50">
        <f t="shared" si="142"/>
        <v>0</v>
      </c>
      <c r="O874" s="119">
        <f t="shared" si="128"/>
        <v>0</v>
      </c>
      <c r="P874" s="119">
        <f t="shared" si="129"/>
        <v>0</v>
      </c>
      <c r="Q874" s="119">
        <f t="shared" si="130"/>
        <v>0</v>
      </c>
    </row>
    <row r="875" spans="3:17" ht="20.100000000000001" customHeight="1">
      <c r="D875" s="33" t="s">
        <v>3212</v>
      </c>
      <c r="E875" s="33" t="s">
        <v>3213</v>
      </c>
      <c r="F875" s="249">
        <v>2962.5749999999998</v>
      </c>
      <c r="G875" s="249">
        <v>3657.4999999999995</v>
      </c>
      <c r="H875" s="403">
        <f t="shared" si="145"/>
        <v>3900</v>
      </c>
      <c r="I875" s="406">
        <v>6500</v>
      </c>
      <c r="J875" s="409" t="s">
        <v>1726</v>
      </c>
      <c r="K875" s="248"/>
      <c r="M875" s="27">
        <f t="shared" si="141"/>
        <v>0</v>
      </c>
      <c r="N875" s="50">
        <f t="shared" si="142"/>
        <v>0</v>
      </c>
      <c r="O875" s="50">
        <f t="shared" si="128"/>
        <v>0</v>
      </c>
      <c r="P875" s="50">
        <f t="shared" si="129"/>
        <v>0</v>
      </c>
      <c r="Q875" s="50">
        <f t="shared" si="130"/>
        <v>0</v>
      </c>
    </row>
    <row r="876" spans="3:17" ht="20.100000000000001" customHeight="1">
      <c r="D876" s="33" t="s">
        <v>3214</v>
      </c>
      <c r="E876" s="33" t="s">
        <v>3215</v>
      </c>
      <c r="F876" s="249">
        <v>3231.9</v>
      </c>
      <c r="G876" s="249">
        <v>3990</v>
      </c>
      <c r="H876" s="403">
        <f t="shared" si="145"/>
        <v>4200</v>
      </c>
      <c r="I876" s="406">
        <v>7000</v>
      </c>
      <c r="J876" s="409" t="s">
        <v>1726</v>
      </c>
      <c r="K876" s="248"/>
      <c r="M876" s="27">
        <f t="shared" si="141"/>
        <v>0</v>
      </c>
      <c r="N876" s="50">
        <f t="shared" si="142"/>
        <v>0</v>
      </c>
      <c r="O876" s="119">
        <f t="shared" si="128"/>
        <v>0</v>
      </c>
      <c r="P876" s="119">
        <f t="shared" si="129"/>
        <v>0</v>
      </c>
      <c r="Q876" s="119">
        <f t="shared" si="130"/>
        <v>0</v>
      </c>
    </row>
    <row r="877" spans="3:17" ht="20.100000000000001" customHeight="1">
      <c r="D877" s="33" t="s">
        <v>3216</v>
      </c>
      <c r="E877" s="33" t="s">
        <v>3217</v>
      </c>
      <c r="F877" s="249">
        <v>3501.2249999999999</v>
      </c>
      <c r="G877" s="249">
        <v>4322.5</v>
      </c>
      <c r="H877" s="403">
        <f t="shared" si="145"/>
        <v>4620</v>
      </c>
      <c r="I877" s="406">
        <v>7700</v>
      </c>
      <c r="J877" s="409" t="s">
        <v>1726</v>
      </c>
      <c r="K877" s="248"/>
      <c r="M877" s="27">
        <f t="shared" si="141"/>
        <v>0</v>
      </c>
      <c r="N877" s="50">
        <f t="shared" si="142"/>
        <v>0</v>
      </c>
      <c r="O877" s="50">
        <f t="shared" si="128"/>
        <v>0</v>
      </c>
      <c r="P877" s="50">
        <f t="shared" si="129"/>
        <v>0</v>
      </c>
      <c r="Q877" s="50">
        <f t="shared" si="130"/>
        <v>0</v>
      </c>
    </row>
    <row r="878" spans="3:17" ht="20.100000000000001" customHeight="1">
      <c r="F878" s="249"/>
      <c r="G878" s="249"/>
      <c r="H878" s="411"/>
      <c r="I878" s="411"/>
      <c r="J878" s="409"/>
      <c r="K878" s="248"/>
      <c r="M878" s="27">
        <f t="shared" si="141"/>
        <v>0</v>
      </c>
      <c r="N878" s="50">
        <f t="shared" si="142"/>
        <v>0</v>
      </c>
      <c r="O878" s="119">
        <f t="shared" si="128"/>
        <v>0</v>
      </c>
      <c r="P878" s="119">
        <f t="shared" si="129"/>
        <v>0</v>
      </c>
      <c r="Q878" s="119">
        <f t="shared" si="130"/>
        <v>0</v>
      </c>
    </row>
    <row r="879" spans="3:17" ht="20.100000000000001" customHeight="1">
      <c r="C879" s="253" t="s">
        <v>3218</v>
      </c>
      <c r="D879" s="268" t="s">
        <v>3219</v>
      </c>
      <c r="F879" s="249"/>
      <c r="G879" s="249"/>
      <c r="H879" s="411"/>
      <c r="I879" s="411"/>
      <c r="J879" s="409"/>
      <c r="K879" s="248"/>
      <c r="M879" s="27">
        <f t="shared" si="141"/>
        <v>0</v>
      </c>
      <c r="N879" s="50">
        <f t="shared" si="142"/>
        <v>0</v>
      </c>
      <c r="O879" s="50">
        <f t="shared" si="128"/>
        <v>0</v>
      </c>
      <c r="P879" s="50">
        <f t="shared" si="129"/>
        <v>0</v>
      </c>
      <c r="Q879" s="50">
        <f t="shared" si="130"/>
        <v>0</v>
      </c>
    </row>
    <row r="880" spans="3:17" ht="20.100000000000001" customHeight="1">
      <c r="D880" s="253" t="s">
        <v>3220</v>
      </c>
      <c r="F880" s="249"/>
      <c r="G880" s="249"/>
      <c r="H880" s="411"/>
      <c r="I880" s="411"/>
      <c r="J880" s="409"/>
      <c r="K880" s="283"/>
      <c r="M880" s="27">
        <f t="shared" si="141"/>
        <v>0</v>
      </c>
      <c r="N880" s="50">
        <f t="shared" si="142"/>
        <v>0</v>
      </c>
      <c r="O880" s="119">
        <f t="shared" si="128"/>
        <v>0</v>
      </c>
      <c r="P880" s="119">
        <f t="shared" si="129"/>
        <v>0</v>
      </c>
      <c r="Q880" s="119">
        <f t="shared" si="130"/>
        <v>0</v>
      </c>
    </row>
    <row r="881" spans="4:17" ht="20.100000000000001" customHeight="1">
      <c r="D881" s="33" t="s">
        <v>3221</v>
      </c>
      <c r="E881" s="33" t="s">
        <v>3222</v>
      </c>
      <c r="F881" s="249"/>
      <c r="G881" s="249"/>
      <c r="H881" s="411"/>
      <c r="I881" s="411"/>
      <c r="J881" s="409" t="s">
        <v>1726</v>
      </c>
      <c r="K881" s="285" t="s">
        <v>3223</v>
      </c>
      <c r="M881" s="27">
        <f t="shared" si="141"/>
        <v>0</v>
      </c>
      <c r="N881" s="50">
        <f t="shared" si="142"/>
        <v>0</v>
      </c>
      <c r="O881" s="50">
        <f t="shared" si="128"/>
        <v>0</v>
      </c>
      <c r="P881" s="50">
        <f t="shared" si="129"/>
        <v>0</v>
      </c>
      <c r="Q881" s="50">
        <f t="shared" si="130"/>
        <v>0</v>
      </c>
    </row>
    <row r="882" spans="4:17" ht="20.100000000000001" customHeight="1">
      <c r="D882" s="33" t="s">
        <v>3224</v>
      </c>
      <c r="E882" s="33" t="s">
        <v>3225</v>
      </c>
      <c r="F882" s="249"/>
      <c r="G882" s="249"/>
      <c r="H882" s="411"/>
      <c r="I882" s="411"/>
      <c r="J882" s="409" t="s">
        <v>1726</v>
      </c>
      <c r="K882" s="285" t="s">
        <v>3223</v>
      </c>
      <c r="M882" s="27">
        <f t="shared" si="141"/>
        <v>0</v>
      </c>
      <c r="N882" s="50">
        <f t="shared" si="142"/>
        <v>0</v>
      </c>
      <c r="O882" s="119">
        <f t="shared" si="128"/>
        <v>0</v>
      </c>
      <c r="P882" s="119">
        <f t="shared" si="129"/>
        <v>0</v>
      </c>
      <c r="Q882" s="119">
        <f t="shared" si="130"/>
        <v>0</v>
      </c>
    </row>
    <row r="883" spans="4:17" ht="20.100000000000001" customHeight="1">
      <c r="D883" s="33" t="s">
        <v>3226</v>
      </c>
      <c r="E883" s="33" t="s">
        <v>3227</v>
      </c>
      <c r="F883" s="249"/>
      <c r="G883" s="249"/>
      <c r="H883" s="411"/>
      <c r="I883" s="411"/>
      <c r="J883" s="409" t="s">
        <v>1726</v>
      </c>
      <c r="K883" s="285" t="s">
        <v>3223</v>
      </c>
      <c r="M883" s="27">
        <f t="shared" si="141"/>
        <v>0</v>
      </c>
      <c r="N883" s="50">
        <f t="shared" si="142"/>
        <v>0</v>
      </c>
      <c r="O883" s="50">
        <f t="shared" si="128"/>
        <v>0</v>
      </c>
      <c r="P883" s="50">
        <f t="shared" si="129"/>
        <v>0</v>
      </c>
      <c r="Q883" s="50">
        <f t="shared" si="130"/>
        <v>0</v>
      </c>
    </row>
    <row r="884" spans="4:17" ht="20.100000000000001" customHeight="1">
      <c r="D884" s="253" t="s">
        <v>3228</v>
      </c>
      <c r="F884" s="249"/>
      <c r="G884" s="249"/>
      <c r="H884" s="411"/>
      <c r="I884" s="411"/>
      <c r="J884" s="407"/>
      <c r="K884" s="285"/>
      <c r="M884" s="27">
        <f t="shared" si="141"/>
        <v>0</v>
      </c>
      <c r="N884" s="50">
        <f t="shared" si="142"/>
        <v>0</v>
      </c>
      <c r="O884" s="119">
        <f t="shared" si="128"/>
        <v>0</v>
      </c>
      <c r="P884" s="119">
        <f t="shared" si="129"/>
        <v>0</v>
      </c>
      <c r="Q884" s="119">
        <f t="shared" si="130"/>
        <v>0</v>
      </c>
    </row>
    <row r="885" spans="4:17" ht="20.100000000000001" customHeight="1">
      <c r="D885" s="33" t="s">
        <v>3229</v>
      </c>
      <c r="E885" s="33" t="s">
        <v>3230</v>
      </c>
      <c r="F885" s="249"/>
      <c r="G885" s="249"/>
      <c r="H885" s="411"/>
      <c r="I885" s="411"/>
      <c r="J885" s="409" t="s">
        <v>1726</v>
      </c>
      <c r="K885" s="285" t="s">
        <v>3223</v>
      </c>
      <c r="M885" s="27">
        <f t="shared" si="141"/>
        <v>0</v>
      </c>
      <c r="N885" s="50">
        <f t="shared" si="142"/>
        <v>0</v>
      </c>
      <c r="O885" s="50">
        <f t="shared" si="128"/>
        <v>0</v>
      </c>
      <c r="P885" s="50">
        <f t="shared" si="129"/>
        <v>0</v>
      </c>
      <c r="Q885" s="50">
        <f t="shared" si="130"/>
        <v>0</v>
      </c>
    </row>
    <row r="886" spans="4:17" ht="20.100000000000001" customHeight="1">
      <c r="D886" s="33" t="s">
        <v>3231</v>
      </c>
      <c r="E886" s="33" t="s">
        <v>3232</v>
      </c>
      <c r="F886" s="249"/>
      <c r="G886" s="249"/>
      <c r="H886" s="411"/>
      <c r="I886" s="411"/>
      <c r="J886" s="409" t="s">
        <v>1726</v>
      </c>
      <c r="K886" s="285" t="s">
        <v>3223</v>
      </c>
      <c r="M886" s="27">
        <f t="shared" si="141"/>
        <v>0</v>
      </c>
      <c r="N886" s="50">
        <f t="shared" si="142"/>
        <v>0</v>
      </c>
      <c r="O886" s="119">
        <f t="shared" si="128"/>
        <v>0</v>
      </c>
      <c r="P886" s="119">
        <f t="shared" si="129"/>
        <v>0</v>
      </c>
      <c r="Q886" s="119">
        <f t="shared" si="130"/>
        <v>0</v>
      </c>
    </row>
    <row r="887" spans="4:17" ht="20.100000000000001" customHeight="1">
      <c r="D887" s="33" t="s">
        <v>3233</v>
      </c>
      <c r="E887" s="33" t="s">
        <v>3234</v>
      </c>
      <c r="F887" s="249"/>
      <c r="G887" s="249"/>
      <c r="H887" s="411"/>
      <c r="I887" s="411"/>
      <c r="J887" s="409" t="s">
        <v>1726</v>
      </c>
      <c r="K887" s="285" t="s">
        <v>3223</v>
      </c>
      <c r="M887" s="27">
        <f t="shared" si="141"/>
        <v>0</v>
      </c>
      <c r="N887" s="50">
        <f t="shared" si="142"/>
        <v>0</v>
      </c>
      <c r="O887" s="50">
        <f t="shared" si="128"/>
        <v>0</v>
      </c>
      <c r="P887" s="50">
        <f t="shared" si="129"/>
        <v>0</v>
      </c>
      <c r="Q887" s="50">
        <f t="shared" si="130"/>
        <v>0</v>
      </c>
    </row>
    <row r="888" spans="4:17" ht="20.100000000000001" customHeight="1">
      <c r="D888" s="253" t="s">
        <v>3235</v>
      </c>
      <c r="F888" s="249"/>
      <c r="G888" s="249"/>
      <c r="H888" s="411"/>
      <c r="I888" s="411"/>
      <c r="J888" s="407"/>
      <c r="K888" s="285"/>
      <c r="M888" s="27">
        <f t="shared" si="141"/>
        <v>0</v>
      </c>
      <c r="N888" s="50">
        <f t="shared" si="142"/>
        <v>0</v>
      </c>
      <c r="O888" s="119">
        <f t="shared" si="128"/>
        <v>0</v>
      </c>
      <c r="P888" s="119">
        <f t="shared" si="129"/>
        <v>0</v>
      </c>
      <c r="Q888" s="119">
        <f t="shared" si="130"/>
        <v>0</v>
      </c>
    </row>
    <row r="889" spans="4:17" ht="20.100000000000001" customHeight="1">
      <c r="D889" s="33" t="s">
        <v>3236</v>
      </c>
      <c r="E889" s="33" t="s">
        <v>3237</v>
      </c>
      <c r="F889" s="249"/>
      <c r="G889" s="249"/>
      <c r="H889" s="411"/>
      <c r="I889" s="411"/>
      <c r="J889" s="409" t="s">
        <v>1726</v>
      </c>
      <c r="K889" s="285" t="s">
        <v>3223</v>
      </c>
      <c r="M889" s="27">
        <f t="shared" si="141"/>
        <v>0</v>
      </c>
      <c r="N889" s="50">
        <f t="shared" si="142"/>
        <v>0</v>
      </c>
      <c r="O889" s="50">
        <f t="shared" si="128"/>
        <v>0</v>
      </c>
      <c r="P889" s="50">
        <f t="shared" si="129"/>
        <v>0</v>
      </c>
      <c r="Q889" s="50">
        <f t="shared" si="130"/>
        <v>0</v>
      </c>
    </row>
    <row r="890" spans="4:17" ht="20.100000000000001" customHeight="1">
      <c r="D890" s="33" t="s">
        <v>3238</v>
      </c>
      <c r="E890" s="33" t="s">
        <v>3239</v>
      </c>
      <c r="F890" s="249"/>
      <c r="G890" s="249"/>
      <c r="H890" s="411"/>
      <c r="I890" s="411"/>
      <c r="J890" s="409" t="s">
        <v>1726</v>
      </c>
      <c r="K890" s="285" t="s">
        <v>3223</v>
      </c>
      <c r="M890" s="27">
        <f t="shared" si="141"/>
        <v>0</v>
      </c>
      <c r="N890" s="50">
        <f t="shared" si="142"/>
        <v>0</v>
      </c>
      <c r="O890" s="119">
        <f t="shared" si="128"/>
        <v>0</v>
      </c>
      <c r="P890" s="119">
        <f t="shared" si="129"/>
        <v>0</v>
      </c>
      <c r="Q890" s="119">
        <f t="shared" si="130"/>
        <v>0</v>
      </c>
    </row>
    <row r="891" spans="4:17" ht="20.100000000000001" customHeight="1">
      <c r="D891" s="33" t="s">
        <v>3240</v>
      </c>
      <c r="E891" s="33" t="s">
        <v>3241</v>
      </c>
      <c r="F891" s="249"/>
      <c r="G891" s="249"/>
      <c r="H891" s="411"/>
      <c r="I891" s="411"/>
      <c r="J891" s="409" t="s">
        <v>1726</v>
      </c>
      <c r="K891" s="285" t="s">
        <v>3223</v>
      </c>
      <c r="M891" s="27">
        <f t="shared" si="141"/>
        <v>0</v>
      </c>
      <c r="N891" s="50">
        <f t="shared" si="142"/>
        <v>0</v>
      </c>
      <c r="O891" s="50">
        <f t="shared" si="128"/>
        <v>0</v>
      </c>
      <c r="P891" s="50">
        <f t="shared" si="129"/>
        <v>0</v>
      </c>
      <c r="Q891" s="50">
        <f t="shared" si="130"/>
        <v>0</v>
      </c>
    </row>
    <row r="892" spans="4:17" ht="20.100000000000001" customHeight="1">
      <c r="F892" s="249"/>
      <c r="G892" s="249"/>
      <c r="H892" s="411"/>
      <c r="I892" s="411"/>
      <c r="J892" s="407"/>
      <c r="K892" s="283"/>
      <c r="M892" s="27">
        <f t="shared" si="141"/>
        <v>0</v>
      </c>
      <c r="N892" s="50">
        <f t="shared" si="142"/>
        <v>0</v>
      </c>
      <c r="O892" s="119">
        <f t="shared" si="128"/>
        <v>0</v>
      </c>
      <c r="P892" s="119">
        <f t="shared" si="129"/>
        <v>0</v>
      </c>
      <c r="Q892" s="119">
        <f t="shared" si="130"/>
        <v>0</v>
      </c>
    </row>
    <row r="893" spans="4:17" ht="20.100000000000001" customHeight="1">
      <c r="D893" s="268" t="s">
        <v>3242</v>
      </c>
      <c r="F893" s="249"/>
      <c r="G893" s="249"/>
      <c r="H893" s="411"/>
      <c r="I893" s="411"/>
      <c r="J893" s="407"/>
      <c r="K893" s="283"/>
      <c r="M893" s="27">
        <f t="shared" si="141"/>
        <v>0</v>
      </c>
      <c r="N893" s="50">
        <f t="shared" si="142"/>
        <v>0</v>
      </c>
      <c r="O893" s="50">
        <f t="shared" si="128"/>
        <v>0</v>
      </c>
      <c r="P893" s="50">
        <f t="shared" si="129"/>
        <v>0</v>
      </c>
      <c r="Q893" s="50">
        <f t="shared" si="130"/>
        <v>0</v>
      </c>
    </row>
    <row r="894" spans="4:17" ht="20.100000000000001" customHeight="1">
      <c r="D894" s="253" t="s">
        <v>3220</v>
      </c>
      <c r="F894" s="249"/>
      <c r="G894" s="249"/>
      <c r="H894" s="411"/>
      <c r="I894" s="411"/>
      <c r="J894" s="407"/>
      <c r="K894" s="248"/>
      <c r="M894" s="27">
        <f t="shared" si="141"/>
        <v>0</v>
      </c>
      <c r="N894" s="50">
        <f t="shared" si="142"/>
        <v>0</v>
      </c>
      <c r="O894" s="119">
        <f t="shared" si="128"/>
        <v>0</v>
      </c>
      <c r="P894" s="119">
        <f t="shared" si="129"/>
        <v>0</v>
      </c>
      <c r="Q894" s="119">
        <f t="shared" si="130"/>
        <v>0</v>
      </c>
    </row>
    <row r="895" spans="4:17" ht="20.100000000000001" customHeight="1">
      <c r="D895" s="33" t="s">
        <v>3243</v>
      </c>
      <c r="E895" s="33" t="s">
        <v>3244</v>
      </c>
      <c r="F895" s="249"/>
      <c r="G895" s="249"/>
      <c r="H895" s="411"/>
      <c r="I895" s="411"/>
      <c r="J895" s="409" t="s">
        <v>1726</v>
      </c>
      <c r="K895" s="285" t="s">
        <v>3223</v>
      </c>
      <c r="M895" s="27">
        <f t="shared" si="141"/>
        <v>0</v>
      </c>
      <c r="N895" s="50">
        <f t="shared" si="142"/>
        <v>0</v>
      </c>
      <c r="O895" s="50">
        <f t="shared" si="128"/>
        <v>0</v>
      </c>
      <c r="P895" s="50">
        <f t="shared" si="129"/>
        <v>0</v>
      </c>
      <c r="Q895" s="50">
        <f t="shared" si="130"/>
        <v>0</v>
      </c>
    </row>
    <row r="896" spans="4:17" ht="20.100000000000001" customHeight="1">
      <c r="D896" s="33" t="s">
        <v>3245</v>
      </c>
      <c r="E896" s="33" t="s">
        <v>3246</v>
      </c>
      <c r="F896" s="249"/>
      <c r="G896" s="249"/>
      <c r="H896" s="411"/>
      <c r="I896" s="411"/>
      <c r="J896" s="409" t="s">
        <v>1726</v>
      </c>
      <c r="K896" s="285" t="s">
        <v>3223</v>
      </c>
      <c r="M896" s="27">
        <f t="shared" si="141"/>
        <v>0</v>
      </c>
      <c r="N896" s="50">
        <f t="shared" si="142"/>
        <v>0</v>
      </c>
      <c r="O896" s="119">
        <f t="shared" si="128"/>
        <v>0</v>
      </c>
      <c r="P896" s="119">
        <f t="shared" si="129"/>
        <v>0</v>
      </c>
      <c r="Q896" s="119">
        <f t="shared" si="130"/>
        <v>0</v>
      </c>
    </row>
    <row r="897" spans="2:17" ht="20.100000000000001" customHeight="1">
      <c r="D897" s="33" t="s">
        <v>3247</v>
      </c>
      <c r="E897" s="33" t="s">
        <v>3248</v>
      </c>
      <c r="F897" s="249"/>
      <c r="G897" s="249"/>
      <c r="H897" s="411"/>
      <c r="I897" s="411"/>
      <c r="J897" s="409" t="s">
        <v>1726</v>
      </c>
      <c r="K897" s="285" t="s">
        <v>3223</v>
      </c>
      <c r="M897" s="27">
        <f t="shared" si="141"/>
        <v>0</v>
      </c>
      <c r="N897" s="50">
        <f t="shared" si="142"/>
        <v>0</v>
      </c>
      <c r="O897" s="50">
        <f t="shared" si="128"/>
        <v>0</v>
      </c>
      <c r="P897" s="50">
        <f t="shared" si="129"/>
        <v>0</v>
      </c>
      <c r="Q897" s="50">
        <f t="shared" si="130"/>
        <v>0</v>
      </c>
    </row>
    <row r="898" spans="2:17" ht="20.100000000000001" customHeight="1">
      <c r="D898" s="253" t="s">
        <v>3228</v>
      </c>
      <c r="F898" s="249"/>
      <c r="G898" s="249"/>
      <c r="H898" s="411"/>
      <c r="I898" s="411"/>
      <c r="J898" s="407"/>
      <c r="K898" s="285"/>
      <c r="M898" s="27">
        <f t="shared" si="141"/>
        <v>0</v>
      </c>
      <c r="N898" s="50">
        <f t="shared" si="142"/>
        <v>0</v>
      </c>
      <c r="O898" s="119">
        <f t="shared" si="128"/>
        <v>0</v>
      </c>
      <c r="P898" s="119">
        <f t="shared" si="129"/>
        <v>0</v>
      </c>
      <c r="Q898" s="119">
        <f t="shared" si="130"/>
        <v>0</v>
      </c>
    </row>
    <row r="899" spans="2:17" ht="20.100000000000001" customHeight="1">
      <c r="D899" s="33" t="s">
        <v>3249</v>
      </c>
      <c r="E899" s="33" t="s">
        <v>3250</v>
      </c>
      <c r="F899" s="249"/>
      <c r="G899" s="249"/>
      <c r="H899" s="411"/>
      <c r="I899" s="411"/>
      <c r="J899" s="409" t="s">
        <v>1726</v>
      </c>
      <c r="K899" s="285" t="s">
        <v>3223</v>
      </c>
      <c r="M899" s="27">
        <f t="shared" ref="M899:M950" si="146">L899*35</f>
        <v>0</v>
      </c>
      <c r="N899" s="50">
        <f t="shared" si="142"/>
        <v>0</v>
      </c>
      <c r="O899" s="50">
        <f t="shared" si="128"/>
        <v>0</v>
      </c>
      <c r="P899" s="50">
        <f t="shared" si="129"/>
        <v>0</v>
      </c>
      <c r="Q899" s="50">
        <f t="shared" si="130"/>
        <v>0</v>
      </c>
    </row>
    <row r="900" spans="2:17" ht="20.100000000000001" customHeight="1">
      <c r="D900" s="33" t="s">
        <v>3251</v>
      </c>
      <c r="E900" s="33" t="s">
        <v>3252</v>
      </c>
      <c r="F900" s="249"/>
      <c r="G900" s="249"/>
      <c r="H900" s="411"/>
      <c r="I900" s="411"/>
      <c r="J900" s="409" t="s">
        <v>1726</v>
      </c>
      <c r="K900" s="285" t="s">
        <v>3223</v>
      </c>
      <c r="M900" s="27">
        <f t="shared" si="146"/>
        <v>0</v>
      </c>
      <c r="N900" s="50">
        <f t="shared" ref="N900:N950" si="147">M900*3</f>
        <v>0</v>
      </c>
      <c r="O900" s="119">
        <f t="shared" si="128"/>
        <v>0</v>
      </c>
      <c r="P900" s="119">
        <f t="shared" si="129"/>
        <v>0</v>
      </c>
      <c r="Q900" s="119">
        <f t="shared" si="130"/>
        <v>0</v>
      </c>
    </row>
    <row r="901" spans="2:17" ht="20.100000000000001" customHeight="1">
      <c r="D901" s="33" t="s">
        <v>3253</v>
      </c>
      <c r="E901" s="33" t="s">
        <v>3254</v>
      </c>
      <c r="F901" s="249"/>
      <c r="G901" s="249"/>
      <c r="H901" s="411"/>
      <c r="I901" s="411"/>
      <c r="J901" s="409" t="s">
        <v>1726</v>
      </c>
      <c r="K901" s="285" t="s">
        <v>3223</v>
      </c>
      <c r="M901" s="27">
        <f t="shared" si="146"/>
        <v>0</v>
      </c>
      <c r="N901" s="50">
        <f t="shared" si="147"/>
        <v>0</v>
      </c>
      <c r="O901" s="50">
        <f t="shared" si="128"/>
        <v>0</v>
      </c>
      <c r="P901" s="50">
        <f t="shared" si="129"/>
        <v>0</v>
      </c>
      <c r="Q901" s="50">
        <f t="shared" si="130"/>
        <v>0</v>
      </c>
    </row>
    <row r="902" spans="2:17" ht="20.100000000000001" customHeight="1">
      <c r="D902" s="253" t="s">
        <v>3235</v>
      </c>
      <c r="F902" s="249"/>
      <c r="G902" s="249"/>
      <c r="H902" s="411"/>
      <c r="I902" s="411"/>
      <c r="J902" s="407"/>
      <c r="K902" s="285"/>
      <c r="M902" s="27">
        <f t="shared" si="146"/>
        <v>0</v>
      </c>
      <c r="N902" s="50">
        <f t="shared" si="147"/>
        <v>0</v>
      </c>
      <c r="O902" s="119">
        <f t="shared" si="128"/>
        <v>0</v>
      </c>
      <c r="P902" s="119">
        <f t="shared" si="129"/>
        <v>0</v>
      </c>
      <c r="Q902" s="119">
        <f t="shared" si="130"/>
        <v>0</v>
      </c>
    </row>
    <row r="903" spans="2:17" ht="20.100000000000001" customHeight="1">
      <c r="D903" s="33" t="s">
        <v>3255</v>
      </c>
      <c r="E903" s="33" t="s">
        <v>3256</v>
      </c>
      <c r="F903" s="249"/>
      <c r="G903" s="249"/>
      <c r="H903" s="411"/>
      <c r="I903" s="411"/>
      <c r="J903" s="409" t="s">
        <v>1726</v>
      </c>
      <c r="K903" s="285" t="s">
        <v>3223</v>
      </c>
      <c r="M903" s="27">
        <f t="shared" si="146"/>
        <v>0</v>
      </c>
      <c r="N903" s="50">
        <f t="shared" si="147"/>
        <v>0</v>
      </c>
      <c r="O903" s="50">
        <f t="shared" si="128"/>
        <v>0</v>
      </c>
      <c r="P903" s="50">
        <f t="shared" si="129"/>
        <v>0</v>
      </c>
      <c r="Q903" s="50">
        <f t="shared" si="130"/>
        <v>0</v>
      </c>
    </row>
    <row r="904" spans="2:17" ht="20.100000000000001" customHeight="1">
      <c r="D904" s="33" t="s">
        <v>3257</v>
      </c>
      <c r="E904" s="33" t="s">
        <v>3258</v>
      </c>
      <c r="F904" s="249"/>
      <c r="G904" s="249"/>
      <c r="H904" s="411"/>
      <c r="I904" s="411"/>
      <c r="J904" s="409" t="s">
        <v>1726</v>
      </c>
      <c r="K904" s="285" t="s">
        <v>3223</v>
      </c>
      <c r="M904" s="27">
        <f t="shared" si="146"/>
        <v>0</v>
      </c>
      <c r="N904" s="50">
        <f t="shared" si="147"/>
        <v>0</v>
      </c>
      <c r="O904" s="119">
        <f t="shared" si="128"/>
        <v>0</v>
      </c>
      <c r="P904" s="119">
        <f t="shared" si="129"/>
        <v>0</v>
      </c>
      <c r="Q904" s="119">
        <f t="shared" si="130"/>
        <v>0</v>
      </c>
    </row>
    <row r="905" spans="2:17" ht="20.100000000000001" customHeight="1">
      <c r="D905" s="33" t="s">
        <v>3259</v>
      </c>
      <c r="E905" s="33" t="s">
        <v>3260</v>
      </c>
      <c r="F905" s="249"/>
      <c r="G905" s="249"/>
      <c r="H905" s="411"/>
      <c r="I905" s="411"/>
      <c r="J905" s="409" t="s">
        <v>1726</v>
      </c>
      <c r="K905" s="285" t="s">
        <v>3223</v>
      </c>
      <c r="M905" s="27">
        <f t="shared" si="146"/>
        <v>0</v>
      </c>
      <c r="N905" s="50">
        <f t="shared" si="147"/>
        <v>0</v>
      </c>
      <c r="O905" s="50">
        <f t="shared" si="128"/>
        <v>0</v>
      </c>
      <c r="P905" s="50">
        <f t="shared" si="129"/>
        <v>0</v>
      </c>
      <c r="Q905" s="50">
        <f t="shared" si="130"/>
        <v>0</v>
      </c>
    </row>
    <row r="906" spans="2:17" ht="20.100000000000001" customHeight="1">
      <c r="F906" s="249"/>
      <c r="G906" s="249"/>
      <c r="H906" s="411"/>
      <c r="I906" s="411"/>
      <c r="J906" s="407"/>
      <c r="K906" s="248"/>
      <c r="M906" s="27">
        <f t="shared" si="146"/>
        <v>0</v>
      </c>
      <c r="N906" s="50">
        <f t="shared" si="147"/>
        <v>0</v>
      </c>
      <c r="O906" s="119">
        <f t="shared" si="128"/>
        <v>0</v>
      </c>
      <c r="P906" s="119">
        <f t="shared" si="129"/>
        <v>0</v>
      </c>
      <c r="Q906" s="119">
        <f t="shared" si="130"/>
        <v>0</v>
      </c>
    </row>
    <row r="907" spans="2:17" ht="20.100000000000001" customHeight="1">
      <c r="B907" s="408" t="s">
        <v>3261</v>
      </c>
      <c r="F907" s="249"/>
      <c r="G907" s="249"/>
      <c r="H907" s="411"/>
      <c r="I907" s="411"/>
      <c r="J907" s="407"/>
      <c r="K907" s="248"/>
      <c r="M907" s="27">
        <f t="shared" si="146"/>
        <v>0</v>
      </c>
      <c r="N907" s="50">
        <f t="shared" si="147"/>
        <v>0</v>
      </c>
      <c r="O907" s="50">
        <f t="shared" si="128"/>
        <v>0</v>
      </c>
      <c r="P907" s="50">
        <f t="shared" si="129"/>
        <v>0</v>
      </c>
      <c r="Q907" s="50">
        <f t="shared" si="130"/>
        <v>0</v>
      </c>
    </row>
    <row r="908" spans="2:17" ht="20.100000000000001" customHeight="1">
      <c r="C908" s="253" t="s">
        <v>3262</v>
      </c>
      <c r="F908" s="249"/>
      <c r="G908" s="249"/>
      <c r="H908" s="411"/>
      <c r="I908" s="411"/>
      <c r="J908" s="407"/>
      <c r="K908" s="248"/>
      <c r="M908" s="27">
        <f t="shared" si="146"/>
        <v>0</v>
      </c>
      <c r="N908" s="50">
        <f t="shared" si="147"/>
        <v>0</v>
      </c>
      <c r="O908" s="119">
        <f t="shared" si="128"/>
        <v>0</v>
      </c>
      <c r="P908" s="119">
        <f t="shared" si="129"/>
        <v>0</v>
      </c>
      <c r="Q908" s="119">
        <f t="shared" si="130"/>
        <v>0</v>
      </c>
    </row>
    <row r="909" spans="2:17" ht="20.100000000000001" customHeight="1">
      <c r="C909" s="253"/>
      <c r="D909" s="253" t="s">
        <v>3263</v>
      </c>
      <c r="F909" s="249"/>
      <c r="G909" s="249"/>
      <c r="H909" s="411"/>
      <c r="I909" s="411"/>
      <c r="J909" s="407"/>
      <c r="K909" s="248"/>
      <c r="M909" s="27">
        <f t="shared" si="146"/>
        <v>0</v>
      </c>
      <c r="N909" s="50">
        <f t="shared" si="147"/>
        <v>0</v>
      </c>
      <c r="O909" s="50">
        <f t="shared" si="128"/>
        <v>0</v>
      </c>
      <c r="P909" s="50">
        <f t="shared" si="129"/>
        <v>0</v>
      </c>
      <c r="Q909" s="50">
        <f t="shared" si="130"/>
        <v>0</v>
      </c>
    </row>
    <row r="910" spans="2:17" ht="20.100000000000001" customHeight="1">
      <c r="D910" s="33" t="s">
        <v>3264</v>
      </c>
      <c r="E910" s="33" t="s">
        <v>3265</v>
      </c>
      <c r="F910" s="249">
        <v>377.05499999999995</v>
      </c>
      <c r="G910" s="249">
        <v>465.49999999999994</v>
      </c>
      <c r="H910" s="403">
        <f t="shared" ref="H910:H912" si="148">I910*0.6</f>
        <v>480</v>
      </c>
      <c r="I910" s="406">
        <v>800</v>
      </c>
      <c r="J910" s="409" t="s">
        <v>2470</v>
      </c>
      <c r="K910" s="248"/>
      <c r="M910" s="27">
        <f t="shared" si="146"/>
        <v>0</v>
      </c>
      <c r="N910" s="50">
        <f t="shared" si="147"/>
        <v>0</v>
      </c>
      <c r="O910" s="119">
        <f t="shared" si="128"/>
        <v>0</v>
      </c>
      <c r="P910" s="119">
        <f t="shared" si="129"/>
        <v>0</v>
      </c>
      <c r="Q910" s="119">
        <f t="shared" si="130"/>
        <v>0</v>
      </c>
    </row>
    <row r="911" spans="2:17" ht="20.100000000000001" customHeight="1">
      <c r="D911" s="33" t="s">
        <v>3266</v>
      </c>
      <c r="E911" s="33" t="s">
        <v>3267</v>
      </c>
      <c r="F911" s="249">
        <v>538.65</v>
      </c>
      <c r="G911" s="249">
        <v>665</v>
      </c>
      <c r="H911" s="403">
        <f t="shared" si="148"/>
        <v>660</v>
      </c>
      <c r="I911" s="404">
        <v>1100</v>
      </c>
      <c r="J911" s="409" t="s">
        <v>2470</v>
      </c>
      <c r="K911" s="248"/>
      <c r="M911" s="27">
        <f t="shared" si="146"/>
        <v>0</v>
      </c>
      <c r="N911" s="50">
        <f t="shared" si="147"/>
        <v>0</v>
      </c>
      <c r="O911" s="50">
        <f t="shared" si="128"/>
        <v>0</v>
      </c>
      <c r="P911" s="50">
        <f t="shared" si="129"/>
        <v>0</v>
      </c>
      <c r="Q911" s="50">
        <f t="shared" si="130"/>
        <v>0</v>
      </c>
    </row>
    <row r="912" spans="2:17" ht="20.100000000000001" customHeight="1">
      <c r="D912" s="33" t="s">
        <v>3268</v>
      </c>
      <c r="E912" s="33" t="s">
        <v>3269</v>
      </c>
      <c r="F912" s="249">
        <v>969.56999999999994</v>
      </c>
      <c r="G912" s="249">
        <v>1197</v>
      </c>
      <c r="H912" s="403">
        <f t="shared" si="148"/>
        <v>1260</v>
      </c>
      <c r="I912" s="404">
        <v>2100</v>
      </c>
      <c r="J912" s="409" t="s">
        <v>2470</v>
      </c>
      <c r="K912" s="248"/>
      <c r="M912" s="27">
        <f t="shared" si="146"/>
        <v>0</v>
      </c>
      <c r="N912" s="50">
        <f t="shared" si="147"/>
        <v>0</v>
      </c>
      <c r="O912" s="119">
        <f t="shared" si="128"/>
        <v>0</v>
      </c>
      <c r="P912" s="119">
        <f t="shared" si="129"/>
        <v>0</v>
      </c>
      <c r="Q912" s="119">
        <f t="shared" si="130"/>
        <v>0</v>
      </c>
    </row>
    <row r="913" spans="3:17" ht="20.100000000000001" customHeight="1">
      <c r="D913" s="253" t="s">
        <v>3270</v>
      </c>
      <c r="F913" s="249"/>
      <c r="G913" s="249"/>
      <c r="H913" s="411"/>
      <c r="I913" s="411"/>
      <c r="J913" s="407"/>
      <c r="K913" s="248"/>
      <c r="M913" s="27">
        <f t="shared" si="146"/>
        <v>0</v>
      </c>
      <c r="N913" s="50">
        <f t="shared" si="147"/>
        <v>0</v>
      </c>
      <c r="O913" s="50">
        <f t="shared" si="128"/>
        <v>0</v>
      </c>
      <c r="P913" s="50">
        <f t="shared" si="129"/>
        <v>0</v>
      </c>
      <c r="Q913" s="50">
        <f t="shared" si="130"/>
        <v>0</v>
      </c>
    </row>
    <row r="914" spans="3:17" ht="20.100000000000001" customHeight="1">
      <c r="D914" s="33" t="s">
        <v>3271</v>
      </c>
      <c r="E914" s="33" t="s">
        <v>3272</v>
      </c>
      <c r="F914" s="249">
        <v>807.97500000000002</v>
      </c>
      <c r="G914" s="249">
        <v>997.5</v>
      </c>
      <c r="H914" s="403">
        <f t="shared" ref="H914:H917" si="149">I914*0.6</f>
        <v>1020</v>
      </c>
      <c r="I914" s="404">
        <v>1700</v>
      </c>
      <c r="J914" s="409" t="s">
        <v>2470</v>
      </c>
      <c r="K914" s="248"/>
      <c r="M914" s="27">
        <f t="shared" si="146"/>
        <v>0</v>
      </c>
      <c r="N914" s="50">
        <f t="shared" si="147"/>
        <v>0</v>
      </c>
      <c r="O914" s="119">
        <f t="shared" si="128"/>
        <v>0</v>
      </c>
      <c r="P914" s="119">
        <f t="shared" si="129"/>
        <v>0</v>
      </c>
      <c r="Q914" s="119">
        <f t="shared" si="130"/>
        <v>0</v>
      </c>
    </row>
    <row r="915" spans="3:17" ht="20.100000000000001" customHeight="1">
      <c r="D915" s="33" t="s">
        <v>3273</v>
      </c>
      <c r="E915" s="33" t="s">
        <v>3274</v>
      </c>
      <c r="F915" s="249">
        <v>1185.03</v>
      </c>
      <c r="G915" s="249">
        <v>1463</v>
      </c>
      <c r="H915" s="403">
        <f t="shared" si="149"/>
        <v>1560</v>
      </c>
      <c r="I915" s="404">
        <v>2600</v>
      </c>
      <c r="J915" s="409" t="s">
        <v>2470</v>
      </c>
      <c r="K915" s="248"/>
      <c r="M915" s="27">
        <f t="shared" si="146"/>
        <v>0</v>
      </c>
      <c r="N915" s="50">
        <f t="shared" si="147"/>
        <v>0</v>
      </c>
      <c r="O915" s="50">
        <f t="shared" si="128"/>
        <v>0</v>
      </c>
      <c r="P915" s="50">
        <f t="shared" si="129"/>
        <v>0</v>
      </c>
      <c r="Q915" s="50">
        <f t="shared" si="130"/>
        <v>0</v>
      </c>
    </row>
    <row r="916" spans="3:17" ht="20.100000000000001" customHeight="1">
      <c r="D916" s="33" t="s">
        <v>3275</v>
      </c>
      <c r="E916" s="33" t="s">
        <v>3276</v>
      </c>
      <c r="F916" s="249">
        <v>1615.95</v>
      </c>
      <c r="G916" s="249">
        <v>1995</v>
      </c>
      <c r="H916" s="403">
        <f t="shared" si="149"/>
        <v>2100</v>
      </c>
      <c r="I916" s="404">
        <v>3500</v>
      </c>
      <c r="J916" s="409" t="s">
        <v>2470</v>
      </c>
      <c r="K916" s="248"/>
      <c r="M916" s="27">
        <f t="shared" si="146"/>
        <v>0</v>
      </c>
      <c r="N916" s="50">
        <f t="shared" si="147"/>
        <v>0</v>
      </c>
      <c r="O916" s="119">
        <f t="shared" si="128"/>
        <v>0</v>
      </c>
      <c r="P916" s="119">
        <f t="shared" si="129"/>
        <v>0</v>
      </c>
      <c r="Q916" s="119">
        <f t="shared" si="130"/>
        <v>0</v>
      </c>
    </row>
    <row r="917" spans="3:17" ht="20.100000000000001" customHeight="1">
      <c r="D917" s="33" t="s">
        <v>3277</v>
      </c>
      <c r="E917" s="33" t="s">
        <v>3278</v>
      </c>
      <c r="F917" s="249">
        <v>1831.41</v>
      </c>
      <c r="G917" s="249">
        <v>2261</v>
      </c>
      <c r="H917" s="403">
        <f t="shared" si="149"/>
        <v>2400</v>
      </c>
      <c r="I917" s="404">
        <v>4000</v>
      </c>
      <c r="J917" s="409" t="s">
        <v>2470</v>
      </c>
      <c r="K917" s="248"/>
      <c r="M917" s="27">
        <f t="shared" si="146"/>
        <v>0</v>
      </c>
      <c r="N917" s="50">
        <f t="shared" si="147"/>
        <v>0</v>
      </c>
      <c r="O917" s="50">
        <f t="shared" si="128"/>
        <v>0</v>
      </c>
      <c r="P917" s="50">
        <f t="shared" si="129"/>
        <v>0</v>
      </c>
      <c r="Q917" s="50">
        <f t="shared" si="130"/>
        <v>0</v>
      </c>
    </row>
    <row r="918" spans="3:17" ht="20.100000000000001" customHeight="1">
      <c r="D918" s="253" t="s">
        <v>3279</v>
      </c>
      <c r="F918" s="249"/>
      <c r="G918" s="249"/>
      <c r="H918" s="411"/>
      <c r="I918" s="411"/>
      <c r="J918" s="407"/>
      <c r="K918" s="248"/>
      <c r="M918" s="27">
        <f t="shared" si="146"/>
        <v>0</v>
      </c>
      <c r="N918" s="50">
        <f t="shared" si="147"/>
        <v>0</v>
      </c>
      <c r="O918" s="119">
        <f t="shared" si="128"/>
        <v>0</v>
      </c>
      <c r="P918" s="119">
        <f t="shared" si="129"/>
        <v>0</v>
      </c>
      <c r="Q918" s="119">
        <f t="shared" si="130"/>
        <v>0</v>
      </c>
    </row>
    <row r="919" spans="3:17" ht="20.100000000000001" customHeight="1">
      <c r="D919" s="33" t="s">
        <v>3280</v>
      </c>
      <c r="E919" s="33" t="s">
        <v>3281</v>
      </c>
      <c r="F919" s="249">
        <v>969.56999999999994</v>
      </c>
      <c r="G919" s="249">
        <v>1197</v>
      </c>
      <c r="H919" s="403">
        <f t="shared" ref="H919:H922" si="150">I919*0.6</f>
        <v>1260</v>
      </c>
      <c r="I919" s="404">
        <v>2100</v>
      </c>
      <c r="J919" s="409" t="s">
        <v>2470</v>
      </c>
      <c r="K919" s="248"/>
      <c r="M919" s="27">
        <f t="shared" si="146"/>
        <v>0</v>
      </c>
      <c r="N919" s="50">
        <f t="shared" si="147"/>
        <v>0</v>
      </c>
      <c r="O919" s="50">
        <f t="shared" si="128"/>
        <v>0</v>
      </c>
      <c r="P919" s="50">
        <f t="shared" si="129"/>
        <v>0</v>
      </c>
      <c r="Q919" s="50">
        <f t="shared" si="130"/>
        <v>0</v>
      </c>
    </row>
    <row r="920" spans="3:17" ht="20.100000000000001" customHeight="1">
      <c r="D920" s="33" t="s">
        <v>3282</v>
      </c>
      <c r="E920" s="33" t="s">
        <v>3283</v>
      </c>
      <c r="F920" s="249">
        <v>1346.625</v>
      </c>
      <c r="G920" s="249">
        <v>1662.5</v>
      </c>
      <c r="H920" s="403">
        <f t="shared" si="150"/>
        <v>1740</v>
      </c>
      <c r="I920" s="404">
        <v>2900</v>
      </c>
      <c r="J920" s="409" t="s">
        <v>2470</v>
      </c>
      <c r="K920" s="248"/>
      <c r="M920" s="27">
        <f t="shared" si="146"/>
        <v>0</v>
      </c>
      <c r="N920" s="50">
        <f t="shared" si="147"/>
        <v>0</v>
      </c>
      <c r="O920" s="119">
        <f t="shared" si="128"/>
        <v>0</v>
      </c>
      <c r="P920" s="119">
        <f t="shared" si="129"/>
        <v>0</v>
      </c>
      <c r="Q920" s="119">
        <f t="shared" si="130"/>
        <v>0</v>
      </c>
    </row>
    <row r="921" spans="3:17" ht="20.100000000000001" customHeight="1">
      <c r="D921" s="33" t="s">
        <v>3284</v>
      </c>
      <c r="E921" s="33" t="s">
        <v>3285</v>
      </c>
      <c r="F921" s="249">
        <v>1885.2750000000001</v>
      </c>
      <c r="G921" s="249">
        <v>2327.5</v>
      </c>
      <c r="H921" s="403">
        <f t="shared" si="150"/>
        <v>2460</v>
      </c>
      <c r="I921" s="404">
        <v>4100</v>
      </c>
      <c r="J921" s="409" t="s">
        <v>2470</v>
      </c>
      <c r="K921" s="248"/>
      <c r="M921" s="27">
        <f t="shared" si="146"/>
        <v>0</v>
      </c>
      <c r="N921" s="50">
        <f t="shared" si="147"/>
        <v>0</v>
      </c>
      <c r="O921" s="50">
        <f t="shared" si="128"/>
        <v>0</v>
      </c>
      <c r="P921" s="50">
        <f t="shared" si="129"/>
        <v>0</v>
      </c>
      <c r="Q921" s="50">
        <f t="shared" si="130"/>
        <v>0</v>
      </c>
    </row>
    <row r="922" spans="3:17" ht="20.100000000000001" customHeight="1">
      <c r="D922" s="33" t="s">
        <v>3286</v>
      </c>
      <c r="E922" s="33" t="s">
        <v>3287</v>
      </c>
      <c r="F922" s="249">
        <v>2154.6</v>
      </c>
      <c r="G922" s="249">
        <v>2660</v>
      </c>
      <c r="H922" s="403">
        <f t="shared" si="150"/>
        <v>2700</v>
      </c>
      <c r="I922" s="404">
        <v>4500</v>
      </c>
      <c r="J922" s="407"/>
      <c r="K922" s="248"/>
      <c r="M922" s="27">
        <f t="shared" si="146"/>
        <v>0</v>
      </c>
      <c r="N922" s="50">
        <f t="shared" si="147"/>
        <v>0</v>
      </c>
      <c r="O922" s="119">
        <f t="shared" si="128"/>
        <v>0</v>
      </c>
      <c r="P922" s="119">
        <f t="shared" si="129"/>
        <v>0</v>
      </c>
      <c r="Q922" s="119">
        <f t="shared" si="130"/>
        <v>0</v>
      </c>
    </row>
    <row r="923" spans="3:17" ht="20.100000000000001" customHeight="1">
      <c r="D923" s="253" t="s">
        <v>3288</v>
      </c>
      <c r="F923" s="249"/>
      <c r="G923" s="249"/>
      <c r="H923" s="411"/>
      <c r="I923" s="411"/>
      <c r="J923" s="407"/>
      <c r="K923" s="248"/>
      <c r="M923" s="27">
        <f t="shared" si="146"/>
        <v>0</v>
      </c>
      <c r="N923" s="50">
        <f t="shared" si="147"/>
        <v>0</v>
      </c>
      <c r="O923" s="50">
        <f t="shared" si="128"/>
        <v>0</v>
      </c>
      <c r="P923" s="50">
        <f t="shared" si="129"/>
        <v>0</v>
      </c>
      <c r="Q923" s="50">
        <f t="shared" si="130"/>
        <v>0</v>
      </c>
    </row>
    <row r="924" spans="3:17" ht="20.100000000000001" customHeight="1">
      <c r="D924" s="33" t="s">
        <v>3289</v>
      </c>
      <c r="E924" s="33" t="s">
        <v>3290</v>
      </c>
      <c r="F924" s="249">
        <v>1292.7600000000002</v>
      </c>
      <c r="G924" s="249">
        <v>1596</v>
      </c>
      <c r="H924" s="403">
        <f t="shared" ref="H924:H926" si="151">I924*0.6</f>
        <v>1680</v>
      </c>
      <c r="I924" s="404">
        <v>2800</v>
      </c>
      <c r="J924" s="409" t="s">
        <v>2470</v>
      </c>
      <c r="K924" s="248"/>
      <c r="M924" s="27">
        <f t="shared" si="146"/>
        <v>0</v>
      </c>
      <c r="N924" s="50">
        <f t="shared" si="147"/>
        <v>0</v>
      </c>
      <c r="O924" s="119">
        <f t="shared" si="128"/>
        <v>0</v>
      </c>
      <c r="P924" s="119">
        <f t="shared" si="129"/>
        <v>0</v>
      </c>
      <c r="Q924" s="119">
        <f t="shared" si="130"/>
        <v>0</v>
      </c>
    </row>
    <row r="925" spans="3:17" ht="20.100000000000001" customHeight="1">
      <c r="D925" s="33" t="s">
        <v>3291</v>
      </c>
      <c r="E925" s="33" t="s">
        <v>3292</v>
      </c>
      <c r="F925" s="249">
        <v>2423.9250000000002</v>
      </c>
      <c r="G925" s="249">
        <v>2992.5</v>
      </c>
      <c r="H925" s="403">
        <f t="shared" si="151"/>
        <v>3180</v>
      </c>
      <c r="I925" s="404">
        <v>5300</v>
      </c>
      <c r="J925" s="409" t="s">
        <v>2470</v>
      </c>
      <c r="K925" s="248"/>
      <c r="M925" s="27">
        <f t="shared" si="146"/>
        <v>0</v>
      </c>
      <c r="N925" s="50">
        <f t="shared" si="147"/>
        <v>0</v>
      </c>
      <c r="O925" s="50">
        <f t="shared" si="128"/>
        <v>0</v>
      </c>
      <c r="P925" s="50">
        <f t="shared" si="129"/>
        <v>0</v>
      </c>
      <c r="Q925" s="50">
        <f t="shared" si="130"/>
        <v>0</v>
      </c>
    </row>
    <row r="926" spans="3:17" ht="20.100000000000001" customHeight="1">
      <c r="D926" s="33" t="s">
        <v>3293</v>
      </c>
      <c r="E926" s="33" t="s">
        <v>3294</v>
      </c>
      <c r="F926" s="249">
        <v>2154.6</v>
      </c>
      <c r="G926" s="249">
        <v>2660</v>
      </c>
      <c r="H926" s="403">
        <f t="shared" si="151"/>
        <v>2700</v>
      </c>
      <c r="I926" s="404">
        <v>4500</v>
      </c>
      <c r="J926" s="409" t="s">
        <v>2470</v>
      </c>
      <c r="K926" s="248"/>
      <c r="M926" s="27">
        <f t="shared" si="146"/>
        <v>0</v>
      </c>
      <c r="N926" s="50">
        <f t="shared" si="147"/>
        <v>0</v>
      </c>
      <c r="O926" s="119">
        <f t="shared" si="128"/>
        <v>0</v>
      </c>
      <c r="P926" s="119">
        <f t="shared" si="129"/>
        <v>0</v>
      </c>
      <c r="Q926" s="119">
        <f t="shared" si="130"/>
        <v>0</v>
      </c>
    </row>
    <row r="927" spans="3:17" ht="20.100000000000001" customHeight="1">
      <c r="F927" s="249"/>
      <c r="G927" s="249"/>
      <c r="H927" s="411"/>
      <c r="I927" s="411"/>
      <c r="J927" s="407"/>
      <c r="K927" s="248"/>
      <c r="M927" s="27">
        <f t="shared" si="146"/>
        <v>0</v>
      </c>
      <c r="N927" s="50">
        <f t="shared" si="147"/>
        <v>0</v>
      </c>
      <c r="O927" s="50">
        <f t="shared" si="128"/>
        <v>0</v>
      </c>
      <c r="P927" s="50">
        <f t="shared" si="129"/>
        <v>0</v>
      </c>
      <c r="Q927" s="50">
        <f t="shared" si="130"/>
        <v>0</v>
      </c>
    </row>
    <row r="928" spans="3:17" ht="20.100000000000001" customHeight="1">
      <c r="C928" s="253" t="s">
        <v>3295</v>
      </c>
      <c r="F928" s="249"/>
      <c r="G928" s="249"/>
      <c r="H928" s="411"/>
      <c r="I928" s="411"/>
      <c r="J928" s="407"/>
      <c r="K928" s="248"/>
      <c r="M928" s="27">
        <f t="shared" si="146"/>
        <v>0</v>
      </c>
      <c r="N928" s="50">
        <f t="shared" si="147"/>
        <v>0</v>
      </c>
      <c r="O928" s="119">
        <f t="shared" si="128"/>
        <v>0</v>
      </c>
      <c r="P928" s="119">
        <f t="shared" si="129"/>
        <v>0</v>
      </c>
      <c r="Q928" s="119">
        <f t="shared" si="130"/>
        <v>0</v>
      </c>
    </row>
    <row r="929" spans="3:17" ht="20.100000000000001" customHeight="1">
      <c r="D929" s="33" t="s">
        <v>3296</v>
      </c>
      <c r="E929" s="33" t="s">
        <v>3297</v>
      </c>
      <c r="F929" s="249">
        <v>296.25749999999999</v>
      </c>
      <c r="G929" s="249">
        <v>365.75</v>
      </c>
      <c r="H929" s="403">
        <f t="shared" ref="H929:H934" si="152">I929*0.6</f>
        <v>390</v>
      </c>
      <c r="I929" s="404">
        <v>650</v>
      </c>
      <c r="J929" s="409" t="s">
        <v>2470</v>
      </c>
      <c r="K929" s="248"/>
      <c r="M929" s="27">
        <f t="shared" si="146"/>
        <v>0</v>
      </c>
      <c r="N929" s="50">
        <f t="shared" si="147"/>
        <v>0</v>
      </c>
      <c r="O929" s="50">
        <f t="shared" si="128"/>
        <v>0</v>
      </c>
      <c r="P929" s="50">
        <f t="shared" si="129"/>
        <v>0</v>
      </c>
      <c r="Q929" s="50">
        <f t="shared" si="130"/>
        <v>0</v>
      </c>
    </row>
    <row r="930" spans="3:17" ht="20.100000000000001" customHeight="1">
      <c r="D930" s="33" t="s">
        <v>3298</v>
      </c>
      <c r="E930" s="33" t="s">
        <v>3299</v>
      </c>
      <c r="F930" s="249">
        <v>312.41700000000003</v>
      </c>
      <c r="G930" s="249">
        <v>385.7</v>
      </c>
      <c r="H930" s="403">
        <f t="shared" si="152"/>
        <v>402</v>
      </c>
      <c r="I930" s="404">
        <v>670</v>
      </c>
      <c r="J930" s="409" t="s">
        <v>2470</v>
      </c>
      <c r="K930" s="248"/>
      <c r="M930" s="27">
        <f t="shared" si="146"/>
        <v>0</v>
      </c>
      <c r="N930" s="50">
        <f t="shared" si="147"/>
        <v>0</v>
      </c>
      <c r="O930" s="119">
        <f t="shared" si="128"/>
        <v>0</v>
      </c>
      <c r="P930" s="119">
        <f t="shared" si="129"/>
        <v>0</v>
      </c>
      <c r="Q930" s="119">
        <f t="shared" si="130"/>
        <v>0</v>
      </c>
    </row>
    <row r="931" spans="3:17" ht="20.100000000000001" customHeight="1">
      <c r="D931" s="33" t="s">
        <v>3300</v>
      </c>
      <c r="E931" s="33" t="s">
        <v>3301</v>
      </c>
      <c r="F931" s="249">
        <v>333.96300000000002</v>
      </c>
      <c r="G931" s="249">
        <v>412.29999999999995</v>
      </c>
      <c r="H931" s="403">
        <f t="shared" si="152"/>
        <v>432</v>
      </c>
      <c r="I931" s="404">
        <v>720</v>
      </c>
      <c r="J931" s="409" t="s">
        <v>2470</v>
      </c>
      <c r="K931" s="248"/>
      <c r="M931" s="27">
        <f t="shared" si="146"/>
        <v>0</v>
      </c>
      <c r="N931" s="50">
        <f t="shared" si="147"/>
        <v>0</v>
      </c>
      <c r="O931" s="50">
        <f t="shared" si="128"/>
        <v>0</v>
      </c>
      <c r="P931" s="50">
        <f t="shared" si="129"/>
        <v>0</v>
      </c>
      <c r="Q931" s="50">
        <f t="shared" si="130"/>
        <v>0</v>
      </c>
    </row>
    <row r="932" spans="3:17" ht="20.100000000000001" customHeight="1">
      <c r="D932" s="33" t="s">
        <v>3302</v>
      </c>
      <c r="E932" s="33" t="s">
        <v>3303</v>
      </c>
      <c r="F932" s="249">
        <v>323.19000000000005</v>
      </c>
      <c r="G932" s="249">
        <v>399</v>
      </c>
      <c r="H932" s="403">
        <f t="shared" si="152"/>
        <v>420</v>
      </c>
      <c r="I932" s="404">
        <v>700</v>
      </c>
      <c r="J932" s="409" t="s">
        <v>2470</v>
      </c>
      <c r="K932" s="248"/>
      <c r="M932" s="27">
        <f t="shared" si="146"/>
        <v>0</v>
      </c>
      <c r="N932" s="50">
        <f t="shared" si="147"/>
        <v>0</v>
      </c>
      <c r="O932" s="119">
        <f t="shared" si="128"/>
        <v>0</v>
      </c>
      <c r="P932" s="119">
        <f t="shared" si="129"/>
        <v>0</v>
      </c>
      <c r="Q932" s="119">
        <f t="shared" si="130"/>
        <v>0</v>
      </c>
    </row>
    <row r="933" spans="3:17" ht="20.100000000000001" customHeight="1">
      <c r="D933" s="33" t="s">
        <v>3304</v>
      </c>
      <c r="E933" s="33" t="s">
        <v>3305</v>
      </c>
      <c r="F933" s="249">
        <v>339.34950000000003</v>
      </c>
      <c r="G933" s="249">
        <v>418.95</v>
      </c>
      <c r="H933" s="403">
        <f t="shared" si="152"/>
        <v>444</v>
      </c>
      <c r="I933" s="404">
        <v>740</v>
      </c>
      <c r="J933" s="409" t="s">
        <v>2470</v>
      </c>
      <c r="K933" s="248"/>
      <c r="M933" s="27">
        <f t="shared" si="146"/>
        <v>0</v>
      </c>
      <c r="N933" s="50">
        <f t="shared" si="147"/>
        <v>0</v>
      </c>
      <c r="O933" s="50">
        <f t="shared" si="128"/>
        <v>0</v>
      </c>
      <c r="P933" s="50">
        <f t="shared" si="129"/>
        <v>0</v>
      </c>
      <c r="Q933" s="50">
        <f t="shared" si="130"/>
        <v>0</v>
      </c>
    </row>
    <row r="934" spans="3:17" ht="20.100000000000001" customHeight="1">
      <c r="D934" s="33" t="s">
        <v>3306</v>
      </c>
      <c r="E934" s="33" t="s">
        <v>3307</v>
      </c>
      <c r="F934" s="249">
        <v>366.28199999999998</v>
      </c>
      <c r="G934" s="249">
        <v>452.19999999999993</v>
      </c>
      <c r="H934" s="403">
        <f t="shared" si="152"/>
        <v>480</v>
      </c>
      <c r="I934" s="404">
        <v>800</v>
      </c>
      <c r="J934" s="409" t="s">
        <v>2470</v>
      </c>
      <c r="K934" s="248"/>
      <c r="M934" s="27">
        <f t="shared" si="146"/>
        <v>0</v>
      </c>
      <c r="N934" s="50">
        <f t="shared" si="147"/>
        <v>0</v>
      </c>
      <c r="O934" s="119">
        <f t="shared" si="128"/>
        <v>0</v>
      </c>
      <c r="P934" s="119">
        <f t="shared" si="129"/>
        <v>0</v>
      </c>
      <c r="Q934" s="119">
        <f t="shared" si="130"/>
        <v>0</v>
      </c>
    </row>
    <row r="935" spans="3:17" ht="20.100000000000001" customHeight="1">
      <c r="F935" s="249"/>
      <c r="G935" s="249"/>
      <c r="H935" s="411"/>
      <c r="I935" s="411"/>
      <c r="J935" s="407"/>
      <c r="K935" s="248"/>
      <c r="M935" s="27">
        <f t="shared" si="146"/>
        <v>0</v>
      </c>
      <c r="N935" s="50">
        <f t="shared" si="147"/>
        <v>0</v>
      </c>
      <c r="O935" s="50">
        <f t="shared" si="128"/>
        <v>0</v>
      </c>
      <c r="P935" s="50">
        <f t="shared" si="129"/>
        <v>0</v>
      </c>
      <c r="Q935" s="50">
        <f t="shared" si="130"/>
        <v>0</v>
      </c>
    </row>
    <row r="936" spans="3:17" ht="20.100000000000001" customHeight="1">
      <c r="C936" s="253" t="s">
        <v>3308</v>
      </c>
      <c r="D936" s="33" t="s">
        <v>3309</v>
      </c>
      <c r="E936" s="33" t="s">
        <v>3310</v>
      </c>
      <c r="F936" s="249">
        <v>592.51499999999999</v>
      </c>
      <c r="G936" s="249">
        <v>731.5</v>
      </c>
      <c r="H936" s="403">
        <f t="shared" ref="H936:H938" si="153">I936*0.6</f>
        <v>780</v>
      </c>
      <c r="I936" s="404">
        <v>1300</v>
      </c>
      <c r="J936" s="409" t="s">
        <v>2470</v>
      </c>
      <c r="K936" s="248"/>
      <c r="M936" s="27">
        <f t="shared" si="146"/>
        <v>0</v>
      </c>
      <c r="N936" s="50">
        <f t="shared" si="147"/>
        <v>0</v>
      </c>
      <c r="O936" s="119">
        <f t="shared" si="128"/>
        <v>0</v>
      </c>
      <c r="P936" s="119">
        <f t="shared" si="129"/>
        <v>0</v>
      </c>
      <c r="Q936" s="119">
        <f t="shared" si="130"/>
        <v>0</v>
      </c>
    </row>
    <row r="937" spans="3:17" ht="20.100000000000001" customHeight="1">
      <c r="D937" s="33" t="s">
        <v>3311</v>
      </c>
      <c r="E937" s="33" t="s">
        <v>3312</v>
      </c>
      <c r="F937" s="249">
        <v>807.97500000000002</v>
      </c>
      <c r="G937" s="249">
        <v>997.5</v>
      </c>
      <c r="H937" s="403">
        <f t="shared" si="153"/>
        <v>1020</v>
      </c>
      <c r="I937" s="404">
        <v>1700</v>
      </c>
      <c r="J937" s="409" t="s">
        <v>2470</v>
      </c>
      <c r="K937" s="248"/>
      <c r="M937" s="27">
        <f t="shared" si="146"/>
        <v>0</v>
      </c>
      <c r="N937" s="50">
        <f t="shared" si="147"/>
        <v>0</v>
      </c>
      <c r="O937" s="50">
        <f t="shared" si="128"/>
        <v>0</v>
      </c>
      <c r="P937" s="50">
        <f t="shared" si="129"/>
        <v>0</v>
      </c>
      <c r="Q937" s="50">
        <f t="shared" si="130"/>
        <v>0</v>
      </c>
    </row>
    <row r="938" spans="3:17" ht="20.100000000000001" customHeight="1">
      <c r="D938" s="33" t="s">
        <v>3313</v>
      </c>
      <c r="E938" s="33" t="s">
        <v>3314</v>
      </c>
      <c r="F938" s="249">
        <v>915.70500000000004</v>
      </c>
      <c r="G938" s="249">
        <v>1130.5</v>
      </c>
      <c r="H938" s="403">
        <f t="shared" si="153"/>
        <v>1200</v>
      </c>
      <c r="I938" s="404">
        <v>2000</v>
      </c>
      <c r="J938" s="409" t="s">
        <v>2470</v>
      </c>
      <c r="K938" s="248"/>
      <c r="M938" s="27">
        <f t="shared" si="146"/>
        <v>0</v>
      </c>
      <c r="N938" s="50">
        <f t="shared" si="147"/>
        <v>0</v>
      </c>
      <c r="O938" s="119">
        <f t="shared" si="128"/>
        <v>0</v>
      </c>
      <c r="P938" s="119">
        <f t="shared" si="129"/>
        <v>0</v>
      </c>
      <c r="Q938" s="119">
        <f t="shared" si="130"/>
        <v>0</v>
      </c>
    </row>
    <row r="939" spans="3:17" ht="20.100000000000001" customHeight="1">
      <c r="F939" s="249"/>
      <c r="G939" s="249"/>
      <c r="H939" s="411"/>
      <c r="I939" s="411"/>
      <c r="J939" s="407"/>
      <c r="K939" s="248"/>
      <c r="M939" s="27">
        <f t="shared" si="146"/>
        <v>0</v>
      </c>
      <c r="N939" s="50">
        <f t="shared" si="147"/>
        <v>0</v>
      </c>
      <c r="O939" s="50">
        <f t="shared" si="128"/>
        <v>0</v>
      </c>
      <c r="P939" s="50">
        <f t="shared" si="129"/>
        <v>0</v>
      </c>
      <c r="Q939" s="50">
        <f t="shared" si="130"/>
        <v>0</v>
      </c>
    </row>
    <row r="940" spans="3:17" ht="20.100000000000001" customHeight="1">
      <c r="C940" s="253" t="s">
        <v>3315</v>
      </c>
      <c r="F940" s="249"/>
      <c r="G940" s="249"/>
      <c r="H940" s="411"/>
      <c r="I940" s="411"/>
      <c r="J940" s="407"/>
      <c r="K940" s="248"/>
      <c r="M940" s="27">
        <f t="shared" si="146"/>
        <v>0</v>
      </c>
      <c r="N940" s="50">
        <f t="shared" si="147"/>
        <v>0</v>
      </c>
      <c r="O940" s="119">
        <f t="shared" si="128"/>
        <v>0</v>
      </c>
      <c r="P940" s="119">
        <f t="shared" si="129"/>
        <v>0</v>
      </c>
      <c r="Q940" s="119">
        <f t="shared" si="130"/>
        <v>0</v>
      </c>
    </row>
    <row r="941" spans="3:17" ht="20.100000000000001" customHeight="1">
      <c r="D941" s="33" t="s">
        <v>3316</v>
      </c>
      <c r="E941" s="33" t="s">
        <v>3317</v>
      </c>
      <c r="F941" s="249">
        <v>140.04900000000001</v>
      </c>
      <c r="G941" s="249">
        <v>172.9</v>
      </c>
      <c r="H941" s="403">
        <f t="shared" ref="H941:H945" si="154">I941*0.6</f>
        <v>180</v>
      </c>
      <c r="I941" s="404">
        <v>300</v>
      </c>
      <c r="J941" s="409" t="s">
        <v>2470</v>
      </c>
      <c r="K941" s="248"/>
      <c r="M941" s="27">
        <f t="shared" si="146"/>
        <v>0</v>
      </c>
      <c r="N941" s="50">
        <f t="shared" si="147"/>
        <v>0</v>
      </c>
      <c r="O941" s="50">
        <f t="shared" si="128"/>
        <v>0</v>
      </c>
      <c r="P941" s="50">
        <f t="shared" si="129"/>
        <v>0</v>
      </c>
      <c r="Q941" s="50">
        <f t="shared" si="130"/>
        <v>0</v>
      </c>
    </row>
    <row r="942" spans="3:17" ht="20.100000000000001" customHeight="1">
      <c r="D942" s="33" t="s">
        <v>3318</v>
      </c>
      <c r="E942" s="33" t="s">
        <v>3319</v>
      </c>
      <c r="F942" s="249">
        <v>172.36799999999999</v>
      </c>
      <c r="G942" s="249">
        <v>212.79999999999998</v>
      </c>
      <c r="H942" s="403">
        <f t="shared" si="154"/>
        <v>210</v>
      </c>
      <c r="I942" s="404">
        <v>350</v>
      </c>
      <c r="J942" s="409" t="s">
        <v>2470</v>
      </c>
      <c r="K942" s="248"/>
      <c r="M942" s="27">
        <f t="shared" si="146"/>
        <v>0</v>
      </c>
      <c r="N942" s="50">
        <f t="shared" si="147"/>
        <v>0</v>
      </c>
      <c r="O942" s="119">
        <f t="shared" si="128"/>
        <v>0</v>
      </c>
      <c r="P942" s="119">
        <f t="shared" si="129"/>
        <v>0</v>
      </c>
      <c r="Q942" s="119">
        <f t="shared" si="130"/>
        <v>0</v>
      </c>
    </row>
    <row r="943" spans="3:17" ht="20.100000000000001" customHeight="1">
      <c r="D943" s="33" t="s">
        <v>3320</v>
      </c>
      <c r="E943" s="33" t="s">
        <v>3321</v>
      </c>
      <c r="F943" s="249">
        <v>700.245</v>
      </c>
      <c r="G943" s="249">
        <v>864.49999999999989</v>
      </c>
      <c r="H943" s="403">
        <f t="shared" si="154"/>
        <v>900</v>
      </c>
      <c r="I943" s="404">
        <v>1500</v>
      </c>
      <c r="J943" s="409" t="s">
        <v>2470</v>
      </c>
      <c r="K943" s="248"/>
      <c r="M943" s="27">
        <f t="shared" si="146"/>
        <v>0</v>
      </c>
      <c r="N943" s="50">
        <f t="shared" si="147"/>
        <v>0</v>
      </c>
      <c r="O943" s="50">
        <f t="shared" si="128"/>
        <v>0</v>
      </c>
      <c r="P943" s="50">
        <f t="shared" si="129"/>
        <v>0</v>
      </c>
      <c r="Q943" s="50">
        <f t="shared" si="130"/>
        <v>0</v>
      </c>
    </row>
    <row r="944" spans="3:17" ht="20.100000000000001" customHeight="1">
      <c r="D944" s="33" t="s">
        <v>3322</v>
      </c>
      <c r="E944" s="33" t="s">
        <v>3323</v>
      </c>
      <c r="F944" s="249">
        <v>807.97500000000002</v>
      </c>
      <c r="G944" s="249">
        <v>997.5</v>
      </c>
      <c r="H944" s="403">
        <f t="shared" si="154"/>
        <v>1020</v>
      </c>
      <c r="I944" s="404">
        <v>1700</v>
      </c>
      <c r="J944" s="409" t="s">
        <v>2470</v>
      </c>
      <c r="K944" s="248"/>
      <c r="M944" s="27">
        <f t="shared" si="146"/>
        <v>0</v>
      </c>
      <c r="N944" s="50">
        <f t="shared" si="147"/>
        <v>0</v>
      </c>
      <c r="O944" s="119">
        <f t="shared" si="128"/>
        <v>0</v>
      </c>
      <c r="P944" s="119">
        <f t="shared" si="129"/>
        <v>0</v>
      </c>
      <c r="Q944" s="119">
        <f t="shared" si="130"/>
        <v>0</v>
      </c>
    </row>
    <row r="945" spans="3:17" ht="20.100000000000001" customHeight="1">
      <c r="D945" s="33" t="s">
        <v>3324</v>
      </c>
      <c r="E945" s="33" t="s">
        <v>3325</v>
      </c>
      <c r="F945" s="249">
        <v>915.70500000000004</v>
      </c>
      <c r="G945" s="249">
        <v>1130.5</v>
      </c>
      <c r="H945" s="403">
        <f t="shared" si="154"/>
        <v>1200</v>
      </c>
      <c r="I945" s="404">
        <v>2000</v>
      </c>
      <c r="J945" s="409" t="s">
        <v>2470</v>
      </c>
      <c r="K945" s="248"/>
      <c r="M945" s="27">
        <f t="shared" si="146"/>
        <v>0</v>
      </c>
      <c r="N945" s="50">
        <f t="shared" si="147"/>
        <v>0</v>
      </c>
      <c r="O945" s="50">
        <f t="shared" si="128"/>
        <v>0</v>
      </c>
      <c r="P945" s="50">
        <f t="shared" si="129"/>
        <v>0</v>
      </c>
      <c r="Q945" s="50">
        <f t="shared" si="130"/>
        <v>0</v>
      </c>
    </row>
    <row r="946" spans="3:17" ht="20.100000000000001" customHeight="1">
      <c r="F946" s="249"/>
      <c r="G946" s="249"/>
      <c r="H946" s="411"/>
      <c r="I946" s="411"/>
      <c r="J946" s="407"/>
      <c r="K946" s="248"/>
      <c r="M946" s="27">
        <f t="shared" si="146"/>
        <v>0</v>
      </c>
      <c r="N946" s="50">
        <f t="shared" si="147"/>
        <v>0</v>
      </c>
      <c r="O946" s="119">
        <f t="shared" si="128"/>
        <v>0</v>
      </c>
      <c r="P946" s="119">
        <f t="shared" si="129"/>
        <v>0</v>
      </c>
      <c r="Q946" s="119">
        <f t="shared" si="130"/>
        <v>0</v>
      </c>
    </row>
    <row r="947" spans="3:17" ht="20.100000000000001" customHeight="1">
      <c r="C947" s="253" t="s">
        <v>3326</v>
      </c>
      <c r="F947" s="249"/>
      <c r="G947" s="249"/>
      <c r="H947" s="411"/>
      <c r="I947" s="411"/>
      <c r="J947" s="407"/>
      <c r="K947" s="248"/>
      <c r="M947" s="27">
        <f t="shared" si="146"/>
        <v>0</v>
      </c>
      <c r="N947" s="50">
        <f t="shared" si="147"/>
        <v>0</v>
      </c>
      <c r="O947" s="50">
        <f t="shared" si="128"/>
        <v>0</v>
      </c>
      <c r="P947" s="50">
        <f t="shared" si="129"/>
        <v>0</v>
      </c>
      <c r="Q947" s="50">
        <f t="shared" si="130"/>
        <v>0</v>
      </c>
    </row>
    <row r="948" spans="3:17" ht="20.100000000000001" customHeight="1">
      <c r="D948" s="33" t="s">
        <v>3327</v>
      </c>
      <c r="E948" s="33" t="s">
        <v>3328</v>
      </c>
      <c r="F948" s="249">
        <v>2.6932499999999999</v>
      </c>
      <c r="G948" s="249">
        <v>3.3249999999999997</v>
      </c>
      <c r="H948" s="403">
        <f t="shared" ref="H948:H950" si="155">I948*0.6</f>
        <v>3.5999999999999996</v>
      </c>
      <c r="I948" s="404">
        <v>6</v>
      </c>
      <c r="J948" s="409" t="s">
        <v>2470</v>
      </c>
      <c r="K948" s="248"/>
      <c r="M948" s="27">
        <f t="shared" si="146"/>
        <v>0</v>
      </c>
      <c r="N948" s="50">
        <f t="shared" si="147"/>
        <v>0</v>
      </c>
      <c r="O948" s="119">
        <f t="shared" si="128"/>
        <v>0</v>
      </c>
      <c r="P948" s="119">
        <f t="shared" si="129"/>
        <v>0</v>
      </c>
      <c r="Q948" s="119">
        <f t="shared" si="130"/>
        <v>0</v>
      </c>
    </row>
    <row r="949" spans="3:17" ht="20.100000000000001" customHeight="1">
      <c r="D949" s="33" t="s">
        <v>3329</v>
      </c>
      <c r="E949" s="33" t="s">
        <v>3330</v>
      </c>
      <c r="F949" s="249">
        <v>134.66249999999999</v>
      </c>
      <c r="G949" s="249">
        <v>166.25</v>
      </c>
      <c r="H949" s="403">
        <f t="shared" si="155"/>
        <v>174</v>
      </c>
      <c r="I949" s="404">
        <v>290</v>
      </c>
      <c r="J949" s="409" t="s">
        <v>2470</v>
      </c>
      <c r="K949" s="248"/>
      <c r="M949" s="27">
        <f t="shared" si="146"/>
        <v>0</v>
      </c>
      <c r="N949" s="50">
        <f t="shared" si="147"/>
        <v>0</v>
      </c>
      <c r="O949" s="50">
        <f t="shared" si="128"/>
        <v>0</v>
      </c>
      <c r="P949" s="50">
        <f t="shared" si="129"/>
        <v>0</v>
      </c>
      <c r="Q949" s="50">
        <f t="shared" si="130"/>
        <v>0</v>
      </c>
    </row>
    <row r="950" spans="3:17" ht="20.100000000000001" customHeight="1">
      <c r="D950" s="33" t="s">
        <v>3331</v>
      </c>
      <c r="E950" s="33" t="s">
        <v>3332</v>
      </c>
      <c r="F950" s="249">
        <v>8.0797499999999989</v>
      </c>
      <c r="G950" s="249">
        <v>9.9749999999999996</v>
      </c>
      <c r="H950" s="403">
        <f t="shared" si="155"/>
        <v>10.199999999999999</v>
      </c>
      <c r="I950" s="404">
        <v>17</v>
      </c>
      <c r="J950" s="409" t="s">
        <v>2470</v>
      </c>
      <c r="K950" s="248"/>
      <c r="M950" s="27">
        <f t="shared" si="146"/>
        <v>0</v>
      </c>
      <c r="N950" s="50">
        <f t="shared" si="147"/>
        <v>0</v>
      </c>
      <c r="O950" s="119">
        <f t="shared" si="128"/>
        <v>0</v>
      </c>
      <c r="P950" s="119">
        <f t="shared" si="129"/>
        <v>0</v>
      </c>
      <c r="Q950" s="119">
        <f t="shared" si="130"/>
        <v>0</v>
      </c>
    </row>
    <row r="951" spans="3:17" ht="15.75" customHeight="1">
      <c r="F951" s="249"/>
      <c r="G951" s="249"/>
      <c r="H951" s="249"/>
      <c r="I951" s="249"/>
      <c r="J951" s="407"/>
      <c r="K951" s="248"/>
    </row>
    <row r="952" spans="3:17" ht="15.75" customHeight="1">
      <c r="F952" s="249"/>
      <c r="G952" s="249"/>
      <c r="H952" s="249"/>
      <c r="I952" s="249"/>
      <c r="J952" s="407"/>
      <c r="K952" s="248"/>
    </row>
    <row r="953" spans="3:17" ht="15.75" customHeight="1">
      <c r="F953" s="249"/>
      <c r="G953" s="249"/>
      <c r="H953" s="249"/>
      <c r="I953" s="249"/>
      <c r="J953" s="407"/>
      <c r="K953" s="248"/>
    </row>
    <row r="954" spans="3:17" ht="15.75" customHeight="1">
      <c r="F954" s="249"/>
      <c r="G954" s="249"/>
      <c r="H954" s="249"/>
      <c r="I954" s="249"/>
      <c r="J954" s="407"/>
      <c r="K954" s="248"/>
    </row>
    <row r="955" spans="3:17" ht="15.75" customHeight="1">
      <c r="F955" s="249"/>
      <c r="G955" s="249"/>
      <c r="H955" s="249"/>
      <c r="I955" s="249"/>
      <c r="J955" s="407"/>
      <c r="K955" s="248"/>
    </row>
    <row r="956" spans="3:17" ht="15.75" customHeight="1">
      <c r="F956" s="249"/>
      <c r="G956" s="249"/>
      <c r="H956" s="249"/>
      <c r="I956" s="249"/>
      <c r="J956" s="407"/>
      <c r="K956" s="248"/>
    </row>
    <row r="957" spans="3:17" ht="15.75" customHeight="1">
      <c r="F957" s="249"/>
      <c r="G957" s="249"/>
      <c r="H957" s="249"/>
      <c r="I957" s="249"/>
      <c r="J957" s="407"/>
      <c r="K957" s="248"/>
    </row>
    <row r="958" spans="3:17" ht="15.75" customHeight="1">
      <c r="F958" s="249"/>
      <c r="G958" s="249"/>
      <c r="H958" s="249"/>
      <c r="I958" s="249"/>
      <c r="J958" s="407"/>
      <c r="K958" s="248"/>
    </row>
    <row r="959" spans="3:17" ht="15.75" customHeight="1">
      <c r="F959" s="249"/>
      <c r="G959" s="249"/>
      <c r="H959" s="249"/>
      <c r="I959" s="249"/>
      <c r="J959" s="407"/>
      <c r="K959" s="248"/>
    </row>
    <row r="960" spans="3:17" ht="15.75" customHeight="1">
      <c r="F960" s="249"/>
      <c r="G960" s="249"/>
      <c r="H960" s="249"/>
      <c r="I960" s="249"/>
      <c r="J960" s="407"/>
      <c r="K960" s="248"/>
    </row>
    <row r="961" spans="6:11" ht="15.75" customHeight="1">
      <c r="F961" s="249"/>
      <c r="G961" s="249"/>
      <c r="H961" s="249"/>
      <c r="I961" s="249"/>
      <c r="J961" s="407"/>
      <c r="K961" s="248"/>
    </row>
    <row r="962" spans="6:11" ht="15.75" customHeight="1">
      <c r="F962" s="249"/>
      <c r="G962" s="249"/>
      <c r="H962" s="249"/>
      <c r="I962" s="249"/>
      <c r="J962" s="407"/>
      <c r="K962" s="248"/>
    </row>
    <row r="963" spans="6:11" ht="15.75" customHeight="1">
      <c r="F963" s="249"/>
      <c r="G963" s="249"/>
      <c r="H963" s="249"/>
      <c r="I963" s="249"/>
      <c r="J963" s="407"/>
      <c r="K963" s="248"/>
    </row>
    <row r="964" spans="6:11" ht="15.75" customHeight="1">
      <c r="F964" s="249"/>
      <c r="G964" s="249"/>
      <c r="H964" s="249"/>
      <c r="I964" s="249"/>
      <c r="J964" s="407"/>
      <c r="K964" s="248"/>
    </row>
    <row r="965" spans="6:11" ht="15.75" customHeight="1">
      <c r="F965" s="249"/>
      <c r="G965" s="249"/>
      <c r="H965" s="249"/>
      <c r="I965" s="249"/>
      <c r="J965" s="407"/>
      <c r="K965" s="248"/>
    </row>
    <row r="966" spans="6:11" ht="15.75" customHeight="1">
      <c r="F966" s="249"/>
      <c r="G966" s="249"/>
      <c r="H966" s="249"/>
      <c r="I966" s="249"/>
      <c r="J966" s="407"/>
      <c r="K966" s="248"/>
    </row>
    <row r="967" spans="6:11" ht="15.75" customHeight="1">
      <c r="F967" s="249"/>
      <c r="G967" s="249"/>
      <c r="H967" s="249"/>
      <c r="I967" s="249"/>
      <c r="J967" s="407"/>
      <c r="K967" s="248"/>
    </row>
    <row r="968" spans="6:11" ht="15.75" customHeight="1">
      <c r="F968" s="249"/>
      <c r="G968" s="249"/>
      <c r="H968" s="249"/>
      <c r="I968" s="249"/>
      <c r="J968" s="407"/>
      <c r="K968" s="248"/>
    </row>
    <row r="969" spans="6:11" ht="15.75" customHeight="1">
      <c r="F969" s="249"/>
      <c r="G969" s="249"/>
      <c r="H969" s="249"/>
      <c r="I969" s="249"/>
      <c r="J969" s="407"/>
      <c r="K969" s="248"/>
    </row>
    <row r="970" spans="6:11" ht="15.75" customHeight="1">
      <c r="F970" s="249"/>
      <c r="G970" s="249"/>
      <c r="H970" s="249"/>
      <c r="I970" s="249"/>
      <c r="J970" s="407"/>
      <c r="K970" s="248"/>
    </row>
    <row r="971" spans="6:11" ht="15.75" customHeight="1">
      <c r="F971" s="249"/>
      <c r="G971" s="249"/>
      <c r="H971" s="249"/>
      <c r="I971" s="249"/>
      <c r="J971" s="407"/>
      <c r="K971" s="248"/>
    </row>
    <row r="972" spans="6:11" ht="15.75" customHeight="1">
      <c r="F972" s="249"/>
      <c r="G972" s="249"/>
      <c r="H972" s="249"/>
      <c r="I972" s="249"/>
      <c r="J972" s="407"/>
      <c r="K972" s="248"/>
    </row>
    <row r="973" spans="6:11" ht="15.75" customHeight="1">
      <c r="F973" s="249"/>
      <c r="G973" s="249"/>
      <c r="H973" s="249"/>
      <c r="I973" s="249"/>
      <c r="J973" s="407"/>
      <c r="K973" s="248"/>
    </row>
    <row r="974" spans="6:11" ht="15.75" customHeight="1">
      <c r="F974" s="249"/>
      <c r="G974" s="249"/>
      <c r="H974" s="249"/>
      <c r="I974" s="249"/>
      <c r="J974" s="407"/>
      <c r="K974" s="248"/>
    </row>
    <row r="975" spans="6:11" ht="15.75" customHeight="1">
      <c r="F975" s="249"/>
      <c r="G975" s="249"/>
      <c r="H975" s="249"/>
      <c r="I975" s="249"/>
      <c r="J975" s="407"/>
      <c r="K975" s="248"/>
    </row>
    <row r="976" spans="6:11" ht="15.75" customHeight="1">
      <c r="F976" s="249"/>
      <c r="G976" s="249"/>
      <c r="H976" s="249"/>
      <c r="I976" s="249"/>
      <c r="J976" s="407"/>
      <c r="K976" s="248"/>
    </row>
    <row r="977" spans="6:11" ht="15.75" customHeight="1">
      <c r="F977" s="249"/>
      <c r="G977" s="249"/>
      <c r="H977" s="249"/>
      <c r="I977" s="249"/>
      <c r="J977" s="407"/>
      <c r="K977" s="248"/>
    </row>
    <row r="978" spans="6:11" ht="15.75" customHeight="1">
      <c r="F978" s="249"/>
      <c r="G978" s="249"/>
      <c r="H978" s="249"/>
      <c r="I978" s="249"/>
      <c r="J978" s="407"/>
      <c r="K978" s="248"/>
    </row>
    <row r="979" spans="6:11" ht="15.75" customHeight="1">
      <c r="F979" s="249"/>
      <c r="G979" s="249"/>
      <c r="H979" s="249"/>
      <c r="I979" s="249"/>
      <c r="J979" s="407"/>
      <c r="K979" s="248"/>
    </row>
    <row r="980" spans="6:11" ht="15.75" customHeight="1">
      <c r="F980" s="249"/>
      <c r="G980" s="249"/>
      <c r="H980" s="249"/>
      <c r="I980" s="249"/>
      <c r="J980" s="407"/>
      <c r="K980" s="248"/>
    </row>
    <row r="981" spans="6:11" ht="15.75" customHeight="1">
      <c r="F981" s="249"/>
      <c r="G981" s="249"/>
      <c r="H981" s="249"/>
      <c r="I981" s="249"/>
      <c r="J981" s="407"/>
      <c r="K981" s="248"/>
    </row>
    <row r="982" spans="6:11" ht="15.75" customHeight="1">
      <c r="F982" s="249"/>
      <c r="G982" s="249"/>
      <c r="H982" s="249"/>
      <c r="I982" s="249"/>
      <c r="J982" s="407"/>
      <c r="K982" s="248"/>
    </row>
    <row r="983" spans="6:11" ht="15.75" customHeight="1">
      <c r="F983" s="249"/>
      <c r="G983" s="249"/>
      <c r="H983" s="249"/>
      <c r="I983" s="249"/>
      <c r="J983" s="407"/>
      <c r="K983" s="248"/>
    </row>
    <row r="984" spans="6:11" ht="15.75" customHeight="1">
      <c r="F984" s="249"/>
      <c r="G984" s="249"/>
      <c r="H984" s="249"/>
      <c r="I984" s="249"/>
      <c r="J984" s="407"/>
      <c r="K984" s="248"/>
    </row>
    <row r="985" spans="6:11" ht="15.75" customHeight="1">
      <c r="F985" s="249"/>
      <c r="G985" s="249"/>
      <c r="H985" s="249"/>
      <c r="I985" s="249"/>
      <c r="J985" s="407"/>
      <c r="K985" s="248"/>
    </row>
    <row r="986" spans="6:11" ht="15.75" customHeight="1">
      <c r="F986" s="249"/>
      <c r="G986" s="249"/>
      <c r="H986" s="249"/>
      <c r="I986" s="249"/>
      <c r="J986" s="407"/>
      <c r="K986" s="248"/>
    </row>
    <row r="987" spans="6:11" ht="15.75" customHeight="1">
      <c r="F987" s="249"/>
      <c r="G987" s="249"/>
      <c r="H987" s="249"/>
      <c r="I987" s="249"/>
      <c r="J987" s="407"/>
      <c r="K987" s="248"/>
    </row>
    <row r="988" spans="6:11" ht="15.75" customHeight="1">
      <c r="F988" s="249"/>
      <c r="G988" s="249"/>
      <c r="H988" s="249"/>
      <c r="I988" s="249"/>
      <c r="J988" s="407"/>
      <c r="K988" s="248"/>
    </row>
    <row r="989" spans="6:11" ht="15.75" customHeight="1">
      <c r="F989" s="249"/>
      <c r="G989" s="249"/>
      <c r="H989" s="249"/>
      <c r="I989" s="249"/>
      <c r="J989" s="407"/>
      <c r="K989" s="248"/>
    </row>
    <row r="990" spans="6:11" ht="15.75" customHeight="1">
      <c r="F990" s="249"/>
      <c r="G990" s="249"/>
      <c r="H990" s="249"/>
      <c r="I990" s="249"/>
      <c r="J990" s="407"/>
      <c r="K990" s="248"/>
    </row>
    <row r="991" spans="6:11" ht="15.75" customHeight="1">
      <c r="F991" s="249"/>
      <c r="G991" s="249"/>
      <c r="H991" s="249"/>
      <c r="I991" s="249"/>
      <c r="J991" s="407"/>
      <c r="K991" s="248"/>
    </row>
    <row r="992" spans="6:11" ht="15.75" customHeight="1">
      <c r="F992" s="249"/>
      <c r="G992" s="249"/>
      <c r="H992" s="249"/>
      <c r="I992" s="249"/>
      <c r="J992" s="407"/>
      <c r="K992" s="248"/>
    </row>
    <row r="993" spans="6:11" ht="15.75" customHeight="1">
      <c r="F993" s="249"/>
      <c r="G993" s="249"/>
      <c r="H993" s="249"/>
      <c r="I993" s="249"/>
      <c r="J993" s="407"/>
      <c r="K993" s="248"/>
    </row>
    <row r="994" spans="6:11" ht="15.75" customHeight="1">
      <c r="F994" s="249"/>
      <c r="G994" s="249"/>
      <c r="H994" s="249"/>
      <c r="I994" s="249"/>
      <c r="J994" s="407"/>
      <c r="K994" s="248"/>
    </row>
    <row r="995" spans="6:11" ht="15.75" customHeight="1">
      <c r="F995" s="249"/>
      <c r="G995" s="249"/>
      <c r="H995" s="249"/>
      <c r="I995" s="249"/>
      <c r="J995" s="407"/>
      <c r="K995" s="248"/>
    </row>
    <row r="996" spans="6:11" ht="15.75" customHeight="1">
      <c r="F996" s="249"/>
      <c r="G996" s="249"/>
      <c r="H996" s="249"/>
      <c r="I996" s="249"/>
      <c r="J996" s="407"/>
      <c r="K996" s="248"/>
    </row>
    <row r="997" spans="6:11" ht="15.75" customHeight="1">
      <c r="F997" s="249"/>
      <c r="G997" s="249"/>
      <c r="H997" s="249"/>
      <c r="I997" s="249"/>
      <c r="J997" s="407"/>
      <c r="K997" s="248"/>
    </row>
    <row r="998" spans="6:11" ht="15.75" customHeight="1">
      <c r="F998" s="249"/>
      <c r="G998" s="249"/>
      <c r="H998" s="249"/>
      <c r="I998" s="249"/>
      <c r="J998" s="407"/>
      <c r="K998" s="248"/>
    </row>
    <row r="999" spans="6:11" ht="15.75" customHeight="1">
      <c r="F999" s="249"/>
      <c r="G999" s="249"/>
      <c r="H999" s="249"/>
      <c r="I999" s="249"/>
      <c r="J999" s="407"/>
      <c r="K999" s="248"/>
    </row>
    <row r="1000" spans="6:11" ht="15.75" customHeight="1">
      <c r="F1000" s="249"/>
      <c r="G1000" s="249"/>
      <c r="H1000" s="249"/>
      <c r="I1000" s="249"/>
      <c r="J1000" s="407"/>
      <c r="K1000" s="248"/>
    </row>
  </sheetData>
  <pageMargins left="0.7" right="0.7" top="0.75" bottom="0.75" header="0" footer="0"/>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Q1000"/>
  <sheetViews>
    <sheetView zoomScale="90" zoomScaleNormal="90" workbookViewId="0">
      <pane ySplit="2" topLeftCell="A3" activePane="bottomLeft" state="frozen"/>
      <selection activeCell="B337" sqref="B337"/>
      <selection pane="bottomLeft" activeCell="C8" sqref="C8"/>
    </sheetView>
  </sheetViews>
  <sheetFormatPr defaultColWidth="14.44140625" defaultRowHeight="15" customHeight="1"/>
  <cols>
    <col min="1" max="1" width="25.88671875" style="48" customWidth="1"/>
    <col min="2" max="3" width="26.109375" style="48" customWidth="1"/>
    <col min="4" max="4" width="90.6640625" style="48" customWidth="1"/>
    <col min="5" max="5" width="11.33203125" style="48" hidden="1" customWidth="1"/>
    <col min="6" max="6" width="13.44140625" style="48" hidden="1" customWidth="1"/>
    <col min="7" max="7" width="12.88671875" style="48" bestFit="1" customWidth="1"/>
    <col min="8" max="8" width="12.33203125" style="48" customWidth="1"/>
    <col min="9" max="9" width="12.88671875" style="48" customWidth="1"/>
    <col min="10" max="10" width="22.109375" style="48" customWidth="1"/>
    <col min="11" max="11" width="17.33203125" style="48" bestFit="1" customWidth="1"/>
    <col min="12" max="12" width="8.6640625" style="48" customWidth="1"/>
    <col min="13" max="13" width="12.88671875" style="48" bestFit="1" customWidth="1"/>
    <col min="14" max="14" width="21.109375" style="48" bestFit="1" customWidth="1"/>
    <col min="15" max="15" width="23.6640625" style="48" bestFit="1" customWidth="1"/>
    <col min="16" max="16" width="23.109375" style="48" bestFit="1" customWidth="1"/>
    <col min="17" max="17" width="14" style="48" customWidth="1"/>
    <col min="18" max="16384" width="14.44140625" style="48"/>
  </cols>
  <sheetData>
    <row r="1" spans="1:17" ht="13.2">
      <c r="E1" s="249"/>
      <c r="F1" s="249"/>
      <c r="G1" s="249"/>
      <c r="H1" s="249"/>
      <c r="K1" s="248"/>
    </row>
    <row r="2" spans="1:17" ht="13.2">
      <c r="A2" s="42" t="s">
        <v>1189</v>
      </c>
      <c r="B2" s="42" t="s">
        <v>886</v>
      </c>
      <c r="C2" s="42" t="s">
        <v>194</v>
      </c>
      <c r="D2" s="42" t="s">
        <v>195</v>
      </c>
      <c r="E2" s="250" t="s">
        <v>196</v>
      </c>
      <c r="F2" s="250" t="s">
        <v>197</v>
      </c>
      <c r="G2" s="250" t="s">
        <v>198</v>
      </c>
      <c r="H2" s="250" t="s">
        <v>199</v>
      </c>
      <c r="I2" s="42" t="s">
        <v>200</v>
      </c>
      <c r="J2" s="42" t="s">
        <v>201</v>
      </c>
      <c r="K2" s="42" t="s">
        <v>202</v>
      </c>
      <c r="L2" s="42" t="s">
        <v>204</v>
      </c>
      <c r="M2" s="42" t="s">
        <v>205</v>
      </c>
      <c r="N2" s="267" t="s">
        <v>5637</v>
      </c>
      <c r="O2" s="46" t="s">
        <v>207</v>
      </c>
      <c r="P2" s="46" t="s">
        <v>208</v>
      </c>
      <c r="Q2" s="47" t="s">
        <v>209</v>
      </c>
    </row>
    <row r="3" spans="1:17" s="51" customFormat="1" ht="20.100000000000001" customHeight="1">
      <c r="E3" s="280"/>
      <c r="F3" s="280"/>
      <c r="G3" s="280"/>
      <c r="H3" s="280"/>
      <c r="K3" s="283"/>
      <c r="M3" s="52">
        <f t="shared" ref="M3:M9" si="0">L3*35</f>
        <v>0</v>
      </c>
      <c r="N3" s="53">
        <f>M3*3</f>
        <v>0</v>
      </c>
      <c r="O3" s="53">
        <f t="shared" ref="O3" si="1">N3*0.6</f>
        <v>0</v>
      </c>
      <c r="P3" s="53">
        <f t="shared" ref="P3" si="2">O3*0.95</f>
        <v>0</v>
      </c>
      <c r="Q3" s="53">
        <f t="shared" ref="Q3" si="3">P3*0.85</f>
        <v>0</v>
      </c>
    </row>
    <row r="4" spans="1:17" s="51" customFormat="1" ht="20.100000000000001" customHeight="1">
      <c r="A4" s="293" t="s">
        <v>3333</v>
      </c>
      <c r="B4" s="281" t="s">
        <v>3334</v>
      </c>
      <c r="C4" s="51" t="s">
        <v>3335</v>
      </c>
      <c r="D4" s="51" t="s">
        <v>3336</v>
      </c>
      <c r="E4" s="280">
        <v>430.92</v>
      </c>
      <c r="F4" s="280">
        <v>532</v>
      </c>
      <c r="G4" s="60">
        <f>CEILING(O4,100)</f>
        <v>600</v>
      </c>
      <c r="H4" s="60">
        <f>CEILING(N4,100)</f>
        <v>1000</v>
      </c>
      <c r="I4" s="283" t="s">
        <v>952</v>
      </c>
      <c r="J4" s="283" t="s">
        <v>1182</v>
      </c>
      <c r="K4" s="287"/>
      <c r="M4" s="52">
        <f t="shared" si="0"/>
        <v>0</v>
      </c>
      <c r="N4" s="288">
        <v>950</v>
      </c>
      <c r="O4" s="119">
        <f t="shared" ref="O4:O222" si="4">N4*0.6</f>
        <v>570</v>
      </c>
      <c r="P4" s="119">
        <f t="shared" ref="P4:P222" si="5">O4*0.95</f>
        <v>541.5</v>
      </c>
      <c r="Q4" s="119">
        <f t="shared" ref="Q4:Q222" si="6">P4*0.85</f>
        <v>460.27499999999998</v>
      </c>
    </row>
    <row r="5" spans="1:17" s="51" customFormat="1" ht="20.100000000000001" customHeight="1">
      <c r="B5" s="281"/>
      <c r="C5" s="51" t="s">
        <v>3337</v>
      </c>
      <c r="D5" s="51" t="s">
        <v>3338</v>
      </c>
      <c r="E5" s="280">
        <v>377.05499999999995</v>
      </c>
      <c r="F5" s="280">
        <v>465.49999999999994</v>
      </c>
      <c r="G5" s="60">
        <f t="shared" ref="G5:G7" si="7">CEILING(O5,100)</f>
        <v>500</v>
      </c>
      <c r="H5" s="60">
        <f t="shared" ref="H5:H7" si="8">CEILING(N5,100)</f>
        <v>900</v>
      </c>
      <c r="I5" s="283" t="s">
        <v>952</v>
      </c>
      <c r="J5" s="283" t="s">
        <v>1182</v>
      </c>
      <c r="K5" s="287"/>
      <c r="M5" s="52">
        <f t="shared" si="0"/>
        <v>0</v>
      </c>
      <c r="N5" s="288">
        <v>820</v>
      </c>
      <c r="O5" s="119">
        <f t="shared" si="4"/>
        <v>492</v>
      </c>
      <c r="P5" s="119">
        <f t="shared" si="5"/>
        <v>467.4</v>
      </c>
      <c r="Q5" s="119">
        <f t="shared" si="6"/>
        <v>397.28999999999996</v>
      </c>
    </row>
    <row r="6" spans="1:17" s="51" customFormat="1" ht="20.100000000000001" customHeight="1">
      <c r="B6" s="281" t="s">
        <v>6983</v>
      </c>
      <c r="C6" s="51" t="s">
        <v>3339</v>
      </c>
      <c r="D6" s="51" t="s">
        <v>3340</v>
      </c>
      <c r="E6" s="280">
        <v>538.65</v>
      </c>
      <c r="F6" s="280">
        <v>665</v>
      </c>
      <c r="G6" s="60">
        <f t="shared" si="7"/>
        <v>700</v>
      </c>
      <c r="H6" s="60">
        <f t="shared" si="8"/>
        <v>1100</v>
      </c>
      <c r="I6" s="283" t="s">
        <v>952</v>
      </c>
      <c r="J6" s="283" t="s">
        <v>1182</v>
      </c>
      <c r="K6" s="287"/>
      <c r="M6" s="52">
        <f t="shared" si="0"/>
        <v>0</v>
      </c>
      <c r="N6" s="288">
        <v>1100</v>
      </c>
      <c r="O6" s="119">
        <f t="shared" si="4"/>
        <v>660</v>
      </c>
      <c r="P6" s="119">
        <f t="shared" si="5"/>
        <v>627</v>
      </c>
      <c r="Q6" s="119">
        <f t="shared" si="6"/>
        <v>532.94999999999993</v>
      </c>
    </row>
    <row r="7" spans="1:17" s="51" customFormat="1" ht="20.100000000000001" customHeight="1">
      <c r="B7" s="281"/>
      <c r="C7" s="51" t="s">
        <v>3341</v>
      </c>
      <c r="D7" s="51" t="s">
        <v>3342</v>
      </c>
      <c r="E7" s="280">
        <v>1615.95</v>
      </c>
      <c r="F7" s="280">
        <v>1995</v>
      </c>
      <c r="G7" s="60">
        <f t="shared" si="7"/>
        <v>2100</v>
      </c>
      <c r="H7" s="60">
        <f t="shared" si="8"/>
        <v>3500</v>
      </c>
      <c r="I7" s="283" t="s">
        <v>952</v>
      </c>
      <c r="J7" s="283" t="s">
        <v>1182</v>
      </c>
      <c r="K7" s="287"/>
      <c r="M7" s="52">
        <f t="shared" si="0"/>
        <v>0</v>
      </c>
      <c r="N7" s="288">
        <v>3500</v>
      </c>
      <c r="O7" s="119">
        <f t="shared" si="4"/>
        <v>2100</v>
      </c>
      <c r="P7" s="119">
        <f t="shared" si="5"/>
        <v>1995</v>
      </c>
      <c r="Q7" s="119">
        <f t="shared" si="6"/>
        <v>1695.75</v>
      </c>
    </row>
    <row r="8" spans="1:17" s="51" customFormat="1" ht="20.100000000000001" customHeight="1">
      <c r="B8" s="281"/>
      <c r="C8" s="51" t="s">
        <v>3343</v>
      </c>
      <c r="D8" s="51" t="s">
        <v>3344</v>
      </c>
      <c r="E8" s="280">
        <v>1831.41</v>
      </c>
      <c r="F8" s="280">
        <v>2261</v>
      </c>
      <c r="G8" s="60">
        <f>CEILING(O8,100)</f>
        <v>2400</v>
      </c>
      <c r="H8" s="60">
        <f>CEILING(N8,100)</f>
        <v>4000</v>
      </c>
      <c r="I8" s="283" t="s">
        <v>952</v>
      </c>
      <c r="J8" s="283" t="s">
        <v>1182</v>
      </c>
      <c r="K8" s="287"/>
      <c r="M8" s="52">
        <f t="shared" si="0"/>
        <v>0</v>
      </c>
      <c r="N8" s="288">
        <v>4000</v>
      </c>
      <c r="O8" s="119">
        <f t="shared" si="4"/>
        <v>2400</v>
      </c>
      <c r="P8" s="119">
        <f t="shared" si="5"/>
        <v>2280</v>
      </c>
      <c r="Q8" s="119">
        <f t="shared" si="6"/>
        <v>1938</v>
      </c>
    </row>
    <row r="9" spans="1:17" s="51" customFormat="1" ht="20.100000000000001" customHeight="1">
      <c r="B9" s="281"/>
      <c r="E9" s="280"/>
      <c r="F9" s="280"/>
      <c r="G9" s="280"/>
      <c r="H9" s="280"/>
      <c r="I9" s="283"/>
      <c r="J9" s="283"/>
      <c r="K9" s="283"/>
      <c r="M9" s="52">
        <f t="shared" si="0"/>
        <v>0</v>
      </c>
      <c r="N9" s="119">
        <f t="shared" ref="N9" si="9">M9*2</f>
        <v>0</v>
      </c>
      <c r="O9" s="119">
        <f t="shared" si="4"/>
        <v>0</v>
      </c>
      <c r="P9" s="119">
        <f t="shared" si="5"/>
        <v>0</v>
      </c>
      <c r="Q9" s="119">
        <f t="shared" si="6"/>
        <v>0</v>
      </c>
    </row>
    <row r="10" spans="1:17" s="51" customFormat="1" ht="20.100000000000001" customHeight="1">
      <c r="B10" s="281"/>
      <c r="C10" s="51" t="s">
        <v>3345</v>
      </c>
      <c r="D10" s="51" t="s">
        <v>3346</v>
      </c>
      <c r="E10" s="280">
        <v>769.5</v>
      </c>
      <c r="F10" s="280">
        <v>855</v>
      </c>
      <c r="G10" s="60">
        <f>CEILING(O10,100)</f>
        <v>1000</v>
      </c>
      <c r="H10" s="60">
        <f>CEILING(N10,100)</f>
        <v>1700</v>
      </c>
      <c r="I10" s="283" t="s">
        <v>1195</v>
      </c>
      <c r="J10" s="283" t="s">
        <v>2470</v>
      </c>
      <c r="K10" s="283"/>
      <c r="L10" s="51">
        <v>15.3</v>
      </c>
      <c r="M10" s="52">
        <f t="shared" ref="M10:M73" si="10">L10*35</f>
        <v>535.5</v>
      </c>
      <c r="N10" s="119">
        <f>M10*3</f>
        <v>1606.5</v>
      </c>
      <c r="O10" s="119">
        <f t="shared" si="4"/>
        <v>963.9</v>
      </c>
      <c r="P10" s="119">
        <f t="shared" si="5"/>
        <v>915.70499999999993</v>
      </c>
      <c r="Q10" s="119">
        <f t="shared" si="6"/>
        <v>778.34924999999987</v>
      </c>
    </row>
    <row r="11" spans="1:17" s="51" customFormat="1" ht="20.100000000000001" customHeight="1">
      <c r="B11" s="281"/>
      <c r="C11" s="51" t="s">
        <v>3347</v>
      </c>
      <c r="D11" s="51" t="s">
        <v>3348</v>
      </c>
      <c r="E11" s="280">
        <v>820.80000000000007</v>
      </c>
      <c r="F11" s="280">
        <v>912</v>
      </c>
      <c r="G11" s="60">
        <f>CEILING(O11,100)</f>
        <v>1100</v>
      </c>
      <c r="H11" s="60">
        <f>CEILING(N11,100)</f>
        <v>1800</v>
      </c>
      <c r="I11" s="283" t="s">
        <v>1195</v>
      </c>
      <c r="J11" s="283" t="s">
        <v>2470</v>
      </c>
      <c r="K11" s="283"/>
      <c r="L11" s="51">
        <v>17.100000000000001</v>
      </c>
      <c r="M11" s="52">
        <f t="shared" si="10"/>
        <v>598.5</v>
      </c>
      <c r="N11" s="119">
        <f t="shared" ref="N11:N61" si="11">M11*3</f>
        <v>1795.5</v>
      </c>
      <c r="O11" s="119">
        <f t="shared" si="4"/>
        <v>1077.3</v>
      </c>
      <c r="P11" s="119">
        <f t="shared" si="5"/>
        <v>1023.4349999999999</v>
      </c>
      <c r="Q11" s="119">
        <f t="shared" si="6"/>
        <v>869.91974999999991</v>
      </c>
    </row>
    <row r="12" spans="1:17" s="51" customFormat="1" ht="20.100000000000001" customHeight="1">
      <c r="B12" s="281"/>
      <c r="E12" s="280"/>
      <c r="F12" s="280"/>
      <c r="G12" s="280"/>
      <c r="H12" s="280"/>
      <c r="I12" s="283"/>
      <c r="J12" s="283"/>
      <c r="K12" s="283"/>
      <c r="M12" s="52">
        <f t="shared" si="10"/>
        <v>0</v>
      </c>
      <c r="N12" s="119">
        <f t="shared" si="11"/>
        <v>0</v>
      </c>
      <c r="O12" s="119">
        <f t="shared" si="4"/>
        <v>0</v>
      </c>
      <c r="P12" s="119">
        <f t="shared" si="5"/>
        <v>0</v>
      </c>
      <c r="Q12" s="119">
        <f t="shared" si="6"/>
        <v>0</v>
      </c>
    </row>
    <row r="13" spans="1:17" s="51" customFormat="1" ht="20.100000000000001" customHeight="1">
      <c r="B13" s="281" t="s">
        <v>3349</v>
      </c>
      <c r="C13" s="51" t="s">
        <v>3350</v>
      </c>
      <c r="D13" s="51" t="s">
        <v>3351</v>
      </c>
      <c r="E13" s="280">
        <v>538.65</v>
      </c>
      <c r="F13" s="280">
        <v>665</v>
      </c>
      <c r="G13" s="60">
        <f>CEILING(O13,100)</f>
        <v>700</v>
      </c>
      <c r="H13" s="60">
        <f>CEILING(N13,100)</f>
        <v>1100</v>
      </c>
      <c r="I13" s="283" t="s">
        <v>952</v>
      </c>
      <c r="J13" s="283" t="s">
        <v>1182</v>
      </c>
      <c r="K13" s="287"/>
      <c r="M13" s="52">
        <f t="shared" si="10"/>
        <v>0</v>
      </c>
      <c r="N13" s="288">
        <v>1100</v>
      </c>
      <c r="O13" s="119">
        <f t="shared" si="4"/>
        <v>660</v>
      </c>
      <c r="P13" s="119">
        <f t="shared" si="5"/>
        <v>627</v>
      </c>
      <c r="Q13" s="119">
        <f t="shared" si="6"/>
        <v>532.94999999999993</v>
      </c>
    </row>
    <row r="14" spans="1:17" s="51" customFormat="1" ht="20.100000000000001" customHeight="1">
      <c r="B14" s="281"/>
      <c r="C14" s="51" t="s">
        <v>3352</v>
      </c>
      <c r="D14" s="51" t="s">
        <v>3338</v>
      </c>
      <c r="E14" s="280">
        <v>646.38000000000011</v>
      </c>
      <c r="F14" s="280">
        <v>798</v>
      </c>
      <c r="G14" s="60">
        <f t="shared" ref="G14:G22" si="12">CEILING(O14,100)</f>
        <v>900</v>
      </c>
      <c r="H14" s="60">
        <f t="shared" ref="H14:H22" si="13">CEILING(N14,100)</f>
        <v>1400</v>
      </c>
      <c r="I14" s="283" t="s">
        <v>952</v>
      </c>
      <c r="J14" s="283" t="s">
        <v>1182</v>
      </c>
      <c r="K14" s="287"/>
      <c r="M14" s="52">
        <f t="shared" si="10"/>
        <v>0</v>
      </c>
      <c r="N14" s="288">
        <v>1400</v>
      </c>
      <c r="O14" s="119">
        <f t="shared" si="4"/>
        <v>840</v>
      </c>
      <c r="P14" s="119">
        <f t="shared" si="5"/>
        <v>798</v>
      </c>
      <c r="Q14" s="119">
        <f t="shared" si="6"/>
        <v>678.3</v>
      </c>
    </row>
    <row r="15" spans="1:17" s="51" customFormat="1" ht="20.100000000000001" customHeight="1">
      <c r="B15" s="281"/>
      <c r="C15" s="51" t="s">
        <v>3353</v>
      </c>
      <c r="D15" s="51" t="s">
        <v>3340</v>
      </c>
      <c r="E15" s="280">
        <v>969.56999999999994</v>
      </c>
      <c r="F15" s="280">
        <v>1197</v>
      </c>
      <c r="G15" s="60">
        <f t="shared" si="12"/>
        <v>1300</v>
      </c>
      <c r="H15" s="60">
        <f t="shared" si="13"/>
        <v>2100</v>
      </c>
      <c r="I15" s="283" t="s">
        <v>952</v>
      </c>
      <c r="J15" s="283" t="s">
        <v>1182</v>
      </c>
      <c r="K15" s="287"/>
      <c r="M15" s="52">
        <f t="shared" si="10"/>
        <v>0</v>
      </c>
      <c r="N15" s="288">
        <v>2100</v>
      </c>
      <c r="O15" s="119">
        <f t="shared" si="4"/>
        <v>1260</v>
      </c>
      <c r="P15" s="119">
        <f t="shared" si="5"/>
        <v>1197</v>
      </c>
      <c r="Q15" s="119">
        <f t="shared" si="6"/>
        <v>1017.4499999999999</v>
      </c>
    </row>
    <row r="16" spans="1:17" s="51" customFormat="1" ht="20.100000000000001" customHeight="1">
      <c r="B16" s="281"/>
      <c r="C16" s="51" t="s">
        <v>3354</v>
      </c>
      <c r="D16" s="51" t="s">
        <v>3344</v>
      </c>
      <c r="E16" s="280">
        <v>2154.6</v>
      </c>
      <c r="F16" s="280">
        <v>2660</v>
      </c>
      <c r="G16" s="60">
        <f t="shared" si="12"/>
        <v>2900</v>
      </c>
      <c r="H16" s="60">
        <f t="shared" si="13"/>
        <v>4700</v>
      </c>
      <c r="I16" s="283" t="s">
        <v>952</v>
      </c>
      <c r="J16" s="283" t="s">
        <v>1182</v>
      </c>
      <c r="K16" s="287"/>
      <c r="M16" s="52">
        <f t="shared" si="10"/>
        <v>0</v>
      </c>
      <c r="N16" s="288">
        <v>4700</v>
      </c>
      <c r="O16" s="119">
        <f t="shared" si="4"/>
        <v>2820</v>
      </c>
      <c r="P16" s="119">
        <f t="shared" si="5"/>
        <v>2679</v>
      </c>
      <c r="Q16" s="119">
        <f t="shared" si="6"/>
        <v>2277.15</v>
      </c>
    </row>
    <row r="17" spans="2:17" s="51" customFormat="1" ht="20.100000000000001" customHeight="1">
      <c r="B17" s="281" t="s">
        <v>3355</v>
      </c>
      <c r="C17" s="51" t="s">
        <v>3356</v>
      </c>
      <c r="D17" s="51" t="s">
        <v>3351</v>
      </c>
      <c r="E17" s="280">
        <v>430.92</v>
      </c>
      <c r="F17" s="280">
        <v>532</v>
      </c>
      <c r="G17" s="60">
        <f t="shared" si="12"/>
        <v>600</v>
      </c>
      <c r="H17" s="60">
        <f t="shared" si="13"/>
        <v>1000</v>
      </c>
      <c r="I17" s="283" t="s">
        <v>952</v>
      </c>
      <c r="J17" s="283" t="s">
        <v>1182</v>
      </c>
      <c r="K17" s="287"/>
      <c r="M17" s="52">
        <f t="shared" si="10"/>
        <v>0</v>
      </c>
      <c r="N17" s="288">
        <v>950</v>
      </c>
      <c r="O17" s="119">
        <f t="shared" si="4"/>
        <v>570</v>
      </c>
      <c r="P17" s="119">
        <f t="shared" si="5"/>
        <v>541.5</v>
      </c>
      <c r="Q17" s="119">
        <f t="shared" si="6"/>
        <v>460.27499999999998</v>
      </c>
    </row>
    <row r="18" spans="2:17" s="51" customFormat="1" ht="20.100000000000001" customHeight="1">
      <c r="C18" s="51" t="s">
        <v>3357</v>
      </c>
      <c r="D18" s="51" t="s">
        <v>3358</v>
      </c>
      <c r="E18" s="280">
        <v>430.92</v>
      </c>
      <c r="F18" s="280">
        <v>532</v>
      </c>
      <c r="G18" s="60">
        <f t="shared" si="12"/>
        <v>600</v>
      </c>
      <c r="H18" s="60">
        <f t="shared" si="13"/>
        <v>1000</v>
      </c>
      <c r="I18" s="283" t="s">
        <v>952</v>
      </c>
      <c r="J18" s="283" t="s">
        <v>1182</v>
      </c>
      <c r="K18" s="287"/>
      <c r="M18" s="52">
        <f t="shared" si="10"/>
        <v>0</v>
      </c>
      <c r="N18" s="288">
        <v>950</v>
      </c>
      <c r="O18" s="119">
        <f t="shared" si="4"/>
        <v>570</v>
      </c>
      <c r="P18" s="119">
        <f t="shared" si="5"/>
        <v>541.5</v>
      </c>
      <c r="Q18" s="119">
        <f t="shared" si="6"/>
        <v>460.27499999999998</v>
      </c>
    </row>
    <row r="19" spans="2:17" s="51" customFormat="1" ht="20.100000000000001" customHeight="1">
      <c r="C19" s="51" t="s">
        <v>3359</v>
      </c>
      <c r="D19" s="51" t="s">
        <v>3360</v>
      </c>
      <c r="E19" s="280">
        <v>484.78499999999997</v>
      </c>
      <c r="F19" s="280">
        <v>598.5</v>
      </c>
      <c r="G19" s="60">
        <f t="shared" si="12"/>
        <v>600</v>
      </c>
      <c r="H19" s="60">
        <f t="shared" si="13"/>
        <v>1000</v>
      </c>
      <c r="I19" s="283" t="s">
        <v>952</v>
      </c>
      <c r="J19" s="283" t="s">
        <v>1182</v>
      </c>
      <c r="K19" s="287"/>
      <c r="M19" s="52">
        <f t="shared" si="10"/>
        <v>0</v>
      </c>
      <c r="N19" s="288">
        <v>1000</v>
      </c>
      <c r="O19" s="119">
        <f t="shared" si="4"/>
        <v>600</v>
      </c>
      <c r="P19" s="119">
        <f t="shared" si="5"/>
        <v>570</v>
      </c>
      <c r="Q19" s="119">
        <f t="shared" si="6"/>
        <v>484.5</v>
      </c>
    </row>
    <row r="20" spans="2:17" s="51" customFormat="1" ht="20.100000000000001" customHeight="1">
      <c r="C20" s="51" t="s">
        <v>3361</v>
      </c>
      <c r="D20" s="51" t="s">
        <v>3340</v>
      </c>
      <c r="E20" s="280">
        <v>538.65</v>
      </c>
      <c r="F20" s="280">
        <v>665</v>
      </c>
      <c r="G20" s="60">
        <f t="shared" si="12"/>
        <v>800</v>
      </c>
      <c r="H20" s="60">
        <f t="shared" si="13"/>
        <v>1200</v>
      </c>
      <c r="I20" s="283" t="s">
        <v>952</v>
      </c>
      <c r="J20" s="283" t="s">
        <v>1182</v>
      </c>
      <c r="K20" s="287"/>
      <c r="M20" s="52">
        <f t="shared" si="10"/>
        <v>0</v>
      </c>
      <c r="N20" s="288">
        <v>1200</v>
      </c>
      <c r="O20" s="119">
        <f t="shared" si="4"/>
        <v>720</v>
      </c>
      <c r="P20" s="119">
        <f t="shared" si="5"/>
        <v>684</v>
      </c>
      <c r="Q20" s="119">
        <f t="shared" si="6"/>
        <v>581.4</v>
      </c>
    </row>
    <row r="21" spans="2:17" s="51" customFormat="1" ht="20.100000000000001" customHeight="1">
      <c r="C21" s="51" t="s">
        <v>3362</v>
      </c>
      <c r="D21" s="51" t="s">
        <v>3344</v>
      </c>
      <c r="E21" s="280">
        <v>1615.95</v>
      </c>
      <c r="F21" s="280">
        <v>1995</v>
      </c>
      <c r="G21" s="60">
        <f t="shared" si="12"/>
        <v>2200</v>
      </c>
      <c r="H21" s="60">
        <f t="shared" si="13"/>
        <v>3600</v>
      </c>
      <c r="I21" s="283" t="s">
        <v>952</v>
      </c>
      <c r="J21" s="283" t="s">
        <v>1182</v>
      </c>
      <c r="K21" s="287"/>
      <c r="M21" s="52">
        <f t="shared" si="10"/>
        <v>0</v>
      </c>
      <c r="N21" s="288">
        <v>3530</v>
      </c>
      <c r="O21" s="119">
        <f t="shared" si="4"/>
        <v>2118</v>
      </c>
      <c r="P21" s="119">
        <f t="shared" si="5"/>
        <v>2012.1</v>
      </c>
      <c r="Q21" s="119">
        <f t="shared" si="6"/>
        <v>1710.2849999999999</v>
      </c>
    </row>
    <row r="22" spans="2:17" s="51" customFormat="1" ht="20.100000000000001" customHeight="1">
      <c r="C22" s="51" t="s">
        <v>3363</v>
      </c>
      <c r="D22" s="51" t="s">
        <v>3364</v>
      </c>
      <c r="E22" s="280">
        <v>5386.5</v>
      </c>
      <c r="F22" s="280">
        <v>6650</v>
      </c>
      <c r="G22" s="60">
        <f t="shared" si="12"/>
        <v>6900</v>
      </c>
      <c r="H22" s="60">
        <f t="shared" si="13"/>
        <v>11500</v>
      </c>
      <c r="I22" s="283" t="s">
        <v>952</v>
      </c>
      <c r="J22" s="283" t="s">
        <v>1182</v>
      </c>
      <c r="K22" s="287"/>
      <c r="M22" s="52">
        <f t="shared" si="10"/>
        <v>0</v>
      </c>
      <c r="N22" s="288">
        <v>11500</v>
      </c>
      <c r="O22" s="119">
        <f t="shared" si="4"/>
        <v>6900</v>
      </c>
      <c r="P22" s="119">
        <f t="shared" si="5"/>
        <v>6555</v>
      </c>
      <c r="Q22" s="119">
        <f t="shared" si="6"/>
        <v>5571.75</v>
      </c>
    </row>
    <row r="23" spans="2:17" s="51" customFormat="1" ht="20.100000000000001" customHeight="1">
      <c r="E23" s="280"/>
      <c r="F23" s="280"/>
      <c r="K23" s="283"/>
      <c r="M23" s="52">
        <f t="shared" si="10"/>
        <v>0</v>
      </c>
      <c r="N23" s="119">
        <f t="shared" si="11"/>
        <v>0</v>
      </c>
      <c r="O23" s="119">
        <f t="shared" si="4"/>
        <v>0</v>
      </c>
      <c r="P23" s="119">
        <f t="shared" si="5"/>
        <v>0</v>
      </c>
      <c r="Q23" s="119">
        <f t="shared" si="6"/>
        <v>0</v>
      </c>
    </row>
    <row r="24" spans="2:17" s="51" customFormat="1" ht="20.100000000000001" customHeight="1">
      <c r="B24" s="51" t="s">
        <v>3365</v>
      </c>
      <c r="C24" s="51" t="s">
        <v>3366</v>
      </c>
      <c r="D24" s="51" t="s">
        <v>3367</v>
      </c>
      <c r="E24" s="280">
        <v>523.26</v>
      </c>
      <c r="F24" s="280">
        <v>581.4</v>
      </c>
      <c r="G24" s="60">
        <f t="shared" ref="G24:G28" si="14">CEILING(O24,100)</f>
        <v>1100</v>
      </c>
      <c r="H24" s="60">
        <f t="shared" ref="H24:H28" si="15">CEILING(N24,100)</f>
        <v>1100</v>
      </c>
      <c r="I24" s="283" t="s">
        <v>3368</v>
      </c>
      <c r="J24" s="283"/>
      <c r="K24" s="283"/>
      <c r="M24" s="52">
        <f t="shared" si="10"/>
        <v>0</v>
      </c>
      <c r="N24" s="280">
        <v>1020</v>
      </c>
      <c r="O24" s="280">
        <v>1020</v>
      </c>
      <c r="P24" s="119">
        <f t="shared" si="5"/>
        <v>969</v>
      </c>
      <c r="Q24" s="119">
        <f t="shared" si="6"/>
        <v>823.65</v>
      </c>
    </row>
    <row r="25" spans="2:17" s="51" customFormat="1" ht="20.100000000000001" customHeight="1">
      <c r="B25" s="51" t="s">
        <v>3369</v>
      </c>
      <c r="C25" s="51" t="s">
        <v>3370</v>
      </c>
      <c r="D25" s="51" t="s">
        <v>3367</v>
      </c>
      <c r="E25" s="280">
        <v>707.93999999999994</v>
      </c>
      <c r="F25" s="280">
        <v>786.59999999999991</v>
      </c>
      <c r="G25" s="60">
        <f t="shared" si="14"/>
        <v>1400</v>
      </c>
      <c r="H25" s="60">
        <f t="shared" si="15"/>
        <v>1400</v>
      </c>
      <c r="I25" s="283" t="s">
        <v>3368</v>
      </c>
      <c r="J25" s="283"/>
      <c r="K25" s="283"/>
      <c r="M25" s="52">
        <f t="shared" si="10"/>
        <v>0</v>
      </c>
      <c r="N25" s="280">
        <v>1380</v>
      </c>
      <c r="O25" s="280">
        <v>1380</v>
      </c>
      <c r="P25" s="119">
        <f t="shared" si="5"/>
        <v>1311</v>
      </c>
      <c r="Q25" s="119">
        <f t="shared" si="6"/>
        <v>1114.3499999999999</v>
      </c>
    </row>
    <row r="26" spans="2:17" s="51" customFormat="1" ht="20.100000000000001" customHeight="1">
      <c r="B26" s="51" t="s">
        <v>3371</v>
      </c>
      <c r="C26" s="51" t="s">
        <v>3372</v>
      </c>
      <c r="D26" s="51" t="s">
        <v>3373</v>
      </c>
      <c r="E26" s="280">
        <v>646.38</v>
      </c>
      <c r="F26" s="280">
        <v>718.19999999999993</v>
      </c>
      <c r="G26" s="60">
        <f t="shared" si="14"/>
        <v>1300</v>
      </c>
      <c r="H26" s="60">
        <f t="shared" si="15"/>
        <v>1300</v>
      </c>
      <c r="I26" s="283" t="s">
        <v>3368</v>
      </c>
      <c r="J26" s="283"/>
      <c r="K26" s="283"/>
      <c r="M26" s="52">
        <f t="shared" si="10"/>
        <v>0</v>
      </c>
      <c r="N26" s="280">
        <v>1260</v>
      </c>
      <c r="O26" s="280">
        <v>1260</v>
      </c>
      <c r="P26" s="119">
        <f t="shared" si="5"/>
        <v>1197</v>
      </c>
      <c r="Q26" s="119">
        <f t="shared" si="6"/>
        <v>1017.4499999999999</v>
      </c>
    </row>
    <row r="27" spans="2:17" s="51" customFormat="1" ht="20.100000000000001" customHeight="1">
      <c r="B27" s="51" t="s">
        <v>3374</v>
      </c>
      <c r="C27" s="51" t="s">
        <v>3375</v>
      </c>
      <c r="D27" s="51" t="s">
        <v>3373</v>
      </c>
      <c r="E27" s="280">
        <v>831.06</v>
      </c>
      <c r="F27" s="280">
        <v>923.4</v>
      </c>
      <c r="G27" s="60">
        <f t="shared" si="14"/>
        <v>1700</v>
      </c>
      <c r="H27" s="60">
        <f t="shared" si="15"/>
        <v>1700</v>
      </c>
      <c r="I27" s="283" t="s">
        <v>3368</v>
      </c>
      <c r="J27" s="283"/>
      <c r="K27" s="283"/>
      <c r="M27" s="52">
        <f t="shared" si="10"/>
        <v>0</v>
      </c>
      <c r="N27" s="280">
        <v>1620</v>
      </c>
      <c r="O27" s="280">
        <v>1620</v>
      </c>
      <c r="P27" s="119">
        <f t="shared" si="5"/>
        <v>1539</v>
      </c>
      <c r="Q27" s="119">
        <f t="shared" si="6"/>
        <v>1308.1499999999999</v>
      </c>
    </row>
    <row r="28" spans="2:17" s="51" customFormat="1" ht="20.100000000000001" customHeight="1">
      <c r="B28" s="51" t="s">
        <v>3376</v>
      </c>
      <c r="C28" s="51" t="s">
        <v>3377</v>
      </c>
      <c r="D28" s="51" t="s">
        <v>3378</v>
      </c>
      <c r="E28" s="280">
        <v>2031.4799999999998</v>
      </c>
      <c r="F28" s="280">
        <v>2257.1999999999998</v>
      </c>
      <c r="G28" s="60">
        <f t="shared" si="14"/>
        <v>4000</v>
      </c>
      <c r="H28" s="60">
        <f t="shared" si="15"/>
        <v>4000</v>
      </c>
      <c r="I28" s="283" t="s">
        <v>3368</v>
      </c>
      <c r="J28" s="283"/>
      <c r="K28" s="283"/>
      <c r="M28" s="52">
        <f t="shared" si="10"/>
        <v>0</v>
      </c>
      <c r="N28" s="280">
        <v>3960</v>
      </c>
      <c r="O28" s="280">
        <v>3960</v>
      </c>
      <c r="P28" s="119">
        <f t="shared" si="5"/>
        <v>3762</v>
      </c>
      <c r="Q28" s="119">
        <f t="shared" si="6"/>
        <v>3197.7</v>
      </c>
    </row>
    <row r="29" spans="2:17" s="51" customFormat="1" ht="20.100000000000001" customHeight="1">
      <c r="E29" s="280"/>
      <c r="F29" s="280"/>
      <c r="G29" s="60">
        <f t="shared" ref="G29:G35" si="16">CEILING(O29,100)</f>
        <v>0</v>
      </c>
      <c r="H29" s="60">
        <f t="shared" ref="H29:H35" si="17">CEILING(N29,100)</f>
        <v>0</v>
      </c>
      <c r="I29" s="283"/>
      <c r="J29" s="283"/>
      <c r="K29" s="283"/>
      <c r="M29" s="52">
        <f t="shared" si="10"/>
        <v>0</v>
      </c>
      <c r="N29" s="119">
        <f t="shared" si="11"/>
        <v>0</v>
      </c>
      <c r="O29" s="119">
        <f t="shared" si="4"/>
        <v>0</v>
      </c>
      <c r="P29" s="119">
        <f t="shared" si="5"/>
        <v>0</v>
      </c>
      <c r="Q29" s="119">
        <f t="shared" si="6"/>
        <v>0</v>
      </c>
    </row>
    <row r="30" spans="2:17" s="51" customFormat="1" ht="20.100000000000001" customHeight="1">
      <c r="C30" s="51" t="s">
        <v>3379</v>
      </c>
      <c r="D30" s="51" t="s">
        <v>3380</v>
      </c>
      <c r="E30" s="280">
        <v>769.5</v>
      </c>
      <c r="F30" s="280">
        <v>855</v>
      </c>
      <c r="G30" s="60">
        <f t="shared" si="16"/>
        <v>1100</v>
      </c>
      <c r="H30" s="60">
        <f t="shared" si="17"/>
        <v>1800</v>
      </c>
      <c r="I30" s="283" t="s">
        <v>1195</v>
      </c>
      <c r="J30" s="283" t="s">
        <v>2470</v>
      </c>
      <c r="K30" s="283"/>
      <c r="L30" s="51">
        <v>16.2</v>
      </c>
      <c r="M30" s="52">
        <f t="shared" si="10"/>
        <v>567</v>
      </c>
      <c r="N30" s="119">
        <f t="shared" si="11"/>
        <v>1701</v>
      </c>
      <c r="O30" s="119">
        <f t="shared" si="4"/>
        <v>1020.5999999999999</v>
      </c>
      <c r="P30" s="119">
        <f t="shared" si="5"/>
        <v>969.56999999999982</v>
      </c>
      <c r="Q30" s="119">
        <f t="shared" si="6"/>
        <v>824.13449999999978</v>
      </c>
    </row>
    <row r="31" spans="2:17" s="51" customFormat="1" ht="20.100000000000001" customHeight="1">
      <c r="C31" s="51" t="s">
        <v>3381</v>
      </c>
      <c r="D31" s="51" t="s">
        <v>3382</v>
      </c>
      <c r="E31" s="280">
        <v>820.80000000000007</v>
      </c>
      <c r="F31" s="280">
        <v>912</v>
      </c>
      <c r="G31" s="60">
        <f t="shared" si="16"/>
        <v>1200</v>
      </c>
      <c r="H31" s="60">
        <f t="shared" si="17"/>
        <v>1900</v>
      </c>
      <c r="I31" s="283" t="s">
        <v>1195</v>
      </c>
      <c r="J31" s="283" t="s">
        <v>2470</v>
      </c>
      <c r="K31" s="283"/>
      <c r="L31" s="51">
        <v>18</v>
      </c>
      <c r="M31" s="52">
        <f t="shared" si="10"/>
        <v>630</v>
      </c>
      <c r="N31" s="119">
        <f t="shared" si="11"/>
        <v>1890</v>
      </c>
      <c r="O31" s="119">
        <f t="shared" si="4"/>
        <v>1134</v>
      </c>
      <c r="P31" s="119">
        <f t="shared" si="5"/>
        <v>1077.3</v>
      </c>
      <c r="Q31" s="119">
        <f t="shared" si="6"/>
        <v>915.70499999999993</v>
      </c>
    </row>
    <row r="32" spans="2:17" s="51" customFormat="1" ht="20.100000000000001" customHeight="1">
      <c r="C32" s="51" t="s">
        <v>3383</v>
      </c>
      <c r="D32" s="51" t="s">
        <v>3384</v>
      </c>
      <c r="E32" s="280">
        <v>923.4</v>
      </c>
      <c r="F32" s="280">
        <v>1026</v>
      </c>
      <c r="G32" s="60">
        <f t="shared" si="16"/>
        <v>1300</v>
      </c>
      <c r="H32" s="60">
        <f t="shared" si="17"/>
        <v>2100</v>
      </c>
      <c r="I32" s="283" t="s">
        <v>1195</v>
      </c>
      <c r="J32" s="283" t="s">
        <v>2470</v>
      </c>
      <c r="K32" s="283"/>
      <c r="L32" s="51">
        <v>19.8</v>
      </c>
      <c r="M32" s="52">
        <f t="shared" si="10"/>
        <v>693</v>
      </c>
      <c r="N32" s="119">
        <f t="shared" si="11"/>
        <v>2079</v>
      </c>
      <c r="O32" s="119">
        <f t="shared" si="4"/>
        <v>1247.3999999999999</v>
      </c>
      <c r="P32" s="119">
        <f t="shared" si="5"/>
        <v>1185.0299999999997</v>
      </c>
      <c r="Q32" s="119">
        <f t="shared" si="6"/>
        <v>1007.2754999999997</v>
      </c>
    </row>
    <row r="33" spans="2:17" s="51" customFormat="1" ht="20.100000000000001" customHeight="1">
      <c r="C33" s="51" t="s">
        <v>3385</v>
      </c>
      <c r="D33" s="51" t="s">
        <v>3386</v>
      </c>
      <c r="E33" s="280">
        <v>2257.2000000000003</v>
      </c>
      <c r="F33" s="280">
        <v>2508</v>
      </c>
      <c r="G33" s="60">
        <f t="shared" si="16"/>
        <v>2900</v>
      </c>
      <c r="H33" s="60">
        <f t="shared" si="17"/>
        <v>4800</v>
      </c>
      <c r="I33" s="283" t="s">
        <v>1195</v>
      </c>
      <c r="J33" s="283" t="s">
        <v>2470</v>
      </c>
      <c r="K33" s="283"/>
      <c r="L33" s="51">
        <v>45</v>
      </c>
      <c r="M33" s="52">
        <f t="shared" si="10"/>
        <v>1575</v>
      </c>
      <c r="N33" s="119">
        <f t="shared" si="11"/>
        <v>4725</v>
      </c>
      <c r="O33" s="119">
        <f t="shared" si="4"/>
        <v>2835</v>
      </c>
      <c r="P33" s="119">
        <f t="shared" si="5"/>
        <v>2693.25</v>
      </c>
      <c r="Q33" s="119">
        <f t="shared" si="6"/>
        <v>2289.2624999999998</v>
      </c>
    </row>
    <row r="34" spans="2:17" s="51" customFormat="1" ht="20.100000000000001" customHeight="1">
      <c r="C34" s="51" t="s">
        <v>3387</v>
      </c>
      <c r="D34" s="51" t="s">
        <v>3388</v>
      </c>
      <c r="E34" s="280">
        <v>2924.1</v>
      </c>
      <c r="F34" s="280">
        <v>3249</v>
      </c>
      <c r="G34" s="60">
        <f t="shared" si="16"/>
        <v>4000</v>
      </c>
      <c r="H34" s="60">
        <f t="shared" si="17"/>
        <v>6700</v>
      </c>
      <c r="I34" s="283" t="s">
        <v>1195</v>
      </c>
      <c r="J34" s="283" t="s">
        <v>2470</v>
      </c>
      <c r="K34" s="283"/>
      <c r="L34" s="260">
        <v>63</v>
      </c>
      <c r="M34" s="52">
        <f t="shared" si="10"/>
        <v>2205</v>
      </c>
      <c r="N34" s="119">
        <f t="shared" si="11"/>
        <v>6615</v>
      </c>
      <c r="O34" s="119">
        <f t="shared" si="4"/>
        <v>3969</v>
      </c>
      <c r="P34" s="119">
        <f t="shared" si="5"/>
        <v>3770.5499999999997</v>
      </c>
      <c r="Q34" s="119">
        <f t="shared" si="6"/>
        <v>3204.9674999999997</v>
      </c>
    </row>
    <row r="35" spans="2:17" s="51" customFormat="1" ht="20.100000000000001" customHeight="1">
      <c r="C35" s="51" t="s">
        <v>3389</v>
      </c>
      <c r="D35" s="51" t="s">
        <v>3390</v>
      </c>
      <c r="E35" s="280">
        <v>12825</v>
      </c>
      <c r="F35" s="280">
        <v>14250</v>
      </c>
      <c r="G35" s="60">
        <f t="shared" si="16"/>
        <v>17100</v>
      </c>
      <c r="H35" s="60">
        <f t="shared" si="17"/>
        <v>28400</v>
      </c>
      <c r="I35" s="283" t="s">
        <v>1195</v>
      </c>
      <c r="J35" s="283" t="s">
        <v>2470</v>
      </c>
      <c r="K35" s="283"/>
      <c r="L35" s="260">
        <v>270</v>
      </c>
      <c r="M35" s="52">
        <f t="shared" si="10"/>
        <v>9450</v>
      </c>
      <c r="N35" s="119">
        <f t="shared" si="11"/>
        <v>28350</v>
      </c>
      <c r="O35" s="119">
        <f t="shared" si="4"/>
        <v>17010</v>
      </c>
      <c r="P35" s="119">
        <f t="shared" si="5"/>
        <v>16159.5</v>
      </c>
      <c r="Q35" s="119">
        <f t="shared" si="6"/>
        <v>13735.574999999999</v>
      </c>
    </row>
    <row r="36" spans="2:17" s="51" customFormat="1" ht="20.100000000000001" customHeight="1">
      <c r="E36" s="280"/>
      <c r="F36" s="280"/>
      <c r="G36" s="283"/>
      <c r="H36" s="283"/>
      <c r="I36" s="283"/>
      <c r="J36" s="283"/>
      <c r="K36" s="283"/>
      <c r="M36" s="52">
        <f t="shared" si="10"/>
        <v>0</v>
      </c>
      <c r="N36" s="119">
        <f t="shared" si="11"/>
        <v>0</v>
      </c>
      <c r="O36" s="119">
        <f t="shared" si="4"/>
        <v>0</v>
      </c>
      <c r="P36" s="119">
        <f t="shared" si="5"/>
        <v>0</v>
      </c>
      <c r="Q36" s="119">
        <f t="shared" si="6"/>
        <v>0</v>
      </c>
    </row>
    <row r="37" spans="2:17" s="51" customFormat="1" ht="20.100000000000001" customHeight="1">
      <c r="B37" s="281" t="s">
        <v>3391</v>
      </c>
      <c r="C37" s="51" t="s">
        <v>3392</v>
      </c>
      <c r="D37" s="51" t="s">
        <v>3393</v>
      </c>
      <c r="E37" s="280">
        <v>807.97500000000002</v>
      </c>
      <c r="F37" s="280">
        <v>997.5</v>
      </c>
      <c r="G37" s="60">
        <f t="shared" ref="G37:G42" si="18">CEILING(O37,100)</f>
        <v>1100</v>
      </c>
      <c r="H37" s="60">
        <f t="shared" ref="H37:H42" si="19">CEILING(N37,100)</f>
        <v>1700</v>
      </c>
      <c r="I37" s="283" t="s">
        <v>952</v>
      </c>
      <c r="J37" s="283" t="s">
        <v>1182</v>
      </c>
      <c r="K37" s="287"/>
      <c r="M37" s="52">
        <f t="shared" si="10"/>
        <v>0</v>
      </c>
      <c r="N37" s="288">
        <v>1700</v>
      </c>
      <c r="O37" s="119">
        <f t="shared" si="4"/>
        <v>1020</v>
      </c>
      <c r="P37" s="119">
        <f t="shared" si="5"/>
        <v>969</v>
      </c>
      <c r="Q37" s="119">
        <f t="shared" si="6"/>
        <v>823.65</v>
      </c>
    </row>
    <row r="38" spans="2:17" s="51" customFormat="1" ht="20.100000000000001" customHeight="1">
      <c r="C38" s="51" t="s">
        <v>3394</v>
      </c>
      <c r="D38" s="51" t="s">
        <v>3336</v>
      </c>
      <c r="E38" s="280">
        <v>1077.3</v>
      </c>
      <c r="F38" s="280">
        <v>1330</v>
      </c>
      <c r="G38" s="60">
        <f t="shared" si="18"/>
        <v>1400</v>
      </c>
      <c r="H38" s="60">
        <f t="shared" si="19"/>
        <v>2300</v>
      </c>
      <c r="I38" s="283" t="s">
        <v>952</v>
      </c>
      <c r="J38" s="283" t="s">
        <v>1182</v>
      </c>
      <c r="K38" s="287"/>
      <c r="M38" s="52">
        <f t="shared" si="10"/>
        <v>0</v>
      </c>
      <c r="N38" s="288">
        <v>2300</v>
      </c>
      <c r="O38" s="119">
        <f t="shared" si="4"/>
        <v>1380</v>
      </c>
      <c r="P38" s="119">
        <f t="shared" si="5"/>
        <v>1311</v>
      </c>
      <c r="Q38" s="119">
        <f t="shared" si="6"/>
        <v>1114.3499999999999</v>
      </c>
    </row>
    <row r="39" spans="2:17" s="51" customFormat="1" ht="20.100000000000001" customHeight="1">
      <c r="C39" s="51" t="s">
        <v>3395</v>
      </c>
      <c r="D39" s="51" t="s">
        <v>3396</v>
      </c>
      <c r="E39" s="280">
        <v>1346.625</v>
      </c>
      <c r="F39" s="280">
        <v>1662.5</v>
      </c>
      <c r="G39" s="60">
        <f t="shared" si="18"/>
        <v>1800</v>
      </c>
      <c r="H39" s="60">
        <f t="shared" si="19"/>
        <v>2900</v>
      </c>
      <c r="I39" s="283" t="s">
        <v>952</v>
      </c>
      <c r="J39" s="283" t="s">
        <v>1182</v>
      </c>
      <c r="K39" s="287"/>
      <c r="M39" s="52">
        <f t="shared" si="10"/>
        <v>0</v>
      </c>
      <c r="N39" s="288">
        <v>2900</v>
      </c>
      <c r="O39" s="119">
        <f t="shared" si="4"/>
        <v>1740</v>
      </c>
      <c r="P39" s="119">
        <f t="shared" si="5"/>
        <v>1653</v>
      </c>
      <c r="Q39" s="119">
        <f t="shared" si="6"/>
        <v>1405.05</v>
      </c>
    </row>
    <row r="40" spans="2:17" s="51" customFormat="1" ht="20.100000000000001" customHeight="1">
      <c r="C40" s="51" t="s">
        <v>3397</v>
      </c>
      <c r="D40" s="51" t="s">
        <v>3340</v>
      </c>
      <c r="E40" s="280">
        <v>1615.95</v>
      </c>
      <c r="F40" s="280">
        <v>1995</v>
      </c>
      <c r="G40" s="60">
        <f t="shared" si="18"/>
        <v>2100</v>
      </c>
      <c r="H40" s="60">
        <f t="shared" si="19"/>
        <v>3500</v>
      </c>
      <c r="I40" s="283" t="s">
        <v>952</v>
      </c>
      <c r="J40" s="283" t="s">
        <v>1182</v>
      </c>
      <c r="K40" s="287"/>
      <c r="M40" s="52">
        <f t="shared" si="10"/>
        <v>0</v>
      </c>
      <c r="N40" s="288">
        <v>3500</v>
      </c>
      <c r="O40" s="119">
        <f t="shared" si="4"/>
        <v>2100</v>
      </c>
      <c r="P40" s="119">
        <f t="shared" si="5"/>
        <v>1995</v>
      </c>
      <c r="Q40" s="119">
        <f t="shared" si="6"/>
        <v>1695.75</v>
      </c>
    </row>
    <row r="41" spans="2:17" s="51" customFormat="1" ht="20.100000000000001" customHeight="1">
      <c r="C41" s="51" t="s">
        <v>3398</v>
      </c>
      <c r="D41" s="51" t="s">
        <v>3344</v>
      </c>
      <c r="E41" s="280">
        <v>3770.55</v>
      </c>
      <c r="F41" s="280">
        <v>4655</v>
      </c>
      <c r="G41" s="60">
        <f t="shared" si="18"/>
        <v>5000</v>
      </c>
      <c r="H41" s="60">
        <f t="shared" si="19"/>
        <v>8300</v>
      </c>
      <c r="I41" s="283" t="s">
        <v>952</v>
      </c>
      <c r="J41" s="283" t="s">
        <v>1182</v>
      </c>
      <c r="K41" s="287"/>
      <c r="M41" s="52">
        <f t="shared" si="10"/>
        <v>0</v>
      </c>
      <c r="N41" s="288">
        <v>8300</v>
      </c>
      <c r="O41" s="119">
        <f t="shared" si="4"/>
        <v>4980</v>
      </c>
      <c r="P41" s="119">
        <f t="shared" si="5"/>
        <v>4731</v>
      </c>
      <c r="Q41" s="119">
        <f t="shared" si="6"/>
        <v>4021.35</v>
      </c>
    </row>
    <row r="42" spans="2:17" s="51" customFormat="1" ht="20.100000000000001" customHeight="1">
      <c r="C42" s="51" t="s">
        <v>3399</v>
      </c>
      <c r="D42" s="51" t="s">
        <v>3364</v>
      </c>
      <c r="E42" s="280">
        <v>8079.75</v>
      </c>
      <c r="F42" s="280">
        <v>9975</v>
      </c>
      <c r="G42" s="60">
        <f t="shared" si="18"/>
        <v>10500</v>
      </c>
      <c r="H42" s="60">
        <f t="shared" si="19"/>
        <v>17500</v>
      </c>
      <c r="I42" s="283" t="s">
        <v>952</v>
      </c>
      <c r="J42" s="283" t="s">
        <v>1182</v>
      </c>
      <c r="K42" s="287"/>
      <c r="M42" s="52">
        <f t="shared" si="10"/>
        <v>0</v>
      </c>
      <c r="N42" s="288">
        <v>17500</v>
      </c>
      <c r="O42" s="119">
        <f t="shared" si="4"/>
        <v>10500</v>
      </c>
      <c r="P42" s="119">
        <f t="shared" si="5"/>
        <v>9975</v>
      </c>
      <c r="Q42" s="119">
        <f t="shared" si="6"/>
        <v>8478.75</v>
      </c>
    </row>
    <row r="43" spans="2:17" s="51" customFormat="1" ht="20.100000000000001" customHeight="1">
      <c r="E43" s="280"/>
      <c r="F43" s="280"/>
      <c r="G43" s="60">
        <f t="shared" ref="G43:G47" si="20">CEILING(O43,100)</f>
        <v>0</v>
      </c>
      <c r="H43" s="60">
        <f t="shared" ref="H43:H47" si="21">CEILING(N43,100)</f>
        <v>0</v>
      </c>
      <c r="J43" s="283"/>
      <c r="K43" s="283"/>
      <c r="M43" s="52">
        <f t="shared" si="10"/>
        <v>0</v>
      </c>
      <c r="N43" s="119">
        <f t="shared" si="11"/>
        <v>0</v>
      </c>
      <c r="O43" s="119">
        <f t="shared" si="4"/>
        <v>0</v>
      </c>
      <c r="P43" s="119">
        <f t="shared" si="5"/>
        <v>0</v>
      </c>
      <c r="Q43" s="119">
        <f t="shared" si="6"/>
        <v>0</v>
      </c>
    </row>
    <row r="44" spans="2:17" s="51" customFormat="1" ht="20.100000000000001" customHeight="1">
      <c r="B44" s="281" t="s">
        <v>3400</v>
      </c>
      <c r="C44" s="51" t="s">
        <v>3401</v>
      </c>
      <c r="D44" s="51" t="s">
        <v>3393</v>
      </c>
      <c r="E44" s="280">
        <v>754.1099999999999</v>
      </c>
      <c r="F44" s="280">
        <v>930.99999999999989</v>
      </c>
      <c r="G44" s="60">
        <f t="shared" si="20"/>
        <v>1000</v>
      </c>
      <c r="H44" s="60">
        <f t="shared" si="21"/>
        <v>1600</v>
      </c>
      <c r="I44" s="283" t="s">
        <v>952</v>
      </c>
      <c r="J44" s="283" t="s">
        <v>1182</v>
      </c>
      <c r="K44" s="287"/>
      <c r="M44" s="52">
        <f t="shared" si="10"/>
        <v>0</v>
      </c>
      <c r="N44" s="288">
        <v>1600</v>
      </c>
      <c r="O44" s="119">
        <f t="shared" si="4"/>
        <v>960</v>
      </c>
      <c r="P44" s="119">
        <f t="shared" si="5"/>
        <v>912</v>
      </c>
      <c r="Q44" s="119">
        <f t="shared" si="6"/>
        <v>775.19999999999993</v>
      </c>
    </row>
    <row r="45" spans="2:17" s="51" customFormat="1" ht="20.100000000000001" customHeight="1">
      <c r="C45" s="51" t="s">
        <v>3402</v>
      </c>
      <c r="D45" s="51" t="s">
        <v>3358</v>
      </c>
      <c r="E45" s="280">
        <v>1077.3</v>
      </c>
      <c r="F45" s="280">
        <v>1330</v>
      </c>
      <c r="G45" s="60">
        <f t="shared" si="20"/>
        <v>13800</v>
      </c>
      <c r="H45" s="60">
        <f t="shared" si="21"/>
        <v>23000</v>
      </c>
      <c r="I45" s="283" t="s">
        <v>952</v>
      </c>
      <c r="J45" s="283" t="s">
        <v>1182</v>
      </c>
      <c r="K45" s="287"/>
      <c r="M45" s="52">
        <f t="shared" si="10"/>
        <v>0</v>
      </c>
      <c r="N45" s="288">
        <v>23000</v>
      </c>
      <c r="O45" s="119">
        <f t="shared" si="4"/>
        <v>13800</v>
      </c>
      <c r="P45" s="119">
        <f t="shared" si="5"/>
        <v>13110</v>
      </c>
      <c r="Q45" s="119">
        <f t="shared" si="6"/>
        <v>11143.5</v>
      </c>
    </row>
    <row r="46" spans="2:17" s="51" customFormat="1" ht="20.100000000000001" customHeight="1">
      <c r="C46" s="51" t="s">
        <v>3403</v>
      </c>
      <c r="D46" s="51" t="s">
        <v>3340</v>
      </c>
      <c r="E46" s="280">
        <v>6463.8</v>
      </c>
      <c r="F46" s="280">
        <v>7980</v>
      </c>
      <c r="G46" s="60">
        <f t="shared" si="20"/>
        <v>8400</v>
      </c>
      <c r="H46" s="60">
        <f t="shared" si="21"/>
        <v>14000</v>
      </c>
      <c r="I46" s="283" t="s">
        <v>952</v>
      </c>
      <c r="J46" s="283" t="s">
        <v>1182</v>
      </c>
      <c r="K46" s="287"/>
      <c r="M46" s="52">
        <f t="shared" si="10"/>
        <v>0</v>
      </c>
      <c r="N46" s="288">
        <v>14000</v>
      </c>
      <c r="O46" s="119">
        <f t="shared" si="4"/>
        <v>8400</v>
      </c>
      <c r="P46" s="119">
        <f t="shared" si="5"/>
        <v>7980</v>
      </c>
      <c r="Q46" s="119">
        <f t="shared" si="6"/>
        <v>6783</v>
      </c>
    </row>
    <row r="47" spans="2:17" s="51" customFormat="1" ht="20.100000000000001" customHeight="1">
      <c r="C47" s="51" t="s">
        <v>3404</v>
      </c>
      <c r="D47" s="51" t="s">
        <v>3344</v>
      </c>
      <c r="E47" s="280">
        <v>11850.3</v>
      </c>
      <c r="F47" s="280">
        <v>14629.999999999998</v>
      </c>
      <c r="G47" s="60">
        <f t="shared" si="20"/>
        <v>15600</v>
      </c>
      <c r="H47" s="60">
        <f t="shared" si="21"/>
        <v>26000</v>
      </c>
      <c r="I47" s="283" t="s">
        <v>952</v>
      </c>
      <c r="J47" s="283" t="s">
        <v>1182</v>
      </c>
      <c r="K47" s="287"/>
      <c r="M47" s="52">
        <f t="shared" si="10"/>
        <v>0</v>
      </c>
      <c r="N47" s="288">
        <v>26000</v>
      </c>
      <c r="O47" s="119">
        <f t="shared" si="4"/>
        <v>15600</v>
      </c>
      <c r="P47" s="119">
        <f t="shared" si="5"/>
        <v>14820</v>
      </c>
      <c r="Q47" s="119">
        <f t="shared" si="6"/>
        <v>12597</v>
      </c>
    </row>
    <row r="48" spans="2:17" s="51" customFormat="1" ht="20.100000000000001" customHeight="1">
      <c r="E48" s="280"/>
      <c r="F48" s="280"/>
      <c r="G48" s="60">
        <f t="shared" ref="G48:G53" si="22">CEILING(O48,100)</f>
        <v>0</v>
      </c>
      <c r="H48" s="60">
        <f t="shared" ref="H48:H54" si="23">CEILING(N48,100)</f>
        <v>0</v>
      </c>
      <c r="I48" s="283"/>
      <c r="J48" s="283"/>
      <c r="K48" s="283"/>
      <c r="M48" s="52">
        <f t="shared" si="10"/>
        <v>0</v>
      </c>
      <c r="N48" s="119">
        <f t="shared" si="11"/>
        <v>0</v>
      </c>
      <c r="O48" s="119">
        <f t="shared" si="4"/>
        <v>0</v>
      </c>
      <c r="P48" s="119">
        <f t="shared" si="5"/>
        <v>0</v>
      </c>
      <c r="Q48" s="119">
        <f t="shared" si="6"/>
        <v>0</v>
      </c>
    </row>
    <row r="49" spans="2:17" s="51" customFormat="1" ht="20.100000000000001" customHeight="1">
      <c r="B49" s="51" t="s">
        <v>3405</v>
      </c>
      <c r="C49" s="51" t="s">
        <v>3406</v>
      </c>
      <c r="D49" s="51" t="s">
        <v>3407</v>
      </c>
      <c r="E49" s="280">
        <v>646.38</v>
      </c>
      <c r="F49" s="280">
        <v>718.19999999999993</v>
      </c>
      <c r="G49" s="60">
        <f>CEILING(O49,100)</f>
        <v>800</v>
      </c>
      <c r="H49" s="60">
        <f t="shared" si="23"/>
        <v>1300</v>
      </c>
      <c r="I49" s="283" t="s">
        <v>3368</v>
      </c>
      <c r="J49" s="283"/>
      <c r="K49" s="283"/>
      <c r="M49" s="52">
        <f t="shared" si="10"/>
        <v>0</v>
      </c>
      <c r="N49" s="280">
        <v>1260</v>
      </c>
      <c r="O49" s="119">
        <f t="shared" si="4"/>
        <v>756</v>
      </c>
      <c r="P49" s="119">
        <f t="shared" si="5"/>
        <v>718.19999999999993</v>
      </c>
      <c r="Q49" s="119">
        <f t="shared" si="6"/>
        <v>610.46999999999991</v>
      </c>
    </row>
    <row r="50" spans="2:17" s="51" customFormat="1" ht="20.100000000000001" customHeight="1">
      <c r="B50" s="51" t="s">
        <v>3408</v>
      </c>
      <c r="C50" s="51" t="s">
        <v>3409</v>
      </c>
      <c r="D50" s="51" t="s">
        <v>3410</v>
      </c>
      <c r="E50" s="280">
        <v>2246.94</v>
      </c>
      <c r="F50" s="280">
        <v>2496.6</v>
      </c>
      <c r="G50" s="60">
        <f t="shared" si="22"/>
        <v>2700</v>
      </c>
      <c r="H50" s="60">
        <f t="shared" si="23"/>
        <v>4400</v>
      </c>
      <c r="I50" s="283" t="s">
        <v>3368</v>
      </c>
      <c r="J50" s="283"/>
      <c r="K50" s="283"/>
      <c r="M50" s="52">
        <f t="shared" si="10"/>
        <v>0</v>
      </c>
      <c r="N50" s="280">
        <v>4380</v>
      </c>
      <c r="O50" s="119">
        <f t="shared" si="4"/>
        <v>2628</v>
      </c>
      <c r="P50" s="119">
        <f t="shared" si="5"/>
        <v>2496.6</v>
      </c>
      <c r="Q50" s="119">
        <f t="shared" si="6"/>
        <v>2122.1099999999997</v>
      </c>
    </row>
    <row r="51" spans="2:17" s="51" customFormat="1" ht="20.100000000000001" customHeight="1">
      <c r="B51" s="51" t="s">
        <v>3411</v>
      </c>
      <c r="C51" s="51" t="s">
        <v>3412</v>
      </c>
      <c r="D51" s="51" t="s">
        <v>3413</v>
      </c>
      <c r="E51" s="280">
        <v>1631.34</v>
      </c>
      <c r="F51" s="280">
        <v>1812.6</v>
      </c>
      <c r="G51" s="60">
        <f t="shared" si="22"/>
        <v>2000</v>
      </c>
      <c r="H51" s="60">
        <f t="shared" si="23"/>
        <v>3200</v>
      </c>
      <c r="I51" s="283" t="s">
        <v>3368</v>
      </c>
      <c r="J51" s="283"/>
      <c r="K51" s="283"/>
      <c r="M51" s="52">
        <f t="shared" si="10"/>
        <v>0</v>
      </c>
      <c r="N51" s="280">
        <v>3180</v>
      </c>
      <c r="O51" s="119">
        <f t="shared" si="4"/>
        <v>1908</v>
      </c>
      <c r="P51" s="119">
        <f t="shared" si="5"/>
        <v>1812.6</v>
      </c>
      <c r="Q51" s="119">
        <f t="shared" si="6"/>
        <v>1540.7099999999998</v>
      </c>
    </row>
    <row r="52" spans="2:17" s="51" customFormat="1" ht="20.100000000000001" customHeight="1">
      <c r="B52" s="51" t="s">
        <v>3414</v>
      </c>
      <c r="C52" s="51" t="s">
        <v>3415</v>
      </c>
      <c r="D52" s="51" t="s">
        <v>3416</v>
      </c>
      <c r="E52" s="280">
        <v>10342.08</v>
      </c>
      <c r="F52" s="280">
        <v>11491.199999999999</v>
      </c>
      <c r="G52" s="60">
        <f t="shared" si="22"/>
        <v>12100</v>
      </c>
      <c r="H52" s="60">
        <f t="shared" si="23"/>
        <v>20200</v>
      </c>
      <c r="I52" s="283" t="s">
        <v>3368</v>
      </c>
      <c r="J52" s="283"/>
      <c r="K52" s="283"/>
      <c r="M52" s="52">
        <f t="shared" si="10"/>
        <v>0</v>
      </c>
      <c r="N52" s="280">
        <v>20160</v>
      </c>
      <c r="O52" s="119">
        <f t="shared" si="4"/>
        <v>12096</v>
      </c>
      <c r="P52" s="119">
        <f t="shared" si="5"/>
        <v>11491.199999999999</v>
      </c>
      <c r="Q52" s="119">
        <f t="shared" si="6"/>
        <v>9767.5199999999986</v>
      </c>
    </row>
    <row r="53" spans="2:17" s="51" customFormat="1" ht="20.100000000000001" customHeight="1">
      <c r="B53" s="51" t="s">
        <v>3417</v>
      </c>
      <c r="C53" s="51" t="s">
        <v>3418</v>
      </c>
      <c r="D53" s="51" t="s">
        <v>3419</v>
      </c>
      <c r="E53" s="280">
        <v>20684.16</v>
      </c>
      <c r="F53" s="280">
        <v>22982.399999999998</v>
      </c>
      <c r="G53" s="60">
        <f t="shared" si="22"/>
        <v>24200</v>
      </c>
      <c r="H53" s="60">
        <f t="shared" si="23"/>
        <v>40400</v>
      </c>
      <c r="I53" s="283" t="s">
        <v>3368</v>
      </c>
      <c r="J53" s="283"/>
      <c r="K53" s="283"/>
      <c r="M53" s="52">
        <f t="shared" si="10"/>
        <v>0</v>
      </c>
      <c r="N53" s="280">
        <v>40320</v>
      </c>
      <c r="O53" s="119">
        <f t="shared" si="4"/>
        <v>24192</v>
      </c>
      <c r="P53" s="119">
        <f t="shared" si="5"/>
        <v>22982.399999999998</v>
      </c>
      <c r="Q53" s="119">
        <f t="shared" si="6"/>
        <v>19535.039999999997</v>
      </c>
    </row>
    <row r="54" spans="2:17" s="51" customFormat="1" ht="20.100000000000001" customHeight="1">
      <c r="B54" s="51" t="s">
        <v>3420</v>
      </c>
      <c r="C54" s="51" t="s">
        <v>3421</v>
      </c>
      <c r="D54" s="51" t="s">
        <v>3422</v>
      </c>
      <c r="E54" s="280">
        <v>3447.3599999999997</v>
      </c>
      <c r="F54" s="280">
        <v>3830.3999999999996</v>
      </c>
      <c r="G54" s="60">
        <f>CEILING(O54,100)</f>
        <v>4100</v>
      </c>
      <c r="H54" s="60">
        <f t="shared" si="23"/>
        <v>6800</v>
      </c>
      <c r="I54" s="283" t="s">
        <v>3368</v>
      </c>
      <c r="J54" s="283"/>
      <c r="K54" s="283"/>
      <c r="M54" s="52">
        <f t="shared" si="10"/>
        <v>0</v>
      </c>
      <c r="N54" s="280">
        <v>6720</v>
      </c>
      <c r="O54" s="119">
        <f t="shared" si="4"/>
        <v>4032</v>
      </c>
      <c r="P54" s="119">
        <f t="shared" si="5"/>
        <v>3830.3999999999996</v>
      </c>
      <c r="Q54" s="119">
        <f t="shared" si="6"/>
        <v>3255.8399999999997</v>
      </c>
    </row>
    <row r="55" spans="2:17" s="51" customFormat="1" ht="20.100000000000001" customHeight="1">
      <c r="E55" s="280"/>
      <c r="F55" s="280"/>
      <c r="G55" s="283"/>
      <c r="H55" s="283"/>
      <c r="I55" s="283"/>
      <c r="J55" s="283"/>
      <c r="K55" s="283"/>
      <c r="M55" s="52">
        <f t="shared" si="10"/>
        <v>0</v>
      </c>
      <c r="N55" s="119">
        <f t="shared" si="11"/>
        <v>0</v>
      </c>
      <c r="O55" s="119">
        <f t="shared" si="4"/>
        <v>0</v>
      </c>
      <c r="P55" s="119">
        <f t="shared" si="5"/>
        <v>0</v>
      </c>
      <c r="Q55" s="119">
        <f t="shared" si="6"/>
        <v>0</v>
      </c>
    </row>
    <row r="56" spans="2:17" s="51" customFormat="1" ht="20.100000000000001" customHeight="1">
      <c r="C56" s="51" t="s">
        <v>3423</v>
      </c>
      <c r="D56" s="51" t="s">
        <v>3424</v>
      </c>
      <c r="E56" s="280">
        <v>1179.9000000000001</v>
      </c>
      <c r="F56" s="280">
        <v>1311</v>
      </c>
      <c r="G56" s="60">
        <f t="shared" ref="G56:G57" si="24">CEILING(O56,100)</f>
        <v>1600</v>
      </c>
      <c r="H56" s="60">
        <f t="shared" ref="H56:H58" si="25">CEILING(N56,100)</f>
        <v>2600</v>
      </c>
      <c r="I56" s="283" t="s">
        <v>1195</v>
      </c>
      <c r="J56" s="283" t="s">
        <v>2470</v>
      </c>
      <c r="K56" s="283"/>
      <c r="L56" s="51">
        <v>24.3</v>
      </c>
      <c r="M56" s="52">
        <f>L56*35</f>
        <v>850.5</v>
      </c>
      <c r="N56" s="119">
        <f t="shared" si="11"/>
        <v>2551.5</v>
      </c>
      <c r="O56" s="119">
        <f t="shared" si="4"/>
        <v>1530.8999999999999</v>
      </c>
      <c r="P56" s="119">
        <f t="shared" si="5"/>
        <v>1454.3549999999998</v>
      </c>
      <c r="Q56" s="119">
        <f t="shared" si="6"/>
        <v>1236.2017499999997</v>
      </c>
    </row>
    <row r="57" spans="2:17" s="51" customFormat="1" ht="20.100000000000001" customHeight="1">
      <c r="C57" s="51" t="s">
        <v>3425</v>
      </c>
      <c r="D57" s="51" t="s">
        <v>3426</v>
      </c>
      <c r="E57" s="280">
        <v>2308.5</v>
      </c>
      <c r="F57" s="280">
        <v>2565</v>
      </c>
      <c r="G57" s="60">
        <f t="shared" si="24"/>
        <v>3200</v>
      </c>
      <c r="H57" s="60">
        <f t="shared" si="25"/>
        <v>5300</v>
      </c>
      <c r="I57" s="283" t="s">
        <v>1195</v>
      </c>
      <c r="J57" s="283" t="s">
        <v>2470</v>
      </c>
      <c r="K57" s="283"/>
      <c r="L57" s="260">
        <v>50.4</v>
      </c>
      <c r="M57" s="52">
        <f t="shared" si="10"/>
        <v>1764</v>
      </c>
      <c r="N57" s="119">
        <f t="shared" si="11"/>
        <v>5292</v>
      </c>
      <c r="O57" s="119">
        <f t="shared" si="4"/>
        <v>3175.2</v>
      </c>
      <c r="P57" s="119">
        <f t="shared" si="5"/>
        <v>3016.4399999999996</v>
      </c>
      <c r="Q57" s="119">
        <f t="shared" si="6"/>
        <v>2563.9739999999997</v>
      </c>
    </row>
    <row r="58" spans="2:17" s="51" customFormat="1" ht="20.100000000000001" customHeight="1">
      <c r="C58" s="51" t="s">
        <v>3427</v>
      </c>
      <c r="D58" s="51" t="s">
        <v>3428</v>
      </c>
      <c r="E58" s="280">
        <v>9234</v>
      </c>
      <c r="F58" s="280">
        <v>10260</v>
      </c>
      <c r="G58" s="60">
        <f>CEILING(O58,100)</f>
        <v>12000</v>
      </c>
      <c r="H58" s="60">
        <f t="shared" si="25"/>
        <v>19900</v>
      </c>
      <c r="I58" s="283" t="s">
        <v>1195</v>
      </c>
      <c r="J58" s="283" t="s">
        <v>2470</v>
      </c>
      <c r="K58" s="283"/>
      <c r="L58" s="260">
        <v>189</v>
      </c>
      <c r="M58" s="52">
        <f t="shared" si="10"/>
        <v>6615</v>
      </c>
      <c r="N58" s="119">
        <f t="shared" si="11"/>
        <v>19845</v>
      </c>
      <c r="O58" s="119">
        <f t="shared" si="4"/>
        <v>11907</v>
      </c>
      <c r="P58" s="119">
        <f t="shared" si="5"/>
        <v>11311.65</v>
      </c>
      <c r="Q58" s="119">
        <f t="shared" si="6"/>
        <v>9614.9025000000001</v>
      </c>
    </row>
    <row r="59" spans="2:17" s="51" customFormat="1" ht="20.100000000000001" customHeight="1">
      <c r="E59" s="280"/>
      <c r="F59" s="280"/>
      <c r="G59" s="280"/>
      <c r="H59" s="280"/>
      <c r="I59" s="283"/>
      <c r="J59" s="283"/>
      <c r="K59" s="283"/>
      <c r="M59" s="52">
        <f t="shared" si="10"/>
        <v>0</v>
      </c>
      <c r="N59" s="119">
        <f t="shared" si="11"/>
        <v>0</v>
      </c>
      <c r="O59" s="119">
        <f t="shared" si="4"/>
        <v>0</v>
      </c>
      <c r="P59" s="119">
        <f t="shared" si="5"/>
        <v>0</v>
      </c>
      <c r="Q59" s="119">
        <f t="shared" si="6"/>
        <v>0</v>
      </c>
    </row>
    <row r="60" spans="2:17" s="51" customFormat="1" ht="20.100000000000001" customHeight="1">
      <c r="B60" s="281" t="s">
        <v>3429</v>
      </c>
      <c r="E60" s="280"/>
      <c r="F60" s="280"/>
      <c r="G60" s="280"/>
      <c r="H60" s="280"/>
      <c r="I60" s="283"/>
      <c r="J60" s="283"/>
      <c r="K60" s="283"/>
      <c r="M60" s="52">
        <f t="shared" si="10"/>
        <v>0</v>
      </c>
      <c r="N60" s="119">
        <f t="shared" si="11"/>
        <v>0</v>
      </c>
      <c r="O60" s="119">
        <f t="shared" si="4"/>
        <v>0</v>
      </c>
      <c r="P60" s="119">
        <f t="shared" si="5"/>
        <v>0</v>
      </c>
      <c r="Q60" s="119">
        <f t="shared" si="6"/>
        <v>0</v>
      </c>
    </row>
    <row r="61" spans="2:17" s="51" customFormat="1" ht="20.100000000000001" customHeight="1">
      <c r="B61" s="281" t="s">
        <v>3430</v>
      </c>
      <c r="E61" s="280"/>
      <c r="F61" s="280"/>
      <c r="G61" s="280"/>
      <c r="H61" s="280"/>
      <c r="I61" s="283"/>
      <c r="J61" s="283"/>
      <c r="K61" s="283"/>
      <c r="M61" s="52">
        <f t="shared" si="10"/>
        <v>0</v>
      </c>
      <c r="N61" s="119">
        <f t="shared" si="11"/>
        <v>0</v>
      </c>
      <c r="O61" s="119">
        <f t="shared" si="4"/>
        <v>0</v>
      </c>
      <c r="P61" s="119">
        <f t="shared" si="5"/>
        <v>0</v>
      </c>
      <c r="Q61" s="119">
        <f t="shared" si="6"/>
        <v>0</v>
      </c>
    </row>
    <row r="62" spans="2:17" s="51" customFormat="1" ht="20.100000000000001" customHeight="1">
      <c r="C62" s="51" t="s">
        <v>3431</v>
      </c>
      <c r="D62" s="51" t="s">
        <v>3340</v>
      </c>
      <c r="E62" s="280">
        <v>16159.5</v>
      </c>
      <c r="F62" s="280">
        <v>19950</v>
      </c>
      <c r="G62" s="60">
        <f>CEILING(O62,100)</f>
        <v>21300</v>
      </c>
      <c r="H62" s="60">
        <f t="shared" ref="H62" si="26">CEILING(N62,100)</f>
        <v>35500</v>
      </c>
      <c r="I62" s="283" t="s">
        <v>952</v>
      </c>
      <c r="J62" s="283" t="s">
        <v>1182</v>
      </c>
      <c r="K62" s="287"/>
      <c r="M62" s="52">
        <f t="shared" si="10"/>
        <v>0</v>
      </c>
      <c r="N62" s="288">
        <v>35500</v>
      </c>
      <c r="O62" s="119">
        <f t="shared" si="4"/>
        <v>21300</v>
      </c>
      <c r="P62" s="119">
        <f t="shared" si="5"/>
        <v>20235</v>
      </c>
      <c r="Q62" s="119">
        <f t="shared" si="6"/>
        <v>17199.75</v>
      </c>
    </row>
    <row r="63" spans="2:17" s="51" customFormat="1" ht="20.100000000000001" customHeight="1">
      <c r="C63" s="51" t="s">
        <v>3432</v>
      </c>
      <c r="D63" s="51" t="s">
        <v>3344</v>
      </c>
      <c r="E63" s="280">
        <v>18314.100000000002</v>
      </c>
      <c r="F63" s="280">
        <v>22610</v>
      </c>
      <c r="G63" s="60">
        <f t="shared" ref="G63:G105" si="27">CEILING(O63,100)</f>
        <v>24000</v>
      </c>
      <c r="H63" s="60">
        <f t="shared" ref="H63:H105" si="28">CEILING(N63,100)</f>
        <v>40000</v>
      </c>
      <c r="I63" s="283" t="s">
        <v>952</v>
      </c>
      <c r="J63" s="283" t="s">
        <v>1182</v>
      </c>
      <c r="K63" s="287"/>
      <c r="M63" s="52">
        <f t="shared" si="10"/>
        <v>0</v>
      </c>
      <c r="N63" s="288">
        <v>40000</v>
      </c>
      <c r="O63" s="119">
        <f t="shared" si="4"/>
        <v>24000</v>
      </c>
      <c r="P63" s="119">
        <f t="shared" si="5"/>
        <v>22800</v>
      </c>
      <c r="Q63" s="119">
        <f t="shared" si="6"/>
        <v>19380</v>
      </c>
    </row>
    <row r="64" spans="2:17" s="51" customFormat="1" ht="20.100000000000001" customHeight="1">
      <c r="C64" s="51" t="s">
        <v>3433</v>
      </c>
      <c r="D64" s="51" t="s">
        <v>3340</v>
      </c>
      <c r="E64" s="280">
        <v>16159.5</v>
      </c>
      <c r="F64" s="280">
        <v>19950</v>
      </c>
      <c r="G64" s="60">
        <f t="shared" si="27"/>
        <v>21000</v>
      </c>
      <c r="H64" s="60">
        <f t="shared" si="28"/>
        <v>35000</v>
      </c>
      <c r="I64" s="283" t="s">
        <v>952</v>
      </c>
      <c r="J64" s="283" t="s">
        <v>1182</v>
      </c>
      <c r="K64" s="287"/>
      <c r="M64" s="52">
        <f t="shared" si="10"/>
        <v>0</v>
      </c>
      <c r="N64" s="288">
        <v>35000</v>
      </c>
      <c r="O64" s="119">
        <f t="shared" si="4"/>
        <v>21000</v>
      </c>
      <c r="P64" s="119">
        <f t="shared" si="5"/>
        <v>19950</v>
      </c>
      <c r="Q64" s="119">
        <f t="shared" si="6"/>
        <v>16957.5</v>
      </c>
    </row>
    <row r="65" spans="2:17" s="51" customFormat="1" ht="20.100000000000001" customHeight="1">
      <c r="C65" s="51" t="s">
        <v>3434</v>
      </c>
      <c r="D65" s="51" t="s">
        <v>3344</v>
      </c>
      <c r="E65" s="280">
        <v>19391.400000000001</v>
      </c>
      <c r="F65" s="280">
        <v>23940</v>
      </c>
      <c r="G65" s="60">
        <f t="shared" si="27"/>
        <v>25200</v>
      </c>
      <c r="H65" s="60">
        <f t="shared" si="28"/>
        <v>42000</v>
      </c>
      <c r="I65" s="283" t="s">
        <v>952</v>
      </c>
      <c r="J65" s="283" t="s">
        <v>1182</v>
      </c>
      <c r="K65" s="287"/>
      <c r="M65" s="52">
        <f t="shared" si="10"/>
        <v>0</v>
      </c>
      <c r="N65" s="288">
        <v>42000</v>
      </c>
      <c r="O65" s="119">
        <f t="shared" si="4"/>
        <v>25200</v>
      </c>
      <c r="P65" s="119">
        <f t="shared" si="5"/>
        <v>23940</v>
      </c>
      <c r="Q65" s="119">
        <f t="shared" si="6"/>
        <v>20349</v>
      </c>
    </row>
    <row r="66" spans="2:17" s="51" customFormat="1" ht="20.100000000000001" customHeight="1">
      <c r="B66" s="281" t="s">
        <v>3435</v>
      </c>
      <c r="E66" s="280"/>
      <c r="F66" s="280"/>
      <c r="G66" s="60">
        <f t="shared" si="27"/>
        <v>0</v>
      </c>
      <c r="H66" s="60">
        <f t="shared" si="28"/>
        <v>0</v>
      </c>
      <c r="I66" s="283"/>
      <c r="J66" s="283"/>
      <c r="K66" s="283"/>
      <c r="M66" s="52">
        <f t="shared" si="10"/>
        <v>0</v>
      </c>
      <c r="N66" s="280"/>
      <c r="O66" s="119">
        <f t="shared" si="4"/>
        <v>0</v>
      </c>
      <c r="P66" s="119">
        <f t="shared" si="5"/>
        <v>0</v>
      </c>
      <c r="Q66" s="119">
        <f t="shared" si="6"/>
        <v>0</v>
      </c>
    </row>
    <row r="67" spans="2:17" s="51" customFormat="1" ht="20.100000000000001" customHeight="1">
      <c r="B67" s="51" t="s">
        <v>3436</v>
      </c>
      <c r="C67" s="51" t="s">
        <v>3437</v>
      </c>
      <c r="D67" s="51" t="s">
        <v>3438</v>
      </c>
      <c r="E67" s="280">
        <v>3016.44</v>
      </c>
      <c r="F67" s="280">
        <v>3351.6</v>
      </c>
      <c r="G67" s="60">
        <f t="shared" si="27"/>
        <v>3600</v>
      </c>
      <c r="H67" s="60">
        <f t="shared" si="28"/>
        <v>5900</v>
      </c>
      <c r="I67" s="283" t="s">
        <v>3368</v>
      </c>
      <c r="J67" s="283" t="s">
        <v>2470</v>
      </c>
      <c r="K67" s="283"/>
      <c r="M67" s="52">
        <f t="shared" si="10"/>
        <v>0</v>
      </c>
      <c r="N67" s="280">
        <v>5880</v>
      </c>
      <c r="O67" s="119">
        <f t="shared" si="4"/>
        <v>3528</v>
      </c>
      <c r="P67" s="119">
        <f t="shared" si="5"/>
        <v>3351.6</v>
      </c>
      <c r="Q67" s="119">
        <f t="shared" si="6"/>
        <v>2848.8599999999997</v>
      </c>
    </row>
    <row r="68" spans="2:17" s="51" customFormat="1" ht="20.100000000000001" customHeight="1">
      <c r="B68" s="51" t="s">
        <v>3436</v>
      </c>
      <c r="C68" s="51" t="s">
        <v>3439</v>
      </c>
      <c r="D68" s="51" t="s">
        <v>3440</v>
      </c>
      <c r="E68" s="280">
        <v>3016.44</v>
      </c>
      <c r="F68" s="280">
        <v>3351.6</v>
      </c>
      <c r="G68" s="60">
        <f t="shared" si="27"/>
        <v>3600</v>
      </c>
      <c r="H68" s="60">
        <f t="shared" si="28"/>
        <v>5900</v>
      </c>
      <c r="I68" s="283" t="s">
        <v>3368</v>
      </c>
      <c r="J68" s="283" t="s">
        <v>2470</v>
      </c>
      <c r="K68" s="283"/>
      <c r="M68" s="52">
        <f t="shared" si="10"/>
        <v>0</v>
      </c>
      <c r="N68" s="280">
        <v>5880</v>
      </c>
      <c r="O68" s="119">
        <f t="shared" si="4"/>
        <v>3528</v>
      </c>
      <c r="P68" s="119">
        <f t="shared" si="5"/>
        <v>3351.6</v>
      </c>
      <c r="Q68" s="119">
        <f t="shared" si="6"/>
        <v>2848.8599999999997</v>
      </c>
    </row>
    <row r="69" spans="2:17" s="51" customFormat="1" ht="20.100000000000001" customHeight="1">
      <c r="B69" s="51" t="s">
        <v>3441</v>
      </c>
      <c r="C69" s="51" t="s">
        <v>3442</v>
      </c>
      <c r="D69" s="51" t="s">
        <v>3443</v>
      </c>
      <c r="E69" s="280">
        <v>3016.44</v>
      </c>
      <c r="F69" s="280">
        <v>3351.6</v>
      </c>
      <c r="G69" s="60">
        <f t="shared" si="27"/>
        <v>3600</v>
      </c>
      <c r="H69" s="60">
        <f t="shared" si="28"/>
        <v>5900</v>
      </c>
      <c r="I69" s="283" t="s">
        <v>3368</v>
      </c>
      <c r="J69" s="283" t="s">
        <v>2470</v>
      </c>
      <c r="K69" s="283"/>
      <c r="M69" s="52">
        <f t="shared" si="10"/>
        <v>0</v>
      </c>
      <c r="N69" s="280">
        <v>5880</v>
      </c>
      <c r="O69" s="119">
        <f t="shared" si="4"/>
        <v>3528</v>
      </c>
      <c r="P69" s="119">
        <f t="shared" si="5"/>
        <v>3351.6</v>
      </c>
      <c r="Q69" s="119">
        <f t="shared" si="6"/>
        <v>2848.8599999999997</v>
      </c>
    </row>
    <row r="70" spans="2:17" s="51" customFormat="1" ht="20.100000000000001" customHeight="1">
      <c r="B70" s="51" t="s">
        <v>3444</v>
      </c>
      <c r="C70" s="51" t="s">
        <v>3445</v>
      </c>
      <c r="D70" s="51" t="s">
        <v>3446</v>
      </c>
      <c r="E70" s="280">
        <v>3016.44</v>
      </c>
      <c r="F70" s="280">
        <v>3351.6</v>
      </c>
      <c r="G70" s="60">
        <f t="shared" si="27"/>
        <v>3600</v>
      </c>
      <c r="H70" s="60">
        <f t="shared" si="28"/>
        <v>5900</v>
      </c>
      <c r="I70" s="283" t="s">
        <v>3368</v>
      </c>
      <c r="J70" s="283" t="s">
        <v>2470</v>
      </c>
      <c r="K70" s="283"/>
      <c r="M70" s="52">
        <f t="shared" si="10"/>
        <v>0</v>
      </c>
      <c r="N70" s="280">
        <v>5880</v>
      </c>
      <c r="O70" s="119">
        <f t="shared" si="4"/>
        <v>3528</v>
      </c>
      <c r="P70" s="119">
        <f t="shared" si="5"/>
        <v>3351.6</v>
      </c>
      <c r="Q70" s="119">
        <f t="shared" si="6"/>
        <v>2848.8599999999997</v>
      </c>
    </row>
    <row r="71" spans="2:17" s="51" customFormat="1" ht="20.100000000000001" customHeight="1">
      <c r="B71" s="51" t="s">
        <v>3447</v>
      </c>
      <c r="C71" s="51" t="s">
        <v>3448</v>
      </c>
      <c r="D71" s="51" t="s">
        <v>3449</v>
      </c>
      <c r="E71" s="280">
        <v>3201.12</v>
      </c>
      <c r="F71" s="280">
        <v>3556.7999999999997</v>
      </c>
      <c r="G71" s="60">
        <f t="shared" si="27"/>
        <v>3800</v>
      </c>
      <c r="H71" s="60">
        <f t="shared" si="28"/>
        <v>6300</v>
      </c>
      <c r="I71" s="283" t="s">
        <v>3368</v>
      </c>
      <c r="J71" s="283" t="s">
        <v>2470</v>
      </c>
      <c r="K71" s="283"/>
      <c r="M71" s="52">
        <f t="shared" si="10"/>
        <v>0</v>
      </c>
      <c r="N71" s="280">
        <v>6240</v>
      </c>
      <c r="O71" s="119">
        <f t="shared" si="4"/>
        <v>3744</v>
      </c>
      <c r="P71" s="119">
        <f t="shared" si="5"/>
        <v>3556.7999999999997</v>
      </c>
      <c r="Q71" s="119">
        <f t="shared" si="6"/>
        <v>3023.2799999999997</v>
      </c>
    </row>
    <row r="72" spans="2:17" s="51" customFormat="1" ht="20.100000000000001" customHeight="1">
      <c r="B72" s="51" t="s">
        <v>3450</v>
      </c>
      <c r="C72" s="51" t="s">
        <v>3451</v>
      </c>
      <c r="D72" s="51" t="s">
        <v>3452</v>
      </c>
      <c r="E72" s="280">
        <v>3201.12</v>
      </c>
      <c r="F72" s="280">
        <v>3556.7999999999997</v>
      </c>
      <c r="G72" s="60">
        <f t="shared" si="27"/>
        <v>3800</v>
      </c>
      <c r="H72" s="60">
        <f t="shared" si="28"/>
        <v>6300</v>
      </c>
      <c r="I72" s="283" t="s">
        <v>3368</v>
      </c>
      <c r="J72" s="283" t="s">
        <v>2470</v>
      </c>
      <c r="K72" s="283"/>
      <c r="M72" s="52">
        <f t="shared" si="10"/>
        <v>0</v>
      </c>
      <c r="N72" s="280">
        <v>6240</v>
      </c>
      <c r="O72" s="119">
        <f t="shared" si="4"/>
        <v>3744</v>
      </c>
      <c r="P72" s="119">
        <f t="shared" si="5"/>
        <v>3556.7999999999997</v>
      </c>
      <c r="Q72" s="119">
        <f t="shared" si="6"/>
        <v>3023.2799999999997</v>
      </c>
    </row>
    <row r="73" spans="2:17" s="51" customFormat="1" ht="20.100000000000001" customHeight="1">
      <c r="B73" s="51" t="s">
        <v>3453</v>
      </c>
      <c r="C73" s="51" t="s">
        <v>3454</v>
      </c>
      <c r="D73" s="51" t="s">
        <v>3455</v>
      </c>
      <c r="E73" s="280">
        <v>4678.5599999999995</v>
      </c>
      <c r="F73" s="280">
        <v>5198.3999999999996</v>
      </c>
      <c r="G73" s="60">
        <f t="shared" si="27"/>
        <v>5500</v>
      </c>
      <c r="H73" s="60">
        <f t="shared" si="28"/>
        <v>9200</v>
      </c>
      <c r="I73" s="283" t="s">
        <v>3368</v>
      </c>
      <c r="J73" s="283" t="s">
        <v>2470</v>
      </c>
      <c r="K73" s="283"/>
      <c r="M73" s="52">
        <f t="shared" si="10"/>
        <v>0</v>
      </c>
      <c r="N73" s="280">
        <v>9120</v>
      </c>
      <c r="O73" s="119">
        <f t="shared" si="4"/>
        <v>5472</v>
      </c>
      <c r="P73" s="119">
        <f t="shared" si="5"/>
        <v>5198.3999999999996</v>
      </c>
      <c r="Q73" s="119">
        <f t="shared" si="6"/>
        <v>4418.6399999999994</v>
      </c>
    </row>
    <row r="74" spans="2:17" s="51" customFormat="1" ht="20.100000000000001" customHeight="1">
      <c r="B74" s="51" t="s">
        <v>3456</v>
      </c>
      <c r="C74" s="51" t="s">
        <v>3457</v>
      </c>
      <c r="D74" s="51" t="s">
        <v>3458</v>
      </c>
      <c r="E74" s="280">
        <v>4678.5599999999995</v>
      </c>
      <c r="F74" s="280">
        <v>5198.3999999999996</v>
      </c>
      <c r="G74" s="60">
        <f t="shared" si="27"/>
        <v>5500</v>
      </c>
      <c r="H74" s="60">
        <f t="shared" si="28"/>
        <v>9200</v>
      </c>
      <c r="I74" s="283" t="s">
        <v>3368</v>
      </c>
      <c r="J74" s="283" t="s">
        <v>2470</v>
      </c>
      <c r="K74" s="283"/>
      <c r="M74" s="52">
        <f t="shared" ref="M74:M137" si="29">L74*35</f>
        <v>0</v>
      </c>
      <c r="N74" s="280">
        <v>9120</v>
      </c>
      <c r="O74" s="119">
        <f t="shared" si="4"/>
        <v>5472</v>
      </c>
      <c r="P74" s="119">
        <f t="shared" si="5"/>
        <v>5198.3999999999996</v>
      </c>
      <c r="Q74" s="119">
        <f t="shared" si="6"/>
        <v>4418.6399999999994</v>
      </c>
    </row>
    <row r="75" spans="2:17" s="51" customFormat="1" ht="20.100000000000001" customHeight="1">
      <c r="E75" s="280"/>
      <c r="F75" s="280"/>
      <c r="G75" s="283"/>
      <c r="H75" s="283"/>
      <c r="I75" s="283"/>
      <c r="J75" s="283"/>
      <c r="K75" s="283"/>
      <c r="M75" s="52">
        <f t="shared" si="29"/>
        <v>0</v>
      </c>
      <c r="N75" s="280"/>
      <c r="O75" s="119">
        <f t="shared" si="4"/>
        <v>0</v>
      </c>
      <c r="P75" s="119">
        <f t="shared" si="5"/>
        <v>0</v>
      </c>
      <c r="Q75" s="119">
        <f t="shared" si="6"/>
        <v>0</v>
      </c>
    </row>
    <row r="76" spans="2:17" s="51" customFormat="1" ht="20.100000000000001" customHeight="1">
      <c r="B76" s="281" t="s">
        <v>3430</v>
      </c>
      <c r="E76" s="280"/>
      <c r="F76" s="280"/>
      <c r="G76" s="283"/>
      <c r="H76" s="283"/>
      <c r="I76" s="283"/>
      <c r="J76" s="283"/>
      <c r="K76" s="283"/>
      <c r="M76" s="52">
        <f t="shared" si="29"/>
        <v>0</v>
      </c>
      <c r="N76" s="280"/>
      <c r="O76" s="119">
        <f t="shared" si="4"/>
        <v>0</v>
      </c>
      <c r="P76" s="119">
        <f t="shared" si="5"/>
        <v>0</v>
      </c>
      <c r="Q76" s="119">
        <f t="shared" si="6"/>
        <v>0</v>
      </c>
    </row>
    <row r="77" spans="2:17" s="51" customFormat="1" ht="20.100000000000001" customHeight="1">
      <c r="B77" s="51" t="s">
        <v>3459</v>
      </c>
      <c r="C77" s="51" t="s">
        <v>3460</v>
      </c>
      <c r="D77" s="51" t="s">
        <v>3461</v>
      </c>
      <c r="E77" s="280">
        <v>23085</v>
      </c>
      <c r="F77" s="280">
        <v>25650</v>
      </c>
      <c r="G77" s="60">
        <f t="shared" si="27"/>
        <v>27000</v>
      </c>
      <c r="H77" s="60">
        <f t="shared" si="28"/>
        <v>45000</v>
      </c>
      <c r="I77" s="283" t="s">
        <v>3368</v>
      </c>
      <c r="J77" s="283" t="s">
        <v>2470</v>
      </c>
      <c r="K77" s="283"/>
      <c r="M77" s="52">
        <f t="shared" si="29"/>
        <v>0</v>
      </c>
      <c r="N77" s="280">
        <v>45000</v>
      </c>
      <c r="O77" s="119">
        <f t="shared" si="4"/>
        <v>27000</v>
      </c>
      <c r="P77" s="119">
        <f t="shared" si="5"/>
        <v>25650</v>
      </c>
      <c r="Q77" s="119">
        <f t="shared" si="6"/>
        <v>21802.5</v>
      </c>
    </row>
    <row r="78" spans="2:17" s="51" customFormat="1" ht="20.100000000000001" customHeight="1">
      <c r="B78" s="51" t="s">
        <v>3462</v>
      </c>
      <c r="C78" s="51" t="s">
        <v>3463</v>
      </c>
      <c r="D78" s="51" t="s">
        <v>3464</v>
      </c>
      <c r="E78" s="280">
        <v>30164.400000000001</v>
      </c>
      <c r="F78" s="280">
        <v>33516</v>
      </c>
      <c r="G78" s="60">
        <f t="shared" si="27"/>
        <v>35300</v>
      </c>
      <c r="H78" s="60">
        <f t="shared" si="28"/>
        <v>58800</v>
      </c>
      <c r="I78" s="283" t="s">
        <v>3368</v>
      </c>
      <c r="J78" s="283" t="s">
        <v>2470</v>
      </c>
      <c r="K78" s="283"/>
      <c r="M78" s="52">
        <f t="shared" si="29"/>
        <v>0</v>
      </c>
      <c r="N78" s="280">
        <v>58800</v>
      </c>
      <c r="O78" s="119">
        <f t="shared" si="4"/>
        <v>35280</v>
      </c>
      <c r="P78" s="119">
        <f t="shared" si="5"/>
        <v>33516</v>
      </c>
      <c r="Q78" s="119">
        <f t="shared" si="6"/>
        <v>28488.6</v>
      </c>
    </row>
    <row r="79" spans="2:17" s="51" customFormat="1" ht="20.100000000000001" customHeight="1">
      <c r="E79" s="280"/>
      <c r="F79" s="280"/>
      <c r="G79" s="283"/>
      <c r="H79" s="283"/>
      <c r="I79" s="283"/>
      <c r="J79" s="283"/>
      <c r="K79" s="283"/>
      <c r="M79" s="52">
        <f t="shared" si="29"/>
        <v>0</v>
      </c>
      <c r="N79" s="280"/>
      <c r="O79" s="119">
        <f t="shared" si="4"/>
        <v>0</v>
      </c>
      <c r="P79" s="119">
        <f t="shared" si="5"/>
        <v>0</v>
      </c>
      <c r="Q79" s="119">
        <f t="shared" si="6"/>
        <v>0</v>
      </c>
    </row>
    <row r="80" spans="2:17" s="51" customFormat="1" ht="20.100000000000001" customHeight="1">
      <c r="B80" s="281" t="s">
        <v>3465</v>
      </c>
      <c r="E80" s="280"/>
      <c r="F80" s="280"/>
      <c r="G80" s="283"/>
      <c r="H80" s="283"/>
      <c r="I80" s="283"/>
      <c r="J80" s="283"/>
      <c r="K80" s="283"/>
      <c r="M80" s="52">
        <f t="shared" si="29"/>
        <v>0</v>
      </c>
      <c r="N80" s="280"/>
      <c r="O80" s="119">
        <f t="shared" si="4"/>
        <v>0</v>
      </c>
      <c r="P80" s="119">
        <f t="shared" si="5"/>
        <v>0</v>
      </c>
      <c r="Q80" s="119">
        <f t="shared" si="6"/>
        <v>0</v>
      </c>
    </row>
    <row r="81" spans="2:17" s="51" customFormat="1" ht="20.100000000000001" customHeight="1">
      <c r="B81" s="51" t="s">
        <v>3466</v>
      </c>
      <c r="C81" s="51" t="s">
        <v>3467</v>
      </c>
      <c r="D81" s="51" t="s">
        <v>3468</v>
      </c>
      <c r="E81" s="280">
        <v>73256.400000000009</v>
      </c>
      <c r="F81" s="280">
        <v>81396</v>
      </c>
      <c r="G81" s="60">
        <f t="shared" si="27"/>
        <v>85700</v>
      </c>
      <c r="H81" s="60">
        <f t="shared" si="28"/>
        <v>142800</v>
      </c>
      <c r="I81" s="283" t="s">
        <v>3368</v>
      </c>
      <c r="J81" s="283" t="s">
        <v>2470</v>
      </c>
      <c r="K81" s="283"/>
      <c r="M81" s="52">
        <f t="shared" si="29"/>
        <v>0</v>
      </c>
      <c r="N81" s="280">
        <v>142800</v>
      </c>
      <c r="O81" s="119">
        <f t="shared" si="4"/>
        <v>85680</v>
      </c>
      <c r="P81" s="119">
        <f t="shared" si="5"/>
        <v>81396</v>
      </c>
      <c r="Q81" s="119">
        <f t="shared" si="6"/>
        <v>69186.599999999991</v>
      </c>
    </row>
    <row r="82" spans="2:17" s="51" customFormat="1" ht="20.100000000000001" customHeight="1">
      <c r="B82" s="51" t="s">
        <v>3469</v>
      </c>
      <c r="C82" s="51" t="s">
        <v>3470</v>
      </c>
      <c r="D82" s="51" t="s">
        <v>3471</v>
      </c>
      <c r="E82" s="280">
        <v>15082.2</v>
      </c>
      <c r="F82" s="280">
        <v>16758</v>
      </c>
      <c r="G82" s="60">
        <f t="shared" si="27"/>
        <v>17700</v>
      </c>
      <c r="H82" s="60">
        <f t="shared" si="28"/>
        <v>29400</v>
      </c>
      <c r="I82" s="283" t="s">
        <v>3368</v>
      </c>
      <c r="J82" s="283" t="s">
        <v>2470</v>
      </c>
      <c r="K82" s="283"/>
      <c r="M82" s="52">
        <f t="shared" si="29"/>
        <v>0</v>
      </c>
      <c r="N82" s="280">
        <v>29400</v>
      </c>
      <c r="O82" s="119">
        <f t="shared" si="4"/>
        <v>17640</v>
      </c>
      <c r="P82" s="119">
        <f t="shared" si="5"/>
        <v>16758</v>
      </c>
      <c r="Q82" s="119">
        <f t="shared" si="6"/>
        <v>14244.3</v>
      </c>
    </row>
    <row r="83" spans="2:17" s="51" customFormat="1" ht="20.100000000000001" customHeight="1">
      <c r="B83" s="51" t="s">
        <v>3472</v>
      </c>
      <c r="C83" s="51" t="s">
        <v>3473</v>
      </c>
      <c r="D83" s="51" t="s">
        <v>3474</v>
      </c>
      <c r="E83" s="280">
        <v>24131.52</v>
      </c>
      <c r="F83" s="280">
        <v>26812.799999999999</v>
      </c>
      <c r="G83" s="60">
        <f t="shared" si="27"/>
        <v>28300</v>
      </c>
      <c r="H83" s="60">
        <f t="shared" si="28"/>
        <v>47100</v>
      </c>
      <c r="I83" s="283" t="s">
        <v>3368</v>
      </c>
      <c r="J83" s="283" t="s">
        <v>2470</v>
      </c>
      <c r="K83" s="283"/>
      <c r="M83" s="52">
        <f t="shared" si="29"/>
        <v>0</v>
      </c>
      <c r="N83" s="280">
        <v>47040</v>
      </c>
      <c r="O83" s="119">
        <f t="shared" si="4"/>
        <v>28224</v>
      </c>
      <c r="P83" s="119">
        <f t="shared" si="5"/>
        <v>26812.799999999999</v>
      </c>
      <c r="Q83" s="119">
        <f t="shared" si="6"/>
        <v>22790.879999999997</v>
      </c>
    </row>
    <row r="84" spans="2:17" s="51" customFormat="1" ht="20.100000000000001" customHeight="1">
      <c r="E84" s="280"/>
      <c r="F84" s="280"/>
      <c r="G84" s="60">
        <f t="shared" si="27"/>
        <v>0</v>
      </c>
      <c r="H84" s="60">
        <f t="shared" si="28"/>
        <v>0</v>
      </c>
      <c r="K84" s="283"/>
      <c r="M84" s="52">
        <f t="shared" si="29"/>
        <v>0</v>
      </c>
      <c r="N84" s="280"/>
      <c r="O84" s="119">
        <f t="shared" si="4"/>
        <v>0</v>
      </c>
      <c r="P84" s="119">
        <f t="shared" si="5"/>
        <v>0</v>
      </c>
      <c r="Q84" s="119">
        <f t="shared" si="6"/>
        <v>0</v>
      </c>
    </row>
    <row r="85" spans="2:17" s="51" customFormat="1" ht="20.100000000000001" customHeight="1">
      <c r="B85" s="281" t="s">
        <v>3475</v>
      </c>
      <c r="E85" s="280">
        <v>3693.6</v>
      </c>
      <c r="F85" s="280">
        <v>4104</v>
      </c>
      <c r="G85" s="60">
        <f t="shared" si="27"/>
        <v>4400</v>
      </c>
      <c r="H85" s="60">
        <f t="shared" si="28"/>
        <v>7200</v>
      </c>
      <c r="I85" s="283" t="s">
        <v>3368</v>
      </c>
      <c r="J85" s="283" t="s">
        <v>2470</v>
      </c>
      <c r="K85" s="283"/>
      <c r="M85" s="52">
        <f t="shared" si="29"/>
        <v>0</v>
      </c>
      <c r="N85" s="280">
        <v>7200</v>
      </c>
      <c r="O85" s="119">
        <f t="shared" si="4"/>
        <v>4320</v>
      </c>
      <c r="P85" s="119">
        <f t="shared" si="5"/>
        <v>4104</v>
      </c>
      <c r="Q85" s="119">
        <f t="shared" si="6"/>
        <v>3488.4</v>
      </c>
    </row>
    <row r="86" spans="2:17" s="51" customFormat="1" ht="20.100000000000001" customHeight="1">
      <c r="B86" s="51" t="s">
        <v>3476</v>
      </c>
      <c r="C86" s="51" t="s">
        <v>3477</v>
      </c>
      <c r="D86" s="51" t="s">
        <v>3478</v>
      </c>
      <c r="E86" s="280">
        <v>10465.200000000001</v>
      </c>
      <c r="F86" s="280">
        <v>11628</v>
      </c>
      <c r="G86" s="60">
        <f t="shared" si="27"/>
        <v>12300</v>
      </c>
      <c r="H86" s="60">
        <f t="shared" si="28"/>
        <v>20400</v>
      </c>
      <c r="I86" s="283" t="s">
        <v>3368</v>
      </c>
      <c r="J86" s="283" t="s">
        <v>2470</v>
      </c>
      <c r="K86" s="283"/>
      <c r="M86" s="52">
        <f t="shared" si="29"/>
        <v>0</v>
      </c>
      <c r="N86" s="280">
        <v>20400</v>
      </c>
      <c r="O86" s="119">
        <f t="shared" si="4"/>
        <v>12240</v>
      </c>
      <c r="P86" s="119">
        <f t="shared" si="5"/>
        <v>11628</v>
      </c>
      <c r="Q86" s="119">
        <f t="shared" si="6"/>
        <v>9883.7999999999993</v>
      </c>
    </row>
    <row r="87" spans="2:17" s="51" customFormat="1" ht="20.100000000000001" customHeight="1">
      <c r="B87" s="51" t="s">
        <v>3479</v>
      </c>
      <c r="C87" s="51" t="s">
        <v>3480</v>
      </c>
      <c r="D87" s="51" t="s">
        <v>3481</v>
      </c>
      <c r="E87" s="280"/>
      <c r="F87" s="280"/>
      <c r="G87" s="289" t="s">
        <v>1113</v>
      </c>
      <c r="H87" s="289" t="s">
        <v>1113</v>
      </c>
      <c r="I87" s="283" t="s">
        <v>3368</v>
      </c>
      <c r="J87" s="283" t="s">
        <v>2470</v>
      </c>
      <c r="K87" s="290" t="s">
        <v>5125</v>
      </c>
      <c r="M87" s="52">
        <f t="shared" si="29"/>
        <v>0</v>
      </c>
      <c r="N87" s="280"/>
      <c r="O87" s="119">
        <f t="shared" si="4"/>
        <v>0</v>
      </c>
      <c r="P87" s="119">
        <f t="shared" si="5"/>
        <v>0</v>
      </c>
      <c r="Q87" s="119">
        <f t="shared" si="6"/>
        <v>0</v>
      </c>
    </row>
    <row r="88" spans="2:17" s="51" customFormat="1" ht="20.100000000000001" customHeight="1">
      <c r="E88" s="280"/>
      <c r="F88" s="280"/>
      <c r="K88" s="283"/>
      <c r="M88" s="52">
        <f t="shared" si="29"/>
        <v>0</v>
      </c>
      <c r="N88" s="280"/>
      <c r="O88" s="119">
        <f t="shared" si="4"/>
        <v>0</v>
      </c>
      <c r="P88" s="119">
        <f t="shared" si="5"/>
        <v>0</v>
      </c>
      <c r="Q88" s="119">
        <f t="shared" si="6"/>
        <v>0</v>
      </c>
    </row>
    <row r="89" spans="2:17" s="51" customFormat="1" ht="20.100000000000001" customHeight="1">
      <c r="B89" s="281" t="s">
        <v>3482</v>
      </c>
      <c r="E89" s="280"/>
      <c r="F89" s="280"/>
      <c r="K89" s="283"/>
      <c r="M89" s="52">
        <f t="shared" si="29"/>
        <v>0</v>
      </c>
      <c r="N89" s="280"/>
      <c r="O89" s="119">
        <f t="shared" si="4"/>
        <v>0</v>
      </c>
      <c r="P89" s="119">
        <f t="shared" si="5"/>
        <v>0</v>
      </c>
      <c r="Q89" s="119">
        <f t="shared" si="6"/>
        <v>0</v>
      </c>
    </row>
    <row r="90" spans="2:17" s="51" customFormat="1" ht="20.100000000000001" customHeight="1">
      <c r="B90" s="51" t="s">
        <v>3483</v>
      </c>
      <c r="C90" s="51" t="s">
        <v>3484</v>
      </c>
      <c r="D90" s="51" t="s">
        <v>3485</v>
      </c>
      <c r="E90" s="280">
        <v>15390</v>
      </c>
      <c r="F90" s="280">
        <v>17100</v>
      </c>
      <c r="G90" s="60">
        <f t="shared" si="27"/>
        <v>18000</v>
      </c>
      <c r="H90" s="60">
        <f t="shared" si="28"/>
        <v>30000</v>
      </c>
      <c r="I90" s="283" t="s">
        <v>3368</v>
      </c>
      <c r="J90" s="283" t="s">
        <v>2470</v>
      </c>
      <c r="K90" s="283"/>
      <c r="M90" s="52">
        <f t="shared" si="29"/>
        <v>0</v>
      </c>
      <c r="N90" s="280">
        <v>30000</v>
      </c>
      <c r="O90" s="119">
        <f t="shared" si="4"/>
        <v>18000</v>
      </c>
      <c r="P90" s="119">
        <f t="shared" si="5"/>
        <v>17100</v>
      </c>
      <c r="Q90" s="119">
        <f t="shared" si="6"/>
        <v>14535</v>
      </c>
    </row>
    <row r="91" spans="2:17" s="51" customFormat="1" ht="20.100000000000001" customHeight="1">
      <c r="E91" s="280"/>
      <c r="F91" s="280"/>
      <c r="K91" s="283"/>
      <c r="M91" s="52">
        <f t="shared" si="29"/>
        <v>0</v>
      </c>
      <c r="N91" s="280"/>
      <c r="O91" s="119">
        <f t="shared" si="4"/>
        <v>0</v>
      </c>
      <c r="P91" s="119">
        <f t="shared" si="5"/>
        <v>0</v>
      </c>
      <c r="Q91" s="119">
        <f t="shared" si="6"/>
        <v>0</v>
      </c>
    </row>
    <row r="92" spans="2:17" s="51" customFormat="1" ht="20.100000000000001" customHeight="1">
      <c r="B92" s="281" t="s">
        <v>3486</v>
      </c>
      <c r="E92" s="280"/>
      <c r="F92" s="280"/>
      <c r="K92" s="283"/>
      <c r="M92" s="52">
        <f t="shared" si="29"/>
        <v>0</v>
      </c>
      <c r="N92" s="280"/>
      <c r="O92" s="119">
        <f t="shared" si="4"/>
        <v>0</v>
      </c>
      <c r="P92" s="119">
        <f t="shared" si="5"/>
        <v>0</v>
      </c>
      <c r="Q92" s="119">
        <f t="shared" si="6"/>
        <v>0</v>
      </c>
    </row>
    <row r="93" spans="2:17" s="51" customFormat="1" ht="20.100000000000001" customHeight="1">
      <c r="B93" s="51" t="s">
        <v>3487</v>
      </c>
      <c r="C93" s="51" t="s">
        <v>3488</v>
      </c>
      <c r="D93" s="51" t="s">
        <v>3489</v>
      </c>
      <c r="E93" s="280">
        <v>3693.6</v>
      </c>
      <c r="F93" s="280">
        <v>4104</v>
      </c>
      <c r="G93" s="60">
        <f t="shared" si="27"/>
        <v>4400</v>
      </c>
      <c r="H93" s="60">
        <f t="shared" si="28"/>
        <v>7200</v>
      </c>
      <c r="I93" s="283" t="s">
        <v>3368</v>
      </c>
      <c r="J93" s="283" t="s">
        <v>2470</v>
      </c>
      <c r="K93" s="283"/>
      <c r="M93" s="52">
        <f t="shared" si="29"/>
        <v>0</v>
      </c>
      <c r="N93" s="280">
        <v>7200</v>
      </c>
      <c r="O93" s="119">
        <f t="shared" si="4"/>
        <v>4320</v>
      </c>
      <c r="P93" s="119">
        <f t="shared" si="5"/>
        <v>4104</v>
      </c>
      <c r="Q93" s="119">
        <f t="shared" si="6"/>
        <v>3488.4</v>
      </c>
    </row>
    <row r="94" spans="2:17" s="51" customFormat="1" ht="20.100000000000001" customHeight="1">
      <c r="B94" s="51" t="s">
        <v>3487</v>
      </c>
      <c r="C94" s="51" t="s">
        <v>3490</v>
      </c>
      <c r="D94" s="51" t="s">
        <v>3491</v>
      </c>
      <c r="E94" s="280">
        <v>4309.2</v>
      </c>
      <c r="F94" s="280">
        <v>4788</v>
      </c>
      <c r="G94" s="60">
        <f t="shared" si="27"/>
        <v>5100</v>
      </c>
      <c r="H94" s="60">
        <f t="shared" si="28"/>
        <v>8400</v>
      </c>
      <c r="I94" s="283" t="s">
        <v>3368</v>
      </c>
      <c r="J94" s="283" t="s">
        <v>2470</v>
      </c>
      <c r="K94" s="283"/>
      <c r="M94" s="52">
        <f t="shared" si="29"/>
        <v>0</v>
      </c>
      <c r="N94" s="280">
        <v>8400</v>
      </c>
      <c r="O94" s="119">
        <f t="shared" si="4"/>
        <v>5040</v>
      </c>
      <c r="P94" s="119">
        <f t="shared" si="5"/>
        <v>4788</v>
      </c>
      <c r="Q94" s="119">
        <f t="shared" si="6"/>
        <v>4069.7999999999997</v>
      </c>
    </row>
    <row r="95" spans="2:17" s="51" customFormat="1" ht="20.100000000000001" customHeight="1">
      <c r="B95" s="51" t="s">
        <v>3492</v>
      </c>
      <c r="C95" s="51" t="s">
        <v>3493</v>
      </c>
      <c r="D95" s="51" t="s">
        <v>3494</v>
      </c>
      <c r="E95" s="280">
        <v>13543.2</v>
      </c>
      <c r="F95" s="280">
        <v>15048</v>
      </c>
      <c r="G95" s="60">
        <f t="shared" si="27"/>
        <v>15900</v>
      </c>
      <c r="H95" s="60">
        <f t="shared" si="28"/>
        <v>26400</v>
      </c>
      <c r="I95" s="283" t="s">
        <v>3368</v>
      </c>
      <c r="J95" s="283" t="s">
        <v>2470</v>
      </c>
      <c r="K95" s="283"/>
      <c r="M95" s="52">
        <f t="shared" si="29"/>
        <v>0</v>
      </c>
      <c r="N95" s="280">
        <v>26400</v>
      </c>
      <c r="O95" s="119">
        <f t="shared" si="4"/>
        <v>15840</v>
      </c>
      <c r="P95" s="119">
        <f t="shared" si="5"/>
        <v>15048</v>
      </c>
      <c r="Q95" s="119">
        <f t="shared" si="6"/>
        <v>12790.8</v>
      </c>
    </row>
    <row r="96" spans="2:17" s="51" customFormat="1" ht="20.100000000000001" customHeight="1">
      <c r="B96" s="51" t="s">
        <v>3495</v>
      </c>
      <c r="C96" s="51" t="s">
        <v>3496</v>
      </c>
      <c r="D96" s="51" t="s">
        <v>3497</v>
      </c>
      <c r="E96" s="280">
        <v>14158.800000000001</v>
      </c>
      <c r="F96" s="280">
        <v>15732</v>
      </c>
      <c r="G96" s="60">
        <f t="shared" si="27"/>
        <v>16600</v>
      </c>
      <c r="H96" s="60">
        <f t="shared" si="28"/>
        <v>27600</v>
      </c>
      <c r="I96" s="283" t="s">
        <v>3368</v>
      </c>
      <c r="J96" s="283" t="s">
        <v>2470</v>
      </c>
      <c r="K96" s="283"/>
      <c r="M96" s="52">
        <f t="shared" si="29"/>
        <v>0</v>
      </c>
      <c r="N96" s="280">
        <v>27600</v>
      </c>
      <c r="O96" s="119">
        <f t="shared" si="4"/>
        <v>16560</v>
      </c>
      <c r="P96" s="119">
        <f t="shared" si="5"/>
        <v>15732</v>
      </c>
      <c r="Q96" s="119">
        <f t="shared" si="6"/>
        <v>13372.199999999999</v>
      </c>
    </row>
    <row r="97" spans="2:17" s="51" customFormat="1" ht="20.100000000000001" customHeight="1">
      <c r="B97" s="51" t="s">
        <v>3498</v>
      </c>
      <c r="C97" s="51" t="s">
        <v>3499</v>
      </c>
      <c r="D97" s="51" t="s">
        <v>3500</v>
      </c>
      <c r="E97" s="280">
        <v>16005.6</v>
      </c>
      <c r="F97" s="280">
        <v>17784</v>
      </c>
      <c r="G97" s="60">
        <f t="shared" si="27"/>
        <v>18800</v>
      </c>
      <c r="H97" s="60">
        <f t="shared" si="28"/>
        <v>31200</v>
      </c>
      <c r="I97" s="283" t="s">
        <v>3368</v>
      </c>
      <c r="J97" s="283" t="s">
        <v>2470</v>
      </c>
      <c r="K97" s="283"/>
      <c r="M97" s="52">
        <f t="shared" si="29"/>
        <v>0</v>
      </c>
      <c r="N97" s="280">
        <v>31200</v>
      </c>
      <c r="O97" s="119">
        <f t="shared" si="4"/>
        <v>18720</v>
      </c>
      <c r="P97" s="119">
        <f t="shared" si="5"/>
        <v>17784</v>
      </c>
      <c r="Q97" s="119">
        <f t="shared" si="6"/>
        <v>15116.4</v>
      </c>
    </row>
    <row r="98" spans="2:17" s="51" customFormat="1" ht="20.100000000000001" customHeight="1">
      <c r="B98" s="51" t="s">
        <v>3501</v>
      </c>
      <c r="C98" s="51" t="s">
        <v>3502</v>
      </c>
      <c r="D98" s="51" t="s">
        <v>3503</v>
      </c>
      <c r="E98" s="280">
        <v>15390</v>
      </c>
      <c r="F98" s="280">
        <v>17100</v>
      </c>
      <c r="G98" s="60">
        <f t="shared" si="27"/>
        <v>18000</v>
      </c>
      <c r="H98" s="60">
        <f t="shared" si="28"/>
        <v>30000</v>
      </c>
      <c r="I98" s="283" t="s">
        <v>3368</v>
      </c>
      <c r="J98" s="283" t="s">
        <v>2470</v>
      </c>
      <c r="K98" s="283"/>
      <c r="M98" s="52">
        <f t="shared" si="29"/>
        <v>0</v>
      </c>
      <c r="N98" s="280">
        <v>30000</v>
      </c>
      <c r="O98" s="119">
        <f t="shared" si="4"/>
        <v>18000</v>
      </c>
      <c r="P98" s="119">
        <f t="shared" si="5"/>
        <v>17100</v>
      </c>
      <c r="Q98" s="119">
        <f t="shared" si="6"/>
        <v>14535</v>
      </c>
    </row>
    <row r="99" spans="2:17" s="51" customFormat="1" ht="20.100000000000001" customHeight="1">
      <c r="B99" s="281" t="s">
        <v>3486</v>
      </c>
      <c r="E99" s="280"/>
      <c r="F99" s="280"/>
      <c r="J99" s="283" t="s">
        <v>2470</v>
      </c>
      <c r="K99" s="283"/>
      <c r="M99" s="52">
        <f t="shared" si="29"/>
        <v>0</v>
      </c>
      <c r="N99" s="280"/>
      <c r="O99" s="119">
        <f t="shared" si="4"/>
        <v>0</v>
      </c>
      <c r="P99" s="119">
        <f t="shared" si="5"/>
        <v>0</v>
      </c>
      <c r="Q99" s="119">
        <f t="shared" si="6"/>
        <v>0</v>
      </c>
    </row>
    <row r="100" spans="2:17" s="51" customFormat="1" ht="20.100000000000001" customHeight="1">
      <c r="C100" s="51" t="s">
        <v>3504</v>
      </c>
      <c r="D100" s="51" t="s">
        <v>3505</v>
      </c>
      <c r="E100" s="280">
        <v>2693.25</v>
      </c>
      <c r="F100" s="280">
        <v>3325</v>
      </c>
      <c r="G100" s="60">
        <f t="shared" si="27"/>
        <v>3600</v>
      </c>
      <c r="H100" s="60">
        <f t="shared" si="28"/>
        <v>5900</v>
      </c>
      <c r="I100" s="283" t="s">
        <v>952</v>
      </c>
      <c r="J100" s="283" t="s">
        <v>1182</v>
      </c>
      <c r="K100" s="287"/>
      <c r="M100" s="52">
        <f t="shared" si="29"/>
        <v>0</v>
      </c>
      <c r="N100" s="288">
        <v>5900</v>
      </c>
      <c r="O100" s="119">
        <f t="shared" si="4"/>
        <v>3540</v>
      </c>
      <c r="P100" s="119">
        <f t="shared" si="5"/>
        <v>3363</v>
      </c>
      <c r="Q100" s="119">
        <f t="shared" si="6"/>
        <v>2858.5499999999997</v>
      </c>
    </row>
    <row r="101" spans="2:17" s="51" customFormat="1" ht="20.100000000000001" customHeight="1">
      <c r="C101" s="51" t="s">
        <v>3506</v>
      </c>
      <c r="D101" s="51" t="s">
        <v>3393</v>
      </c>
      <c r="E101" s="280">
        <v>3770.55</v>
      </c>
      <c r="F101" s="280">
        <v>4655</v>
      </c>
      <c r="G101" s="60">
        <f t="shared" si="27"/>
        <v>5000</v>
      </c>
      <c r="H101" s="60">
        <f t="shared" si="28"/>
        <v>8300</v>
      </c>
      <c r="I101" s="283" t="s">
        <v>952</v>
      </c>
      <c r="J101" s="283" t="s">
        <v>1182</v>
      </c>
      <c r="K101" s="287"/>
      <c r="M101" s="52">
        <f t="shared" si="29"/>
        <v>0</v>
      </c>
      <c r="N101" s="288">
        <v>8300</v>
      </c>
      <c r="O101" s="119">
        <f t="shared" si="4"/>
        <v>4980</v>
      </c>
      <c r="P101" s="119">
        <f t="shared" si="5"/>
        <v>4731</v>
      </c>
      <c r="Q101" s="119">
        <f t="shared" si="6"/>
        <v>4021.35</v>
      </c>
    </row>
    <row r="102" spans="2:17" s="51" customFormat="1" ht="20.100000000000001" customHeight="1">
      <c r="C102" s="51" t="s">
        <v>3507</v>
      </c>
      <c r="D102" s="51" t="s">
        <v>3336</v>
      </c>
      <c r="E102" s="280">
        <v>10773</v>
      </c>
      <c r="F102" s="280">
        <v>13300</v>
      </c>
      <c r="G102" s="60">
        <f t="shared" si="27"/>
        <v>13800</v>
      </c>
      <c r="H102" s="60">
        <f t="shared" si="28"/>
        <v>23000</v>
      </c>
      <c r="I102" s="283" t="s">
        <v>952</v>
      </c>
      <c r="J102" s="283" t="s">
        <v>1182</v>
      </c>
      <c r="K102" s="287"/>
      <c r="M102" s="52">
        <f t="shared" si="29"/>
        <v>0</v>
      </c>
      <c r="N102" s="288">
        <v>23000</v>
      </c>
      <c r="O102" s="119">
        <f t="shared" si="4"/>
        <v>13800</v>
      </c>
      <c r="P102" s="119">
        <f t="shared" si="5"/>
        <v>13110</v>
      </c>
      <c r="Q102" s="119">
        <f t="shared" si="6"/>
        <v>11143.5</v>
      </c>
    </row>
    <row r="103" spans="2:17" s="51" customFormat="1" ht="20.100000000000001" customHeight="1">
      <c r="C103" s="51" t="s">
        <v>3508</v>
      </c>
      <c r="D103" s="51" t="s">
        <v>3358</v>
      </c>
      <c r="E103" s="280">
        <v>11850.3</v>
      </c>
      <c r="F103" s="280">
        <v>14629.999999999998</v>
      </c>
      <c r="G103" s="60">
        <f t="shared" si="27"/>
        <v>15600</v>
      </c>
      <c r="H103" s="60">
        <f t="shared" si="28"/>
        <v>26000</v>
      </c>
      <c r="I103" s="283" t="s">
        <v>952</v>
      </c>
      <c r="J103" s="283" t="s">
        <v>1182</v>
      </c>
      <c r="K103" s="287"/>
      <c r="M103" s="52">
        <f t="shared" si="29"/>
        <v>0</v>
      </c>
      <c r="N103" s="288">
        <v>26000</v>
      </c>
      <c r="O103" s="119">
        <f t="shared" si="4"/>
        <v>15600</v>
      </c>
      <c r="P103" s="119">
        <f t="shared" si="5"/>
        <v>14820</v>
      </c>
      <c r="Q103" s="119">
        <f t="shared" si="6"/>
        <v>12597</v>
      </c>
    </row>
    <row r="104" spans="2:17" s="51" customFormat="1" ht="20.100000000000001" customHeight="1">
      <c r="C104" s="51" t="s">
        <v>3509</v>
      </c>
      <c r="D104" s="51" t="s">
        <v>3336</v>
      </c>
      <c r="E104" s="280">
        <v>10773</v>
      </c>
      <c r="F104" s="280">
        <v>13300</v>
      </c>
      <c r="G104" s="60">
        <f t="shared" si="27"/>
        <v>13800</v>
      </c>
      <c r="H104" s="60">
        <f t="shared" si="28"/>
        <v>23000</v>
      </c>
      <c r="I104" s="283" t="s">
        <v>952</v>
      </c>
      <c r="J104" s="283" t="s">
        <v>1182</v>
      </c>
      <c r="K104" s="287"/>
      <c r="M104" s="52">
        <f t="shared" si="29"/>
        <v>0</v>
      </c>
      <c r="N104" s="288">
        <v>23000</v>
      </c>
      <c r="O104" s="119">
        <f t="shared" si="4"/>
        <v>13800</v>
      </c>
      <c r="P104" s="119">
        <f t="shared" si="5"/>
        <v>13110</v>
      </c>
      <c r="Q104" s="119">
        <f t="shared" si="6"/>
        <v>11143.5</v>
      </c>
    </row>
    <row r="105" spans="2:17" s="51" customFormat="1" ht="20.100000000000001" customHeight="1">
      <c r="C105" s="51" t="s">
        <v>3510</v>
      </c>
      <c r="D105" s="51" t="s">
        <v>3358</v>
      </c>
      <c r="E105" s="280">
        <v>11850.3</v>
      </c>
      <c r="F105" s="280">
        <v>14629.999999999998</v>
      </c>
      <c r="G105" s="60">
        <f t="shared" si="27"/>
        <v>15600</v>
      </c>
      <c r="H105" s="60">
        <f t="shared" si="28"/>
        <v>26000</v>
      </c>
      <c r="I105" s="283" t="s">
        <v>952</v>
      </c>
      <c r="J105" s="283" t="s">
        <v>1182</v>
      </c>
      <c r="K105" s="287"/>
      <c r="M105" s="52">
        <f t="shared" si="29"/>
        <v>0</v>
      </c>
      <c r="N105" s="288">
        <v>26000</v>
      </c>
      <c r="O105" s="119">
        <f t="shared" si="4"/>
        <v>15600</v>
      </c>
      <c r="P105" s="119">
        <f t="shared" si="5"/>
        <v>14820</v>
      </c>
      <c r="Q105" s="119">
        <f t="shared" si="6"/>
        <v>12597</v>
      </c>
    </row>
    <row r="106" spans="2:17" s="51" customFormat="1" ht="20.100000000000001" customHeight="1">
      <c r="E106" s="280"/>
      <c r="F106" s="280"/>
      <c r="G106" s="280"/>
      <c r="H106" s="280"/>
      <c r="K106" s="283"/>
      <c r="M106" s="52">
        <f t="shared" si="29"/>
        <v>0</v>
      </c>
      <c r="N106" s="119">
        <f t="shared" ref="N106:N137" si="30">M106*3</f>
        <v>0</v>
      </c>
      <c r="O106" s="119">
        <f t="shared" si="4"/>
        <v>0</v>
      </c>
      <c r="P106" s="119">
        <f t="shared" si="5"/>
        <v>0</v>
      </c>
      <c r="Q106" s="119">
        <f t="shared" si="6"/>
        <v>0</v>
      </c>
    </row>
    <row r="107" spans="2:17" s="51" customFormat="1" ht="20.100000000000001" customHeight="1">
      <c r="B107" s="281" t="s">
        <v>3511</v>
      </c>
      <c r="E107" s="280"/>
      <c r="F107" s="280"/>
      <c r="G107" s="280"/>
      <c r="H107" s="280"/>
      <c r="K107" s="283"/>
      <c r="M107" s="52">
        <f t="shared" si="29"/>
        <v>0</v>
      </c>
      <c r="N107" s="119">
        <f t="shared" si="30"/>
        <v>0</v>
      </c>
      <c r="O107" s="119">
        <f t="shared" si="4"/>
        <v>0</v>
      </c>
      <c r="P107" s="119">
        <f t="shared" si="5"/>
        <v>0</v>
      </c>
      <c r="Q107" s="119">
        <f t="shared" si="6"/>
        <v>0</v>
      </c>
    </row>
    <row r="108" spans="2:17" s="51" customFormat="1" ht="20.100000000000001" customHeight="1">
      <c r="B108" s="51" t="s">
        <v>3512</v>
      </c>
      <c r="C108" s="51" t="s">
        <v>3513</v>
      </c>
      <c r="D108" s="51" t="s">
        <v>3514</v>
      </c>
      <c r="E108" s="280">
        <v>7387.2</v>
      </c>
      <c r="F108" s="280">
        <v>8208</v>
      </c>
      <c r="G108" s="60">
        <f t="shared" ref="G108" si="31">CEILING(O108,100)</f>
        <v>8700</v>
      </c>
      <c r="H108" s="60">
        <f t="shared" ref="H108" si="32">CEILING(N108,100)</f>
        <v>14400</v>
      </c>
      <c r="I108" s="283" t="s">
        <v>3368</v>
      </c>
      <c r="J108" s="283" t="s">
        <v>2470</v>
      </c>
      <c r="K108" s="283"/>
      <c r="M108" s="52">
        <f t="shared" si="29"/>
        <v>0</v>
      </c>
      <c r="N108" s="280">
        <v>14400</v>
      </c>
      <c r="O108" s="119">
        <f t="shared" si="4"/>
        <v>8640</v>
      </c>
      <c r="P108" s="119">
        <f t="shared" si="5"/>
        <v>8208</v>
      </c>
      <c r="Q108" s="119">
        <f t="shared" si="6"/>
        <v>6976.8</v>
      </c>
    </row>
    <row r="109" spans="2:17" s="51" customFormat="1" ht="20.100000000000001" customHeight="1">
      <c r="B109" s="51" t="s">
        <v>3515</v>
      </c>
      <c r="C109" s="51" t="s">
        <v>3516</v>
      </c>
      <c r="D109" s="51" t="s">
        <v>3517</v>
      </c>
      <c r="E109" s="280">
        <v>28317.600000000002</v>
      </c>
      <c r="F109" s="280">
        <v>31464</v>
      </c>
      <c r="G109" s="60">
        <f t="shared" ref="G109:G129" si="33">CEILING(O109,100)</f>
        <v>33200</v>
      </c>
      <c r="H109" s="60">
        <f t="shared" ref="H109:H129" si="34">CEILING(N109,100)</f>
        <v>55200</v>
      </c>
      <c r="I109" s="283" t="s">
        <v>3368</v>
      </c>
      <c r="J109" s="283" t="s">
        <v>2470</v>
      </c>
      <c r="K109" s="283"/>
      <c r="M109" s="52">
        <f t="shared" si="29"/>
        <v>0</v>
      </c>
      <c r="N109" s="280">
        <v>55200</v>
      </c>
      <c r="O109" s="119">
        <f t="shared" si="4"/>
        <v>33120</v>
      </c>
      <c r="P109" s="119">
        <f t="shared" si="5"/>
        <v>31464</v>
      </c>
      <c r="Q109" s="119">
        <f t="shared" si="6"/>
        <v>26744.399999999998</v>
      </c>
    </row>
    <row r="110" spans="2:17" s="51" customFormat="1" ht="20.100000000000001" customHeight="1">
      <c r="B110" s="51" t="s">
        <v>3518</v>
      </c>
      <c r="C110" s="51" t="s">
        <v>3519</v>
      </c>
      <c r="D110" s="51" t="s">
        <v>3520</v>
      </c>
      <c r="E110" s="280">
        <v>26470.799999999999</v>
      </c>
      <c r="F110" s="280">
        <v>29412</v>
      </c>
      <c r="G110" s="60">
        <f t="shared" si="33"/>
        <v>31000</v>
      </c>
      <c r="H110" s="60">
        <f t="shared" si="34"/>
        <v>51600</v>
      </c>
      <c r="I110" s="283" t="s">
        <v>3368</v>
      </c>
      <c r="J110" s="283" t="s">
        <v>2470</v>
      </c>
      <c r="K110" s="283"/>
      <c r="M110" s="52">
        <f t="shared" si="29"/>
        <v>0</v>
      </c>
      <c r="N110" s="280">
        <v>51600</v>
      </c>
      <c r="O110" s="119">
        <f t="shared" si="4"/>
        <v>30960</v>
      </c>
      <c r="P110" s="119">
        <f t="shared" si="5"/>
        <v>29412</v>
      </c>
      <c r="Q110" s="119">
        <f t="shared" si="6"/>
        <v>25000.2</v>
      </c>
    </row>
    <row r="111" spans="2:17" s="51" customFormat="1" ht="20.100000000000001" customHeight="1">
      <c r="B111" s="51" t="s">
        <v>3521</v>
      </c>
      <c r="C111" s="51" t="s">
        <v>3522</v>
      </c>
      <c r="D111" s="51" t="s">
        <v>3523</v>
      </c>
      <c r="E111" s="280">
        <v>35704.800000000003</v>
      </c>
      <c r="F111" s="280">
        <v>39672</v>
      </c>
      <c r="G111" s="60">
        <f t="shared" si="33"/>
        <v>41800</v>
      </c>
      <c r="H111" s="60">
        <f t="shared" si="34"/>
        <v>69600</v>
      </c>
      <c r="I111" s="283" t="s">
        <v>3368</v>
      </c>
      <c r="J111" s="283" t="s">
        <v>2470</v>
      </c>
      <c r="K111" s="283"/>
      <c r="M111" s="52">
        <f t="shared" si="29"/>
        <v>0</v>
      </c>
      <c r="N111" s="280">
        <v>69600</v>
      </c>
      <c r="O111" s="119">
        <f t="shared" si="4"/>
        <v>41760</v>
      </c>
      <c r="P111" s="119">
        <f t="shared" si="5"/>
        <v>39672</v>
      </c>
      <c r="Q111" s="119">
        <f t="shared" si="6"/>
        <v>33721.199999999997</v>
      </c>
    </row>
    <row r="112" spans="2:17" s="51" customFormat="1" ht="20.100000000000001" customHeight="1">
      <c r="B112" s="51" t="s">
        <v>3524</v>
      </c>
      <c r="C112" s="51" t="s">
        <v>3525</v>
      </c>
      <c r="D112" s="51" t="s">
        <v>3526</v>
      </c>
      <c r="E112" s="280">
        <v>46170</v>
      </c>
      <c r="F112" s="280">
        <v>51300</v>
      </c>
      <c r="G112" s="60">
        <f t="shared" si="33"/>
        <v>54000</v>
      </c>
      <c r="H112" s="60">
        <f t="shared" si="34"/>
        <v>90000</v>
      </c>
      <c r="I112" s="283" t="s">
        <v>3368</v>
      </c>
      <c r="J112" s="283" t="s">
        <v>2470</v>
      </c>
      <c r="K112" s="283"/>
      <c r="M112" s="52">
        <f t="shared" si="29"/>
        <v>0</v>
      </c>
      <c r="N112" s="280">
        <v>90000</v>
      </c>
      <c r="O112" s="119">
        <f t="shared" si="4"/>
        <v>54000</v>
      </c>
      <c r="P112" s="119">
        <f t="shared" si="5"/>
        <v>51300</v>
      </c>
      <c r="Q112" s="119">
        <f t="shared" si="6"/>
        <v>43605</v>
      </c>
    </row>
    <row r="113" spans="2:17" s="51" customFormat="1" ht="20.100000000000001" customHeight="1">
      <c r="B113" s="51" t="s">
        <v>3527</v>
      </c>
      <c r="C113" s="51" t="s">
        <v>3528</v>
      </c>
      <c r="D113" s="51" t="s">
        <v>3529</v>
      </c>
      <c r="E113" s="280">
        <v>178524</v>
      </c>
      <c r="F113" s="280">
        <v>198360</v>
      </c>
      <c r="G113" s="60">
        <f t="shared" si="33"/>
        <v>208800</v>
      </c>
      <c r="H113" s="60">
        <f t="shared" si="34"/>
        <v>348000</v>
      </c>
      <c r="I113" s="283" t="s">
        <v>3368</v>
      </c>
      <c r="J113" s="283" t="s">
        <v>2470</v>
      </c>
      <c r="K113" s="283"/>
      <c r="M113" s="52">
        <f t="shared" si="29"/>
        <v>0</v>
      </c>
      <c r="N113" s="280">
        <v>348000</v>
      </c>
      <c r="O113" s="119">
        <f t="shared" si="4"/>
        <v>208800</v>
      </c>
      <c r="P113" s="119">
        <f t="shared" si="5"/>
        <v>198360</v>
      </c>
      <c r="Q113" s="119">
        <f t="shared" si="6"/>
        <v>168606</v>
      </c>
    </row>
    <row r="114" spans="2:17" s="51" customFormat="1" ht="20.100000000000001" customHeight="1">
      <c r="E114" s="280"/>
      <c r="F114" s="280"/>
      <c r="K114" s="283"/>
      <c r="M114" s="52">
        <f t="shared" si="29"/>
        <v>0</v>
      </c>
      <c r="N114" s="280"/>
      <c r="O114" s="119">
        <f t="shared" si="4"/>
        <v>0</v>
      </c>
      <c r="P114" s="119">
        <f t="shared" si="5"/>
        <v>0</v>
      </c>
      <c r="Q114" s="119">
        <f t="shared" si="6"/>
        <v>0</v>
      </c>
    </row>
    <row r="115" spans="2:17" s="51" customFormat="1" ht="20.100000000000001" customHeight="1">
      <c r="B115" s="281" t="s">
        <v>3530</v>
      </c>
      <c r="E115" s="280"/>
      <c r="F115" s="280"/>
      <c r="K115" s="283"/>
      <c r="M115" s="52">
        <f t="shared" si="29"/>
        <v>0</v>
      </c>
      <c r="N115" s="280"/>
      <c r="O115" s="119">
        <f t="shared" si="4"/>
        <v>0</v>
      </c>
      <c r="P115" s="119">
        <f t="shared" si="5"/>
        <v>0</v>
      </c>
      <c r="Q115" s="119">
        <f t="shared" si="6"/>
        <v>0</v>
      </c>
    </row>
    <row r="116" spans="2:17" s="51" customFormat="1" ht="20.100000000000001" customHeight="1">
      <c r="C116" s="51" t="s">
        <v>3531</v>
      </c>
      <c r="D116" s="51" t="s">
        <v>3340</v>
      </c>
      <c r="E116" s="280">
        <v>2693.25</v>
      </c>
      <c r="F116" s="280">
        <v>3325</v>
      </c>
      <c r="G116" s="60">
        <f t="shared" si="33"/>
        <v>3500</v>
      </c>
      <c r="H116" s="60">
        <f t="shared" si="34"/>
        <v>5700</v>
      </c>
      <c r="I116" s="283" t="s">
        <v>952</v>
      </c>
      <c r="J116" s="283" t="s">
        <v>1182</v>
      </c>
      <c r="K116" s="287"/>
      <c r="M116" s="52">
        <f t="shared" si="29"/>
        <v>0</v>
      </c>
      <c r="N116" s="288">
        <v>5700</v>
      </c>
      <c r="O116" s="119">
        <f t="shared" si="4"/>
        <v>3420</v>
      </c>
      <c r="P116" s="119">
        <f t="shared" si="5"/>
        <v>3249</v>
      </c>
      <c r="Q116" s="119">
        <f t="shared" si="6"/>
        <v>2761.65</v>
      </c>
    </row>
    <row r="117" spans="2:17" s="51" customFormat="1" ht="20.100000000000001" customHeight="1">
      <c r="C117" s="51" t="s">
        <v>3531</v>
      </c>
      <c r="D117" s="51" t="s">
        <v>3344</v>
      </c>
      <c r="E117" s="280">
        <v>2154.6</v>
      </c>
      <c r="F117" s="280">
        <v>2660</v>
      </c>
      <c r="G117" s="60">
        <f t="shared" si="33"/>
        <v>2900</v>
      </c>
      <c r="H117" s="60">
        <f t="shared" si="34"/>
        <v>4700</v>
      </c>
      <c r="I117" s="283" t="s">
        <v>952</v>
      </c>
      <c r="J117" s="283" t="s">
        <v>1182</v>
      </c>
      <c r="K117" s="287"/>
      <c r="M117" s="52">
        <f t="shared" si="29"/>
        <v>0</v>
      </c>
      <c r="N117" s="288">
        <v>4700</v>
      </c>
      <c r="O117" s="119">
        <f t="shared" si="4"/>
        <v>2820</v>
      </c>
      <c r="P117" s="119">
        <f t="shared" si="5"/>
        <v>2679</v>
      </c>
      <c r="Q117" s="119">
        <f t="shared" si="6"/>
        <v>2277.15</v>
      </c>
    </row>
    <row r="118" spans="2:17" s="51" customFormat="1" ht="20.100000000000001" customHeight="1">
      <c r="E118" s="280"/>
      <c r="F118" s="280"/>
      <c r="G118" s="283"/>
      <c r="H118" s="283"/>
      <c r="I118" s="283"/>
      <c r="J118" s="283"/>
      <c r="K118" s="283"/>
      <c r="M118" s="52">
        <f t="shared" si="29"/>
        <v>0</v>
      </c>
      <c r="N118" s="280"/>
      <c r="O118" s="119">
        <f t="shared" si="4"/>
        <v>0</v>
      </c>
      <c r="P118" s="119">
        <f t="shared" si="5"/>
        <v>0</v>
      </c>
      <c r="Q118" s="119">
        <f t="shared" si="6"/>
        <v>0</v>
      </c>
    </row>
    <row r="119" spans="2:17" s="51" customFormat="1" ht="20.100000000000001" customHeight="1">
      <c r="B119" s="281" t="s">
        <v>3532</v>
      </c>
      <c r="E119" s="280"/>
      <c r="F119" s="280"/>
      <c r="G119" s="283"/>
      <c r="H119" s="283"/>
      <c r="I119" s="283"/>
      <c r="J119" s="283"/>
      <c r="K119" s="283"/>
      <c r="M119" s="52">
        <f t="shared" si="29"/>
        <v>0</v>
      </c>
      <c r="N119" s="280"/>
      <c r="O119" s="119">
        <f t="shared" si="4"/>
        <v>0</v>
      </c>
      <c r="P119" s="119">
        <f t="shared" si="5"/>
        <v>0</v>
      </c>
      <c r="Q119" s="119">
        <f t="shared" si="6"/>
        <v>0</v>
      </c>
    </row>
    <row r="120" spans="2:17" s="51" customFormat="1" ht="20.100000000000001" customHeight="1">
      <c r="C120" s="51" t="s">
        <v>3533</v>
      </c>
      <c r="D120" s="51" t="s">
        <v>3340</v>
      </c>
      <c r="E120" s="280">
        <v>3231.9</v>
      </c>
      <c r="F120" s="280">
        <v>3990</v>
      </c>
      <c r="G120" s="60">
        <f t="shared" si="33"/>
        <v>4200</v>
      </c>
      <c r="H120" s="60">
        <f t="shared" si="34"/>
        <v>7000</v>
      </c>
      <c r="I120" s="283" t="s">
        <v>952</v>
      </c>
      <c r="J120" s="283" t="s">
        <v>1182</v>
      </c>
      <c r="K120" s="287"/>
      <c r="M120" s="52">
        <f t="shared" si="29"/>
        <v>0</v>
      </c>
      <c r="N120" s="288">
        <v>7000</v>
      </c>
      <c r="O120" s="119">
        <f t="shared" si="4"/>
        <v>4200</v>
      </c>
      <c r="P120" s="119">
        <f t="shared" si="5"/>
        <v>3990</v>
      </c>
      <c r="Q120" s="119">
        <f t="shared" si="6"/>
        <v>3391.5</v>
      </c>
    </row>
    <row r="121" spans="2:17" s="51" customFormat="1" ht="20.100000000000001" customHeight="1">
      <c r="C121" s="51" t="s">
        <v>3533</v>
      </c>
      <c r="D121" s="51" t="s">
        <v>3344</v>
      </c>
      <c r="E121" s="280">
        <v>2423.9250000000002</v>
      </c>
      <c r="F121" s="280">
        <v>2992.5</v>
      </c>
      <c r="G121" s="60">
        <f t="shared" si="33"/>
        <v>3200</v>
      </c>
      <c r="H121" s="60">
        <f t="shared" si="34"/>
        <v>5300</v>
      </c>
      <c r="I121" s="283" t="s">
        <v>952</v>
      </c>
      <c r="J121" s="283" t="s">
        <v>1182</v>
      </c>
      <c r="K121" s="287"/>
      <c r="M121" s="52">
        <f t="shared" si="29"/>
        <v>0</v>
      </c>
      <c r="N121" s="288">
        <v>5300</v>
      </c>
      <c r="O121" s="119">
        <f t="shared" si="4"/>
        <v>3180</v>
      </c>
      <c r="P121" s="119">
        <f t="shared" si="5"/>
        <v>3021</v>
      </c>
      <c r="Q121" s="119">
        <f t="shared" si="6"/>
        <v>2567.85</v>
      </c>
    </row>
    <row r="122" spans="2:17" s="51" customFormat="1" ht="20.100000000000001" customHeight="1">
      <c r="E122" s="280"/>
      <c r="F122" s="280"/>
      <c r="G122" s="283"/>
      <c r="H122" s="283"/>
      <c r="I122" s="283"/>
      <c r="J122" s="283"/>
      <c r="K122" s="283"/>
      <c r="M122" s="52">
        <f t="shared" si="29"/>
        <v>0</v>
      </c>
      <c r="N122" s="280"/>
      <c r="O122" s="119">
        <f t="shared" si="4"/>
        <v>0</v>
      </c>
      <c r="P122" s="119">
        <f t="shared" si="5"/>
        <v>0</v>
      </c>
      <c r="Q122" s="119">
        <f t="shared" si="6"/>
        <v>0</v>
      </c>
    </row>
    <row r="123" spans="2:17" s="51" customFormat="1" ht="20.100000000000001" customHeight="1">
      <c r="B123" s="281"/>
      <c r="E123" s="280"/>
      <c r="F123" s="280"/>
      <c r="K123" s="283"/>
      <c r="M123" s="52">
        <f t="shared" si="29"/>
        <v>0</v>
      </c>
      <c r="N123" s="280"/>
      <c r="O123" s="119">
        <f t="shared" si="4"/>
        <v>0</v>
      </c>
      <c r="P123" s="119">
        <f t="shared" si="5"/>
        <v>0</v>
      </c>
      <c r="Q123" s="119">
        <f t="shared" si="6"/>
        <v>0</v>
      </c>
    </row>
    <row r="124" spans="2:17" s="51" customFormat="1" ht="20.100000000000001" customHeight="1">
      <c r="B124" s="51" t="s">
        <v>3534</v>
      </c>
      <c r="C124" s="51" t="s">
        <v>3535</v>
      </c>
      <c r="D124" s="51" t="s">
        <v>3536</v>
      </c>
      <c r="E124" s="280">
        <v>2462.4</v>
      </c>
      <c r="F124" s="280">
        <v>2736</v>
      </c>
      <c r="G124" s="60">
        <f t="shared" si="33"/>
        <v>2900</v>
      </c>
      <c r="H124" s="60">
        <f t="shared" si="34"/>
        <v>4800</v>
      </c>
      <c r="I124" s="283" t="s">
        <v>3368</v>
      </c>
      <c r="J124" s="283" t="s">
        <v>2470</v>
      </c>
      <c r="K124" s="283"/>
      <c r="M124" s="52">
        <f t="shared" si="29"/>
        <v>0</v>
      </c>
      <c r="N124" s="280">
        <v>4800</v>
      </c>
      <c r="O124" s="119">
        <f t="shared" si="4"/>
        <v>2880</v>
      </c>
      <c r="P124" s="119">
        <f t="shared" si="5"/>
        <v>2736</v>
      </c>
      <c r="Q124" s="119">
        <f t="shared" si="6"/>
        <v>2325.6</v>
      </c>
    </row>
    <row r="125" spans="2:17" s="51" customFormat="1" ht="20.100000000000001" customHeight="1">
      <c r="B125" s="51" t="s">
        <v>3537</v>
      </c>
      <c r="C125" s="51" t="s">
        <v>3538</v>
      </c>
      <c r="D125" s="51" t="s">
        <v>3539</v>
      </c>
      <c r="E125" s="280">
        <v>2647.08</v>
      </c>
      <c r="F125" s="280">
        <v>2941.2</v>
      </c>
      <c r="G125" s="60">
        <f t="shared" si="33"/>
        <v>3100</v>
      </c>
      <c r="H125" s="60">
        <f t="shared" si="34"/>
        <v>5200</v>
      </c>
      <c r="I125" s="283" t="s">
        <v>3368</v>
      </c>
      <c r="J125" s="283" t="s">
        <v>2470</v>
      </c>
      <c r="K125" s="283"/>
      <c r="M125" s="52">
        <f t="shared" si="29"/>
        <v>0</v>
      </c>
      <c r="N125" s="280">
        <v>5160</v>
      </c>
      <c r="O125" s="119">
        <f t="shared" si="4"/>
        <v>3096</v>
      </c>
      <c r="P125" s="119">
        <f t="shared" si="5"/>
        <v>2941.2</v>
      </c>
      <c r="Q125" s="119">
        <f t="shared" si="6"/>
        <v>2500.02</v>
      </c>
    </row>
    <row r="126" spans="2:17" s="51" customFormat="1" ht="20.100000000000001" customHeight="1">
      <c r="E126" s="280"/>
      <c r="F126" s="280"/>
      <c r="G126" s="283"/>
      <c r="H126" s="283"/>
      <c r="I126" s="283"/>
      <c r="J126" s="283"/>
      <c r="K126" s="283"/>
      <c r="M126" s="52">
        <f t="shared" si="29"/>
        <v>0</v>
      </c>
      <c r="N126" s="280"/>
      <c r="O126" s="119">
        <f t="shared" si="4"/>
        <v>0</v>
      </c>
      <c r="P126" s="119">
        <f t="shared" si="5"/>
        <v>0</v>
      </c>
      <c r="Q126" s="119">
        <f t="shared" si="6"/>
        <v>0</v>
      </c>
    </row>
    <row r="127" spans="2:17" s="51" customFormat="1" ht="20.100000000000001" customHeight="1">
      <c r="B127" s="281" t="s">
        <v>3540</v>
      </c>
      <c r="E127" s="280"/>
      <c r="F127" s="280"/>
      <c r="G127" s="283"/>
      <c r="H127" s="283"/>
      <c r="I127" s="283"/>
      <c r="J127" s="283"/>
      <c r="K127" s="283"/>
      <c r="M127" s="52">
        <f t="shared" si="29"/>
        <v>0</v>
      </c>
      <c r="N127" s="280"/>
      <c r="O127" s="119">
        <f t="shared" si="4"/>
        <v>0</v>
      </c>
      <c r="P127" s="119">
        <f t="shared" si="5"/>
        <v>0</v>
      </c>
      <c r="Q127" s="119">
        <f t="shared" si="6"/>
        <v>0</v>
      </c>
    </row>
    <row r="128" spans="2:17" s="51" customFormat="1" ht="20.100000000000001" customHeight="1">
      <c r="C128" s="51" t="s">
        <v>3541</v>
      </c>
      <c r="D128" s="51" t="s">
        <v>3340</v>
      </c>
      <c r="E128" s="280">
        <v>5386.5</v>
      </c>
      <c r="F128" s="280">
        <v>6650</v>
      </c>
      <c r="G128" s="60">
        <f t="shared" si="33"/>
        <v>6900</v>
      </c>
      <c r="H128" s="60">
        <f t="shared" si="34"/>
        <v>11500</v>
      </c>
      <c r="I128" s="283" t="s">
        <v>952</v>
      </c>
      <c r="J128" s="283" t="s">
        <v>1182</v>
      </c>
      <c r="K128" s="287"/>
      <c r="M128" s="52">
        <f t="shared" si="29"/>
        <v>0</v>
      </c>
      <c r="N128" s="288">
        <v>11500</v>
      </c>
      <c r="O128" s="119">
        <f t="shared" si="4"/>
        <v>6900</v>
      </c>
      <c r="P128" s="119">
        <f t="shared" si="5"/>
        <v>6555</v>
      </c>
      <c r="Q128" s="119">
        <f t="shared" si="6"/>
        <v>5571.75</v>
      </c>
    </row>
    <row r="129" spans="1:17" s="51" customFormat="1" ht="20.100000000000001" customHeight="1">
      <c r="C129" s="51" t="s">
        <v>3541</v>
      </c>
      <c r="D129" s="51" t="s">
        <v>3344</v>
      </c>
      <c r="E129" s="280">
        <v>4847.8500000000004</v>
      </c>
      <c r="F129" s="280">
        <v>5985</v>
      </c>
      <c r="G129" s="60">
        <f t="shared" si="33"/>
        <v>6300</v>
      </c>
      <c r="H129" s="60">
        <f t="shared" si="34"/>
        <v>10500</v>
      </c>
      <c r="I129" s="283" t="s">
        <v>952</v>
      </c>
      <c r="J129" s="283" t="s">
        <v>1182</v>
      </c>
      <c r="K129" s="287"/>
      <c r="M129" s="52">
        <f t="shared" si="29"/>
        <v>0</v>
      </c>
      <c r="N129" s="288">
        <v>10500</v>
      </c>
      <c r="O129" s="119">
        <f t="shared" si="4"/>
        <v>6300</v>
      </c>
      <c r="P129" s="119">
        <f t="shared" si="5"/>
        <v>5985</v>
      </c>
      <c r="Q129" s="119">
        <f t="shared" si="6"/>
        <v>5087.25</v>
      </c>
    </row>
    <row r="130" spans="1:17" s="51" customFormat="1" ht="20.100000000000001" customHeight="1">
      <c r="E130" s="280"/>
      <c r="F130" s="280"/>
      <c r="G130" s="291"/>
      <c r="H130" s="291"/>
      <c r="I130" s="283"/>
      <c r="J130" s="283"/>
      <c r="K130" s="283"/>
      <c r="M130" s="52">
        <f t="shared" si="29"/>
        <v>0</v>
      </c>
      <c r="N130" s="119">
        <f t="shared" si="30"/>
        <v>0</v>
      </c>
      <c r="O130" s="119">
        <f t="shared" si="4"/>
        <v>0</v>
      </c>
      <c r="P130" s="119">
        <f t="shared" si="5"/>
        <v>0</v>
      </c>
      <c r="Q130" s="119">
        <f t="shared" si="6"/>
        <v>0</v>
      </c>
    </row>
    <row r="131" spans="1:17" s="51" customFormat="1" ht="20.100000000000001" customHeight="1">
      <c r="A131" s="293" t="s">
        <v>3542</v>
      </c>
      <c r="B131" s="281" t="s">
        <v>3543</v>
      </c>
      <c r="E131" s="280"/>
      <c r="F131" s="280"/>
      <c r="G131" s="280"/>
      <c r="H131" s="280"/>
      <c r="K131" s="283"/>
      <c r="M131" s="52">
        <f t="shared" si="29"/>
        <v>0</v>
      </c>
      <c r="N131" s="119">
        <f t="shared" si="30"/>
        <v>0</v>
      </c>
      <c r="O131" s="119">
        <f t="shared" si="4"/>
        <v>0</v>
      </c>
      <c r="P131" s="119">
        <f t="shared" si="5"/>
        <v>0</v>
      </c>
      <c r="Q131" s="119">
        <f t="shared" si="6"/>
        <v>0</v>
      </c>
    </row>
    <row r="132" spans="1:17" s="51" customFormat="1" ht="20.100000000000001" customHeight="1">
      <c r="C132" s="51" t="s">
        <v>3544</v>
      </c>
      <c r="D132" s="51" t="s">
        <v>3338</v>
      </c>
      <c r="E132" s="280">
        <v>1077.3</v>
      </c>
      <c r="F132" s="280">
        <v>1330</v>
      </c>
      <c r="G132" s="60">
        <f t="shared" ref="G132" si="35">CEILING(O132,100)</f>
        <v>1400</v>
      </c>
      <c r="H132" s="60">
        <f t="shared" ref="H132" si="36">CEILING(N132,100)</f>
        <v>2300</v>
      </c>
      <c r="I132" s="283" t="s">
        <v>952</v>
      </c>
      <c r="J132" s="283" t="s">
        <v>1182</v>
      </c>
      <c r="K132" s="287"/>
      <c r="M132" s="52">
        <f t="shared" si="29"/>
        <v>0</v>
      </c>
      <c r="N132" s="288">
        <v>2300</v>
      </c>
      <c r="O132" s="119">
        <f t="shared" si="4"/>
        <v>1380</v>
      </c>
      <c r="P132" s="119">
        <f t="shared" si="5"/>
        <v>1311</v>
      </c>
      <c r="Q132" s="119">
        <f t="shared" si="6"/>
        <v>1114.3499999999999</v>
      </c>
    </row>
    <row r="133" spans="1:17" s="51" customFormat="1" ht="20.100000000000001" customHeight="1">
      <c r="C133" s="51" t="s">
        <v>3546</v>
      </c>
      <c r="D133" s="51" t="s">
        <v>3338</v>
      </c>
      <c r="E133" s="280">
        <v>0</v>
      </c>
      <c r="F133" s="280">
        <v>0</v>
      </c>
      <c r="G133" s="289" t="s">
        <v>1113</v>
      </c>
      <c r="H133" s="289" t="s">
        <v>1113</v>
      </c>
      <c r="I133" s="283" t="s">
        <v>952</v>
      </c>
      <c r="J133" s="283" t="s">
        <v>1182</v>
      </c>
      <c r="K133" s="290" t="s">
        <v>5125</v>
      </c>
      <c r="M133" s="52">
        <f t="shared" si="29"/>
        <v>0</v>
      </c>
      <c r="N133" s="119">
        <f t="shared" si="30"/>
        <v>0</v>
      </c>
      <c r="O133" s="119">
        <f t="shared" si="4"/>
        <v>0</v>
      </c>
      <c r="P133" s="119">
        <f t="shared" si="5"/>
        <v>0</v>
      </c>
      <c r="Q133" s="119">
        <f t="shared" si="6"/>
        <v>0</v>
      </c>
    </row>
    <row r="134" spans="1:17" s="51" customFormat="1" ht="20.100000000000001" customHeight="1">
      <c r="C134" s="51" t="s">
        <v>3547</v>
      </c>
      <c r="D134" s="51" t="s">
        <v>3340</v>
      </c>
      <c r="E134" s="280">
        <v>1615.95</v>
      </c>
      <c r="F134" s="280">
        <v>1995</v>
      </c>
      <c r="G134" s="60">
        <f t="shared" ref="G134" si="37">CEILING(O134,100)</f>
        <v>2100</v>
      </c>
      <c r="H134" s="60">
        <f t="shared" ref="H134" si="38">CEILING(N134,100)</f>
        <v>3500</v>
      </c>
      <c r="I134" s="283" t="s">
        <v>952</v>
      </c>
      <c r="J134" s="283" t="s">
        <v>1182</v>
      </c>
      <c r="K134" s="287"/>
      <c r="M134" s="52">
        <f t="shared" si="29"/>
        <v>0</v>
      </c>
      <c r="N134" s="288">
        <v>3500</v>
      </c>
      <c r="O134" s="119">
        <f t="shared" si="4"/>
        <v>2100</v>
      </c>
      <c r="P134" s="119">
        <f t="shared" si="5"/>
        <v>1995</v>
      </c>
      <c r="Q134" s="119">
        <f t="shared" si="6"/>
        <v>1695.75</v>
      </c>
    </row>
    <row r="135" spans="1:17" s="51" customFormat="1" ht="20.100000000000001" customHeight="1">
      <c r="C135" s="51" t="s">
        <v>3548</v>
      </c>
      <c r="D135" s="51" t="s">
        <v>3340</v>
      </c>
      <c r="E135" s="280">
        <v>0</v>
      </c>
      <c r="F135" s="280">
        <v>0</v>
      </c>
      <c r="G135" s="289" t="s">
        <v>1113</v>
      </c>
      <c r="H135" s="289" t="s">
        <v>1113</v>
      </c>
      <c r="I135" s="283" t="s">
        <v>952</v>
      </c>
      <c r="J135" s="283" t="s">
        <v>1182</v>
      </c>
      <c r="K135" s="290" t="s">
        <v>5125</v>
      </c>
      <c r="M135" s="52">
        <f t="shared" si="29"/>
        <v>0</v>
      </c>
      <c r="N135" s="119">
        <f t="shared" si="30"/>
        <v>0</v>
      </c>
      <c r="O135" s="119">
        <f t="shared" si="4"/>
        <v>0</v>
      </c>
      <c r="P135" s="119">
        <f t="shared" si="5"/>
        <v>0</v>
      </c>
      <c r="Q135" s="119">
        <f t="shared" si="6"/>
        <v>0</v>
      </c>
    </row>
    <row r="136" spans="1:17" s="51" customFormat="1" ht="20.100000000000001" customHeight="1">
      <c r="C136" s="51" t="s">
        <v>3549</v>
      </c>
      <c r="D136" s="51" t="s">
        <v>3342</v>
      </c>
      <c r="E136" s="280">
        <v>3770.55</v>
      </c>
      <c r="F136" s="280">
        <v>4655</v>
      </c>
      <c r="G136" s="60">
        <f t="shared" ref="G136" si="39">CEILING(O136,100)</f>
        <v>5000</v>
      </c>
      <c r="H136" s="60">
        <f t="shared" ref="H136" si="40">CEILING(N136,100)</f>
        <v>8300</v>
      </c>
      <c r="I136" s="283" t="s">
        <v>952</v>
      </c>
      <c r="J136" s="283" t="s">
        <v>1182</v>
      </c>
      <c r="K136" s="287"/>
      <c r="M136" s="52">
        <f t="shared" si="29"/>
        <v>0</v>
      </c>
      <c r="N136" s="288">
        <v>8300</v>
      </c>
      <c r="O136" s="119">
        <f t="shared" si="4"/>
        <v>4980</v>
      </c>
      <c r="P136" s="119">
        <f t="shared" si="5"/>
        <v>4731</v>
      </c>
      <c r="Q136" s="119">
        <f t="shared" si="6"/>
        <v>4021.35</v>
      </c>
    </row>
    <row r="137" spans="1:17" s="51" customFormat="1" ht="20.100000000000001" customHeight="1">
      <c r="C137" s="51" t="s">
        <v>3550</v>
      </c>
      <c r="D137" s="51" t="s">
        <v>3342</v>
      </c>
      <c r="E137" s="280">
        <v>0</v>
      </c>
      <c r="F137" s="280">
        <v>0</v>
      </c>
      <c r="G137" s="289" t="s">
        <v>1113</v>
      </c>
      <c r="H137" s="289" t="s">
        <v>1113</v>
      </c>
      <c r="I137" s="283" t="s">
        <v>952</v>
      </c>
      <c r="J137" s="283" t="s">
        <v>1182</v>
      </c>
      <c r="K137" s="290" t="s">
        <v>5125</v>
      </c>
      <c r="M137" s="52">
        <f t="shared" si="29"/>
        <v>0</v>
      </c>
      <c r="N137" s="119">
        <f t="shared" si="30"/>
        <v>0</v>
      </c>
      <c r="O137" s="119">
        <f t="shared" si="4"/>
        <v>0</v>
      </c>
      <c r="P137" s="119">
        <f t="shared" si="5"/>
        <v>0</v>
      </c>
      <c r="Q137" s="119">
        <f t="shared" si="6"/>
        <v>0</v>
      </c>
    </row>
    <row r="138" spans="1:17" s="51" customFormat="1" ht="20.100000000000001" customHeight="1">
      <c r="C138" s="51" t="s">
        <v>3551</v>
      </c>
      <c r="D138" s="51" t="s">
        <v>3344</v>
      </c>
      <c r="E138" s="280">
        <v>4039.875</v>
      </c>
      <c r="F138" s="280">
        <v>4987.5</v>
      </c>
      <c r="G138" s="60">
        <f t="shared" ref="G138" si="41">CEILING(O138,100)</f>
        <v>5400</v>
      </c>
      <c r="H138" s="60">
        <f t="shared" ref="H138" si="42">CEILING(N138,100)</f>
        <v>8900</v>
      </c>
      <c r="I138" s="283" t="s">
        <v>952</v>
      </c>
      <c r="J138" s="283" t="s">
        <v>1182</v>
      </c>
      <c r="K138" s="287"/>
      <c r="M138" s="52">
        <f t="shared" ref="M138:M201" si="43">L138*35</f>
        <v>0</v>
      </c>
      <c r="N138" s="288">
        <v>8900</v>
      </c>
      <c r="O138" s="119">
        <f t="shared" si="4"/>
        <v>5340</v>
      </c>
      <c r="P138" s="119">
        <f t="shared" si="5"/>
        <v>5073</v>
      </c>
      <c r="Q138" s="119">
        <f t="shared" si="6"/>
        <v>4312.05</v>
      </c>
    </row>
    <row r="139" spans="1:17" s="51" customFormat="1" ht="20.100000000000001" customHeight="1">
      <c r="C139" s="51" t="s">
        <v>3552</v>
      </c>
      <c r="D139" s="51" t="s">
        <v>3344</v>
      </c>
      <c r="E139" s="280">
        <v>0</v>
      </c>
      <c r="F139" s="280">
        <v>0</v>
      </c>
      <c r="G139" s="289" t="s">
        <v>1113</v>
      </c>
      <c r="H139" s="289" t="s">
        <v>1113</v>
      </c>
      <c r="I139" s="283" t="s">
        <v>952</v>
      </c>
      <c r="J139" s="283" t="s">
        <v>1182</v>
      </c>
      <c r="K139" s="290" t="s">
        <v>5125</v>
      </c>
      <c r="M139" s="52">
        <f t="shared" si="43"/>
        <v>0</v>
      </c>
      <c r="N139" s="119">
        <f t="shared" ref="N139:N197" si="44">M139*3</f>
        <v>0</v>
      </c>
      <c r="O139" s="119">
        <f t="shared" si="4"/>
        <v>0</v>
      </c>
      <c r="P139" s="119">
        <f t="shared" si="5"/>
        <v>0</v>
      </c>
      <c r="Q139" s="119">
        <f t="shared" si="6"/>
        <v>0</v>
      </c>
    </row>
    <row r="140" spans="1:17" s="51" customFormat="1" ht="20.100000000000001" customHeight="1">
      <c r="E140" s="280"/>
      <c r="F140" s="280"/>
      <c r="G140" s="280"/>
      <c r="H140" s="280"/>
      <c r="I140" s="283"/>
      <c r="J140" s="283"/>
      <c r="K140" s="283"/>
      <c r="M140" s="52">
        <f t="shared" si="43"/>
        <v>0</v>
      </c>
      <c r="N140" s="119">
        <f t="shared" si="44"/>
        <v>0</v>
      </c>
      <c r="O140" s="119">
        <f t="shared" si="4"/>
        <v>0</v>
      </c>
      <c r="P140" s="119">
        <f t="shared" si="5"/>
        <v>0</v>
      </c>
      <c r="Q140" s="119">
        <f t="shared" si="6"/>
        <v>0</v>
      </c>
    </row>
    <row r="141" spans="1:17" s="51" customFormat="1" ht="20.100000000000001" customHeight="1">
      <c r="B141" s="281" t="s">
        <v>3553</v>
      </c>
      <c r="E141" s="280"/>
      <c r="F141" s="280"/>
      <c r="G141" s="280"/>
      <c r="H141" s="280"/>
      <c r="I141" s="283"/>
      <c r="J141" s="283"/>
      <c r="K141" s="283"/>
      <c r="M141" s="52">
        <f t="shared" si="43"/>
        <v>0</v>
      </c>
      <c r="N141" s="119">
        <f t="shared" si="44"/>
        <v>0</v>
      </c>
      <c r="O141" s="119">
        <f t="shared" si="4"/>
        <v>0</v>
      </c>
      <c r="P141" s="119">
        <f t="shared" si="5"/>
        <v>0</v>
      </c>
      <c r="Q141" s="119">
        <f t="shared" si="6"/>
        <v>0</v>
      </c>
    </row>
    <row r="142" spans="1:17" s="51" customFormat="1" ht="20.100000000000001" customHeight="1">
      <c r="C142" s="51" t="s">
        <v>3554</v>
      </c>
      <c r="D142" s="51" t="s">
        <v>3555</v>
      </c>
      <c r="E142" s="280">
        <v>807.97500000000002</v>
      </c>
      <c r="F142" s="280">
        <v>997.5</v>
      </c>
      <c r="G142" s="60">
        <f t="shared" ref="G142" si="45">CEILING(O142,100)</f>
        <v>1100</v>
      </c>
      <c r="H142" s="60">
        <f t="shared" ref="H142" si="46">CEILING(N142,100)</f>
        <v>1700</v>
      </c>
      <c r="I142" s="283" t="s">
        <v>952</v>
      </c>
      <c r="J142" s="283" t="s">
        <v>1182</v>
      </c>
      <c r="K142" s="287"/>
      <c r="M142" s="52">
        <f t="shared" si="43"/>
        <v>0</v>
      </c>
      <c r="N142" s="288">
        <v>1700</v>
      </c>
      <c r="O142" s="119">
        <f t="shared" si="4"/>
        <v>1020</v>
      </c>
      <c r="P142" s="119">
        <f t="shared" si="5"/>
        <v>969</v>
      </c>
      <c r="Q142" s="119">
        <f t="shared" si="6"/>
        <v>823.65</v>
      </c>
    </row>
    <row r="143" spans="1:17" s="51" customFormat="1" ht="20.100000000000001" customHeight="1">
      <c r="C143" s="51" t="s">
        <v>3556</v>
      </c>
      <c r="D143" s="51" t="s">
        <v>3555</v>
      </c>
      <c r="E143" s="280">
        <v>0</v>
      </c>
      <c r="F143" s="280">
        <v>0</v>
      </c>
      <c r="G143" s="289" t="s">
        <v>1113</v>
      </c>
      <c r="H143" s="289" t="s">
        <v>1113</v>
      </c>
      <c r="I143" s="283" t="s">
        <v>952</v>
      </c>
      <c r="J143" s="283" t="s">
        <v>1182</v>
      </c>
      <c r="K143" s="290" t="s">
        <v>5125</v>
      </c>
      <c r="M143" s="52">
        <f t="shared" si="43"/>
        <v>0</v>
      </c>
      <c r="N143" s="119">
        <f t="shared" si="44"/>
        <v>0</v>
      </c>
      <c r="O143" s="119">
        <f t="shared" si="4"/>
        <v>0</v>
      </c>
      <c r="P143" s="119">
        <f t="shared" si="5"/>
        <v>0</v>
      </c>
      <c r="Q143" s="119">
        <f t="shared" si="6"/>
        <v>0</v>
      </c>
    </row>
    <row r="144" spans="1:17" s="51" customFormat="1" ht="20.100000000000001" customHeight="1">
      <c r="C144" s="51" t="s">
        <v>3557</v>
      </c>
      <c r="D144" s="51" t="s">
        <v>3338</v>
      </c>
      <c r="E144" s="280">
        <v>1077.3</v>
      </c>
      <c r="F144" s="280">
        <v>1330</v>
      </c>
      <c r="G144" s="60">
        <f t="shared" ref="G144" si="47">CEILING(O144,100)</f>
        <v>1400</v>
      </c>
      <c r="H144" s="60">
        <f t="shared" ref="H144" si="48">CEILING(N144,100)</f>
        <v>2300</v>
      </c>
      <c r="I144" s="283" t="s">
        <v>952</v>
      </c>
      <c r="J144" s="283" t="s">
        <v>1182</v>
      </c>
      <c r="K144" s="287"/>
      <c r="M144" s="52">
        <f t="shared" si="43"/>
        <v>0</v>
      </c>
      <c r="N144" s="288">
        <v>2300</v>
      </c>
      <c r="O144" s="119">
        <f t="shared" si="4"/>
        <v>1380</v>
      </c>
      <c r="P144" s="119">
        <f t="shared" si="5"/>
        <v>1311</v>
      </c>
      <c r="Q144" s="119">
        <f t="shared" si="6"/>
        <v>1114.3499999999999</v>
      </c>
    </row>
    <row r="145" spans="2:17" s="51" customFormat="1" ht="20.100000000000001" customHeight="1">
      <c r="C145" s="51" t="s">
        <v>3558</v>
      </c>
      <c r="D145" s="51" t="s">
        <v>3338</v>
      </c>
      <c r="E145" s="280">
        <v>0</v>
      </c>
      <c r="F145" s="280">
        <v>0</v>
      </c>
      <c r="G145" s="289" t="s">
        <v>1113</v>
      </c>
      <c r="H145" s="289" t="s">
        <v>1113</v>
      </c>
      <c r="I145" s="283" t="s">
        <v>952</v>
      </c>
      <c r="J145" s="283" t="s">
        <v>1182</v>
      </c>
      <c r="K145" s="290" t="s">
        <v>5125</v>
      </c>
      <c r="M145" s="52">
        <f t="shared" si="43"/>
        <v>0</v>
      </c>
      <c r="N145" s="119">
        <f t="shared" si="44"/>
        <v>0</v>
      </c>
      <c r="O145" s="119">
        <f t="shared" si="4"/>
        <v>0</v>
      </c>
      <c r="P145" s="119">
        <f t="shared" si="5"/>
        <v>0</v>
      </c>
      <c r="Q145" s="119">
        <f t="shared" si="6"/>
        <v>0</v>
      </c>
    </row>
    <row r="146" spans="2:17" s="51" customFormat="1" ht="20.100000000000001" customHeight="1">
      <c r="C146" s="51" t="s">
        <v>3559</v>
      </c>
      <c r="D146" s="51" t="s">
        <v>3340</v>
      </c>
      <c r="E146" s="280">
        <v>1346.625</v>
      </c>
      <c r="F146" s="280">
        <v>1662.5</v>
      </c>
      <c r="G146" s="60">
        <f t="shared" ref="G146" si="49">CEILING(O146,100)</f>
        <v>1800</v>
      </c>
      <c r="H146" s="60">
        <f t="shared" ref="H146" si="50">CEILING(N146,100)</f>
        <v>2900</v>
      </c>
      <c r="I146" s="283" t="s">
        <v>952</v>
      </c>
      <c r="J146" s="283" t="s">
        <v>1182</v>
      </c>
      <c r="K146" s="287"/>
      <c r="M146" s="52">
        <f t="shared" si="43"/>
        <v>0</v>
      </c>
      <c r="N146" s="288">
        <v>2900</v>
      </c>
      <c r="O146" s="119">
        <f t="shared" si="4"/>
        <v>1740</v>
      </c>
      <c r="P146" s="119">
        <f t="shared" si="5"/>
        <v>1653</v>
      </c>
      <c r="Q146" s="119">
        <f t="shared" si="6"/>
        <v>1405.05</v>
      </c>
    </row>
    <row r="147" spans="2:17" s="51" customFormat="1" ht="20.100000000000001" customHeight="1">
      <c r="C147" s="51" t="s">
        <v>3560</v>
      </c>
      <c r="D147" s="51" t="s">
        <v>3340</v>
      </c>
      <c r="E147" s="280">
        <v>0</v>
      </c>
      <c r="F147" s="280">
        <v>0</v>
      </c>
      <c r="G147" s="289" t="s">
        <v>1113</v>
      </c>
      <c r="H147" s="289" t="s">
        <v>1113</v>
      </c>
      <c r="I147" s="283" t="s">
        <v>952</v>
      </c>
      <c r="J147" s="283" t="s">
        <v>1182</v>
      </c>
      <c r="K147" s="290" t="s">
        <v>5125</v>
      </c>
      <c r="M147" s="52">
        <f t="shared" si="43"/>
        <v>0</v>
      </c>
      <c r="N147" s="119">
        <f t="shared" si="44"/>
        <v>0</v>
      </c>
      <c r="O147" s="119">
        <f t="shared" si="4"/>
        <v>0</v>
      </c>
      <c r="P147" s="119">
        <f t="shared" si="5"/>
        <v>0</v>
      </c>
      <c r="Q147" s="119">
        <f t="shared" si="6"/>
        <v>0</v>
      </c>
    </row>
    <row r="148" spans="2:17" s="51" customFormat="1" ht="20.100000000000001" customHeight="1">
      <c r="B148" s="51" t="s">
        <v>182</v>
      </c>
      <c r="C148" s="51" t="s">
        <v>3561</v>
      </c>
      <c r="D148" s="51" t="s">
        <v>3342</v>
      </c>
      <c r="E148" s="280">
        <v>2423.9250000000002</v>
      </c>
      <c r="F148" s="280">
        <v>2992.5</v>
      </c>
      <c r="G148" s="60">
        <f t="shared" ref="G148" si="51">CEILING(O148,100)</f>
        <v>3200</v>
      </c>
      <c r="H148" s="60">
        <f t="shared" ref="H148" si="52">CEILING(N148,100)</f>
        <v>5300</v>
      </c>
      <c r="I148" s="283" t="s">
        <v>952</v>
      </c>
      <c r="J148" s="283" t="s">
        <v>1182</v>
      </c>
      <c r="K148" s="287"/>
      <c r="M148" s="52">
        <f t="shared" si="43"/>
        <v>0</v>
      </c>
      <c r="N148" s="288">
        <v>5300</v>
      </c>
      <c r="O148" s="119">
        <f t="shared" si="4"/>
        <v>3180</v>
      </c>
      <c r="P148" s="119">
        <f t="shared" si="5"/>
        <v>3021</v>
      </c>
      <c r="Q148" s="119">
        <f t="shared" si="6"/>
        <v>2567.85</v>
      </c>
    </row>
    <row r="149" spans="2:17" s="51" customFormat="1" ht="20.100000000000001" customHeight="1">
      <c r="C149" s="51" t="s">
        <v>3562</v>
      </c>
      <c r="D149" s="51" t="s">
        <v>3342</v>
      </c>
      <c r="E149" s="280">
        <v>0</v>
      </c>
      <c r="F149" s="280">
        <v>0</v>
      </c>
      <c r="G149" s="289" t="s">
        <v>1113</v>
      </c>
      <c r="H149" s="289" t="s">
        <v>1113</v>
      </c>
      <c r="I149" s="283" t="s">
        <v>952</v>
      </c>
      <c r="J149" s="283" t="s">
        <v>1182</v>
      </c>
      <c r="K149" s="290" t="s">
        <v>5125</v>
      </c>
      <c r="M149" s="52">
        <f t="shared" si="43"/>
        <v>0</v>
      </c>
      <c r="N149" s="119">
        <f t="shared" si="44"/>
        <v>0</v>
      </c>
      <c r="O149" s="119">
        <f t="shared" si="4"/>
        <v>0</v>
      </c>
      <c r="P149" s="119">
        <f t="shared" si="5"/>
        <v>0</v>
      </c>
      <c r="Q149" s="119">
        <f t="shared" si="6"/>
        <v>0</v>
      </c>
    </row>
    <row r="150" spans="2:17" s="51" customFormat="1" ht="20.100000000000001" customHeight="1">
      <c r="C150" s="51" t="s">
        <v>3563</v>
      </c>
      <c r="D150" s="51" t="s">
        <v>3344</v>
      </c>
      <c r="E150" s="280">
        <v>2693.25</v>
      </c>
      <c r="F150" s="280">
        <v>3325</v>
      </c>
      <c r="G150" s="60">
        <f t="shared" ref="G150" si="53">CEILING(O150,100)</f>
        <v>3600</v>
      </c>
      <c r="H150" s="60">
        <f t="shared" ref="H150" si="54">CEILING(N150,100)</f>
        <v>5900</v>
      </c>
      <c r="I150" s="283" t="s">
        <v>952</v>
      </c>
      <c r="J150" s="283" t="s">
        <v>1182</v>
      </c>
      <c r="K150" s="287"/>
      <c r="M150" s="52">
        <f t="shared" si="43"/>
        <v>0</v>
      </c>
      <c r="N150" s="288">
        <v>5900</v>
      </c>
      <c r="O150" s="119">
        <f t="shared" si="4"/>
        <v>3540</v>
      </c>
      <c r="P150" s="119">
        <f t="shared" si="5"/>
        <v>3363</v>
      </c>
      <c r="Q150" s="119">
        <f t="shared" si="6"/>
        <v>2858.5499999999997</v>
      </c>
    </row>
    <row r="151" spans="2:17" s="51" customFormat="1" ht="20.100000000000001" customHeight="1">
      <c r="C151" s="51" t="s">
        <v>3564</v>
      </c>
      <c r="D151" s="51" t="s">
        <v>3344</v>
      </c>
      <c r="E151" s="280">
        <v>0</v>
      </c>
      <c r="F151" s="280">
        <v>0</v>
      </c>
      <c r="G151" s="289" t="s">
        <v>1113</v>
      </c>
      <c r="H151" s="289" t="s">
        <v>1113</v>
      </c>
      <c r="I151" s="283" t="s">
        <v>952</v>
      </c>
      <c r="J151" s="283" t="s">
        <v>1182</v>
      </c>
      <c r="K151" s="290" t="s">
        <v>5125</v>
      </c>
      <c r="M151" s="52">
        <f t="shared" si="43"/>
        <v>0</v>
      </c>
      <c r="N151" s="119">
        <f t="shared" si="44"/>
        <v>0</v>
      </c>
      <c r="O151" s="119">
        <f t="shared" si="4"/>
        <v>0</v>
      </c>
      <c r="P151" s="119">
        <f t="shared" si="5"/>
        <v>0</v>
      </c>
      <c r="Q151" s="119">
        <f t="shared" si="6"/>
        <v>0</v>
      </c>
    </row>
    <row r="152" spans="2:17" s="51" customFormat="1" ht="20.100000000000001" customHeight="1">
      <c r="C152" s="51" t="s">
        <v>3565</v>
      </c>
      <c r="D152" s="51" t="s">
        <v>3364</v>
      </c>
      <c r="E152" s="280">
        <v>5386.5</v>
      </c>
      <c r="F152" s="280">
        <v>6650</v>
      </c>
      <c r="G152" s="60">
        <f t="shared" ref="G152" si="55">CEILING(O152,100)</f>
        <v>6600</v>
      </c>
      <c r="H152" s="60">
        <f t="shared" ref="H152" si="56">CEILING(N152,100)</f>
        <v>11000</v>
      </c>
      <c r="I152" s="283" t="s">
        <v>952</v>
      </c>
      <c r="J152" s="283" t="s">
        <v>1182</v>
      </c>
      <c r="K152" s="287"/>
      <c r="M152" s="52">
        <f t="shared" si="43"/>
        <v>0</v>
      </c>
      <c r="N152" s="288">
        <v>11000</v>
      </c>
      <c r="O152" s="119">
        <f t="shared" si="4"/>
        <v>6600</v>
      </c>
      <c r="P152" s="119">
        <f t="shared" si="5"/>
        <v>6270</v>
      </c>
      <c r="Q152" s="119">
        <f t="shared" si="6"/>
        <v>5329.5</v>
      </c>
    </row>
    <row r="153" spans="2:17" s="51" customFormat="1" ht="20.100000000000001" customHeight="1">
      <c r="C153" s="51" t="s">
        <v>3566</v>
      </c>
      <c r="D153" s="51" t="s">
        <v>3364</v>
      </c>
      <c r="E153" s="280">
        <v>0</v>
      </c>
      <c r="F153" s="280">
        <v>0</v>
      </c>
      <c r="G153" s="280">
        <v>0</v>
      </c>
      <c r="H153" s="280"/>
      <c r="I153" s="283" t="s">
        <v>952</v>
      </c>
      <c r="J153" s="283" t="s">
        <v>1182</v>
      </c>
      <c r="K153" s="283"/>
      <c r="M153" s="52">
        <f t="shared" si="43"/>
        <v>0</v>
      </c>
      <c r="N153" s="119">
        <f t="shared" si="44"/>
        <v>0</v>
      </c>
      <c r="O153" s="119">
        <f t="shared" si="4"/>
        <v>0</v>
      </c>
      <c r="P153" s="119">
        <f t="shared" si="5"/>
        <v>0</v>
      </c>
      <c r="Q153" s="119">
        <f t="shared" si="6"/>
        <v>0</v>
      </c>
    </row>
    <row r="154" spans="2:17" s="51" customFormat="1" ht="20.100000000000001" customHeight="1">
      <c r="E154" s="280"/>
      <c r="F154" s="280"/>
      <c r="G154" s="280"/>
      <c r="H154" s="280"/>
      <c r="I154" s="283"/>
      <c r="J154" s="283"/>
      <c r="K154" s="283"/>
      <c r="M154" s="52">
        <f t="shared" si="43"/>
        <v>0</v>
      </c>
      <c r="N154" s="119">
        <f t="shared" si="44"/>
        <v>0</v>
      </c>
      <c r="O154" s="119">
        <f t="shared" si="4"/>
        <v>0</v>
      </c>
      <c r="P154" s="119">
        <f t="shared" si="5"/>
        <v>0</v>
      </c>
      <c r="Q154" s="119">
        <f t="shared" si="6"/>
        <v>0</v>
      </c>
    </row>
    <row r="155" spans="2:17" s="51" customFormat="1" ht="20.100000000000001" customHeight="1">
      <c r="B155" s="51" t="s">
        <v>3567</v>
      </c>
      <c r="C155" s="51" t="s">
        <v>3568</v>
      </c>
      <c r="D155" s="51" t="s">
        <v>3569</v>
      </c>
      <c r="E155" s="280">
        <v>646.38</v>
      </c>
      <c r="F155" s="280">
        <v>718.19999999999993</v>
      </c>
      <c r="G155" s="60">
        <f>CEILING(O155,100)</f>
        <v>800</v>
      </c>
      <c r="H155" s="60">
        <f t="shared" ref="H155" si="57">CEILING(N155,100)</f>
        <v>1300</v>
      </c>
      <c r="I155" s="283" t="s">
        <v>3368</v>
      </c>
      <c r="J155" s="283" t="s">
        <v>2470</v>
      </c>
      <c r="K155" s="285" t="s">
        <v>3545</v>
      </c>
      <c r="M155" s="52">
        <f t="shared" si="43"/>
        <v>0</v>
      </c>
      <c r="N155" s="280">
        <v>1260</v>
      </c>
      <c r="O155" s="119">
        <f t="shared" si="4"/>
        <v>756</v>
      </c>
      <c r="P155" s="119">
        <f t="shared" si="5"/>
        <v>718.19999999999993</v>
      </c>
      <c r="Q155" s="119">
        <f t="shared" si="6"/>
        <v>610.46999999999991</v>
      </c>
    </row>
    <row r="156" spans="2:17" s="51" customFormat="1" ht="20.100000000000001" customHeight="1">
      <c r="B156" s="51" t="s">
        <v>3570</v>
      </c>
      <c r="C156" s="51" t="s">
        <v>3571</v>
      </c>
      <c r="D156" s="51" t="s">
        <v>3572</v>
      </c>
      <c r="E156" s="280">
        <v>892.62</v>
      </c>
      <c r="F156" s="280">
        <v>991.8</v>
      </c>
      <c r="G156" s="60">
        <f t="shared" ref="G156:G169" si="58">CEILING(O156,100)</f>
        <v>1100</v>
      </c>
      <c r="H156" s="60">
        <f t="shared" ref="H156:H170" si="59">CEILING(N156,100)</f>
        <v>1800</v>
      </c>
      <c r="I156" s="283" t="s">
        <v>3368</v>
      </c>
      <c r="J156" s="283" t="s">
        <v>2470</v>
      </c>
      <c r="K156" s="285"/>
      <c r="M156" s="52">
        <f t="shared" si="43"/>
        <v>0</v>
      </c>
      <c r="N156" s="280">
        <v>1740</v>
      </c>
      <c r="O156" s="119">
        <f t="shared" si="4"/>
        <v>1044</v>
      </c>
      <c r="P156" s="119">
        <f t="shared" si="5"/>
        <v>991.8</v>
      </c>
      <c r="Q156" s="119">
        <f t="shared" si="6"/>
        <v>843.03</v>
      </c>
    </row>
    <row r="157" spans="2:17" s="51" customFormat="1" ht="20.100000000000001" customHeight="1">
      <c r="B157" s="51" t="s">
        <v>3573</v>
      </c>
      <c r="C157" s="51" t="s">
        <v>3574</v>
      </c>
      <c r="D157" s="51" t="s">
        <v>3575</v>
      </c>
      <c r="E157" s="280">
        <v>646.38</v>
      </c>
      <c r="F157" s="280">
        <v>718.19999999999993</v>
      </c>
      <c r="G157" s="60">
        <f>CEILING(O157,100)</f>
        <v>800</v>
      </c>
      <c r="H157" s="60">
        <f t="shared" si="59"/>
        <v>1300</v>
      </c>
      <c r="I157" s="283" t="s">
        <v>3368</v>
      </c>
      <c r="J157" s="283" t="s">
        <v>2470</v>
      </c>
      <c r="K157" s="285" t="s">
        <v>3545</v>
      </c>
      <c r="M157" s="52">
        <f t="shared" si="43"/>
        <v>0</v>
      </c>
      <c r="N157" s="280">
        <v>1260</v>
      </c>
      <c r="O157" s="119">
        <f t="shared" si="4"/>
        <v>756</v>
      </c>
      <c r="P157" s="119">
        <f t="shared" si="5"/>
        <v>718.19999999999993</v>
      </c>
      <c r="Q157" s="119">
        <f t="shared" si="6"/>
        <v>610.46999999999991</v>
      </c>
    </row>
    <row r="158" spans="2:17" s="51" customFormat="1" ht="20.100000000000001" customHeight="1">
      <c r="B158" s="51" t="s">
        <v>3576</v>
      </c>
      <c r="C158" s="51" t="s">
        <v>3577</v>
      </c>
      <c r="D158" s="51" t="s">
        <v>3578</v>
      </c>
      <c r="E158" s="280">
        <v>892.62</v>
      </c>
      <c r="F158" s="280">
        <v>991.8</v>
      </c>
      <c r="G158" s="60">
        <f t="shared" si="58"/>
        <v>1100</v>
      </c>
      <c r="H158" s="60">
        <f t="shared" si="59"/>
        <v>1800</v>
      </c>
      <c r="I158" s="283" t="s">
        <v>3368</v>
      </c>
      <c r="J158" s="283" t="s">
        <v>2470</v>
      </c>
      <c r="K158" s="285"/>
      <c r="M158" s="52">
        <f t="shared" si="43"/>
        <v>0</v>
      </c>
      <c r="N158" s="280">
        <v>1740</v>
      </c>
      <c r="O158" s="119">
        <f t="shared" si="4"/>
        <v>1044</v>
      </c>
      <c r="P158" s="119">
        <f t="shared" si="5"/>
        <v>991.8</v>
      </c>
      <c r="Q158" s="119">
        <f t="shared" si="6"/>
        <v>843.03</v>
      </c>
    </row>
    <row r="159" spans="2:17" s="51" customFormat="1" ht="20.100000000000001" customHeight="1">
      <c r="B159" s="51" t="s">
        <v>3579</v>
      </c>
      <c r="C159" s="51" t="s">
        <v>3580</v>
      </c>
      <c r="D159" s="51" t="s">
        <v>3581</v>
      </c>
      <c r="E159" s="280">
        <v>1108.0800000000002</v>
      </c>
      <c r="F159" s="280">
        <v>1231.2</v>
      </c>
      <c r="G159" s="60">
        <f t="shared" si="58"/>
        <v>1300</v>
      </c>
      <c r="H159" s="60">
        <f t="shared" si="59"/>
        <v>2200</v>
      </c>
      <c r="I159" s="283" t="s">
        <v>3368</v>
      </c>
      <c r="J159" s="283" t="s">
        <v>2470</v>
      </c>
      <c r="K159" s="285" t="s">
        <v>3545</v>
      </c>
      <c r="M159" s="52">
        <f t="shared" si="43"/>
        <v>0</v>
      </c>
      <c r="N159" s="280">
        <v>2160</v>
      </c>
      <c r="O159" s="119">
        <f t="shared" si="4"/>
        <v>1296</v>
      </c>
      <c r="P159" s="119">
        <f t="shared" si="5"/>
        <v>1231.2</v>
      </c>
      <c r="Q159" s="119">
        <f t="shared" si="6"/>
        <v>1046.52</v>
      </c>
    </row>
    <row r="160" spans="2:17" s="51" customFormat="1" ht="20.100000000000001" customHeight="1">
      <c r="B160" s="51" t="s">
        <v>3582</v>
      </c>
      <c r="C160" s="51" t="s">
        <v>3583</v>
      </c>
      <c r="D160" s="51" t="s">
        <v>3584</v>
      </c>
      <c r="E160" s="280">
        <v>923.4</v>
      </c>
      <c r="F160" s="280">
        <v>1026</v>
      </c>
      <c r="G160" s="60">
        <f t="shared" si="58"/>
        <v>1100</v>
      </c>
      <c r="H160" s="60">
        <f t="shared" si="59"/>
        <v>1800</v>
      </c>
      <c r="I160" s="283" t="s">
        <v>3368</v>
      </c>
      <c r="J160" s="283" t="s">
        <v>2470</v>
      </c>
      <c r="K160" s="285"/>
      <c r="M160" s="52">
        <f t="shared" si="43"/>
        <v>0</v>
      </c>
      <c r="N160" s="280">
        <v>1800</v>
      </c>
      <c r="O160" s="119">
        <f t="shared" si="4"/>
        <v>1080</v>
      </c>
      <c r="P160" s="119">
        <f t="shared" si="5"/>
        <v>1026</v>
      </c>
      <c r="Q160" s="119">
        <f t="shared" si="6"/>
        <v>872.1</v>
      </c>
    </row>
    <row r="161" spans="2:17" s="51" customFormat="1" ht="20.100000000000001" customHeight="1">
      <c r="B161" s="51" t="s">
        <v>3585</v>
      </c>
      <c r="C161" s="51" t="s">
        <v>3586</v>
      </c>
      <c r="D161" s="51" t="s">
        <v>3587</v>
      </c>
      <c r="E161" s="280">
        <v>4709.3399999999992</v>
      </c>
      <c r="F161" s="280">
        <v>5232.5999999999995</v>
      </c>
      <c r="G161" s="60">
        <f t="shared" si="58"/>
        <v>5600</v>
      </c>
      <c r="H161" s="60">
        <f t="shared" si="59"/>
        <v>9200</v>
      </c>
      <c r="I161" s="283" t="s">
        <v>3368</v>
      </c>
      <c r="J161" s="283" t="s">
        <v>2470</v>
      </c>
      <c r="K161" s="285" t="s">
        <v>3545</v>
      </c>
      <c r="M161" s="52">
        <f t="shared" si="43"/>
        <v>0</v>
      </c>
      <c r="N161" s="280">
        <v>9180</v>
      </c>
      <c r="O161" s="119">
        <f t="shared" si="4"/>
        <v>5508</v>
      </c>
      <c r="P161" s="119">
        <f t="shared" si="5"/>
        <v>5232.5999999999995</v>
      </c>
      <c r="Q161" s="119">
        <f t="shared" si="6"/>
        <v>4447.7099999999991</v>
      </c>
    </row>
    <row r="162" spans="2:17" s="51" customFormat="1" ht="20.100000000000001" customHeight="1">
      <c r="B162" s="51" t="s">
        <v>3588</v>
      </c>
      <c r="C162" s="51" t="s">
        <v>3589</v>
      </c>
      <c r="D162" s="51" t="s">
        <v>3590</v>
      </c>
      <c r="E162" s="280">
        <v>4709.3399999999992</v>
      </c>
      <c r="F162" s="280">
        <v>5232.5999999999995</v>
      </c>
      <c r="G162" s="60">
        <f t="shared" si="58"/>
        <v>5600</v>
      </c>
      <c r="H162" s="60">
        <f t="shared" si="59"/>
        <v>9200</v>
      </c>
      <c r="I162" s="283" t="s">
        <v>3368</v>
      </c>
      <c r="J162" s="283" t="s">
        <v>2470</v>
      </c>
      <c r="K162" s="285"/>
      <c r="M162" s="52">
        <f t="shared" si="43"/>
        <v>0</v>
      </c>
      <c r="N162" s="280">
        <v>9180</v>
      </c>
      <c r="O162" s="119">
        <f t="shared" si="4"/>
        <v>5508</v>
      </c>
      <c r="P162" s="119">
        <f t="shared" si="5"/>
        <v>5232.5999999999995</v>
      </c>
      <c r="Q162" s="119">
        <f t="shared" si="6"/>
        <v>4447.7099999999991</v>
      </c>
    </row>
    <row r="163" spans="2:17" s="51" customFormat="1" ht="20.100000000000001" customHeight="1">
      <c r="B163" s="51" t="s">
        <v>3591</v>
      </c>
      <c r="C163" s="51" t="s">
        <v>3592</v>
      </c>
      <c r="D163" s="51" t="s">
        <v>3593</v>
      </c>
      <c r="E163" s="280">
        <v>2954.88</v>
      </c>
      <c r="F163" s="280">
        <v>3283.2</v>
      </c>
      <c r="G163" s="60">
        <f t="shared" si="58"/>
        <v>3500</v>
      </c>
      <c r="H163" s="60">
        <f t="shared" si="59"/>
        <v>5800</v>
      </c>
      <c r="I163" s="283" t="s">
        <v>3368</v>
      </c>
      <c r="J163" s="283" t="s">
        <v>2470</v>
      </c>
      <c r="K163" s="285" t="s">
        <v>3545</v>
      </c>
      <c r="M163" s="52">
        <f t="shared" si="43"/>
        <v>0</v>
      </c>
      <c r="N163" s="280">
        <v>5760</v>
      </c>
      <c r="O163" s="119">
        <f t="shared" si="4"/>
        <v>3456</v>
      </c>
      <c r="P163" s="119">
        <f t="shared" si="5"/>
        <v>3283.2</v>
      </c>
      <c r="Q163" s="119">
        <f t="shared" si="6"/>
        <v>2790.72</v>
      </c>
    </row>
    <row r="164" spans="2:17" s="51" customFormat="1" ht="20.100000000000001" customHeight="1">
      <c r="B164" s="51" t="s">
        <v>3591</v>
      </c>
      <c r="C164" s="51" t="s">
        <v>3594</v>
      </c>
      <c r="D164" s="51" t="s">
        <v>3595</v>
      </c>
      <c r="E164" s="280">
        <v>2400.84</v>
      </c>
      <c r="F164" s="280">
        <v>2667.6</v>
      </c>
      <c r="G164" s="60">
        <f t="shared" si="58"/>
        <v>2900</v>
      </c>
      <c r="H164" s="60">
        <f t="shared" si="59"/>
        <v>4700</v>
      </c>
      <c r="I164" s="283" t="s">
        <v>3368</v>
      </c>
      <c r="J164" s="283" t="s">
        <v>2470</v>
      </c>
      <c r="K164" s="285"/>
      <c r="M164" s="52">
        <f t="shared" si="43"/>
        <v>0</v>
      </c>
      <c r="N164" s="280">
        <v>4680</v>
      </c>
      <c r="O164" s="119">
        <f t="shared" si="4"/>
        <v>2808</v>
      </c>
      <c r="P164" s="119">
        <f t="shared" si="5"/>
        <v>2667.6</v>
      </c>
      <c r="Q164" s="119">
        <f t="shared" si="6"/>
        <v>2267.46</v>
      </c>
    </row>
    <row r="165" spans="2:17" s="51" customFormat="1" ht="20.100000000000001" customHeight="1">
      <c r="B165" s="51" t="s">
        <v>3567</v>
      </c>
      <c r="C165" s="51" t="s">
        <v>3596</v>
      </c>
      <c r="D165" s="51" t="s">
        <v>3597</v>
      </c>
      <c r="E165" s="280">
        <v>646.38</v>
      </c>
      <c r="F165" s="280">
        <v>718.19999999999993</v>
      </c>
      <c r="G165" s="60">
        <f t="shared" si="58"/>
        <v>800</v>
      </c>
      <c r="H165" s="60">
        <f t="shared" si="59"/>
        <v>1300</v>
      </c>
      <c r="I165" s="283" t="s">
        <v>3368</v>
      </c>
      <c r="J165" s="283" t="s">
        <v>2470</v>
      </c>
      <c r="K165" s="285" t="s">
        <v>3545</v>
      </c>
      <c r="M165" s="52">
        <f t="shared" si="43"/>
        <v>0</v>
      </c>
      <c r="N165" s="280">
        <v>1260</v>
      </c>
      <c r="O165" s="119">
        <f t="shared" si="4"/>
        <v>756</v>
      </c>
      <c r="P165" s="119">
        <f t="shared" si="5"/>
        <v>718.19999999999993</v>
      </c>
      <c r="Q165" s="119">
        <f t="shared" si="6"/>
        <v>610.46999999999991</v>
      </c>
    </row>
    <row r="166" spans="2:17" s="51" customFormat="1" ht="20.100000000000001" customHeight="1">
      <c r="B166" s="51" t="s">
        <v>3598</v>
      </c>
      <c r="C166" s="51" t="s">
        <v>3599</v>
      </c>
      <c r="D166" s="51" t="s">
        <v>3600</v>
      </c>
      <c r="E166" s="280">
        <v>892.62</v>
      </c>
      <c r="F166" s="280">
        <v>991.8</v>
      </c>
      <c r="G166" s="60">
        <f t="shared" si="58"/>
        <v>1100</v>
      </c>
      <c r="H166" s="60">
        <f t="shared" si="59"/>
        <v>1800</v>
      </c>
      <c r="I166" s="283" t="s">
        <v>3368</v>
      </c>
      <c r="J166" s="283" t="s">
        <v>2470</v>
      </c>
      <c r="K166" s="285"/>
      <c r="M166" s="52">
        <f t="shared" si="43"/>
        <v>0</v>
      </c>
      <c r="N166" s="280">
        <v>1740</v>
      </c>
      <c r="O166" s="119">
        <f t="shared" si="4"/>
        <v>1044</v>
      </c>
      <c r="P166" s="119">
        <f t="shared" si="5"/>
        <v>991.8</v>
      </c>
      <c r="Q166" s="119">
        <f t="shared" si="6"/>
        <v>843.03</v>
      </c>
    </row>
    <row r="167" spans="2:17" s="51" customFormat="1" ht="20.100000000000001" customHeight="1">
      <c r="B167" s="51" t="s">
        <v>3573</v>
      </c>
      <c r="C167" s="51" t="s">
        <v>3601</v>
      </c>
      <c r="D167" s="51" t="s">
        <v>3602</v>
      </c>
      <c r="E167" s="280">
        <v>646.38</v>
      </c>
      <c r="F167" s="280">
        <v>718.19999999999993</v>
      </c>
      <c r="G167" s="60">
        <f t="shared" si="58"/>
        <v>800</v>
      </c>
      <c r="H167" s="60">
        <f t="shared" si="59"/>
        <v>1300</v>
      </c>
      <c r="I167" s="283" t="s">
        <v>3368</v>
      </c>
      <c r="J167" s="283" t="s">
        <v>2470</v>
      </c>
      <c r="K167" s="285" t="s">
        <v>3545</v>
      </c>
      <c r="M167" s="52">
        <f t="shared" si="43"/>
        <v>0</v>
      </c>
      <c r="N167" s="280">
        <v>1260</v>
      </c>
      <c r="O167" s="119">
        <f t="shared" si="4"/>
        <v>756</v>
      </c>
      <c r="P167" s="119">
        <f t="shared" si="5"/>
        <v>718.19999999999993</v>
      </c>
      <c r="Q167" s="119">
        <f t="shared" si="6"/>
        <v>610.46999999999991</v>
      </c>
    </row>
    <row r="168" spans="2:17" s="51" customFormat="1" ht="20.100000000000001" customHeight="1">
      <c r="B168" s="51" t="s">
        <v>3603</v>
      </c>
      <c r="C168" s="51" t="s">
        <v>3604</v>
      </c>
      <c r="D168" s="51" t="s">
        <v>3605</v>
      </c>
      <c r="E168" s="280">
        <v>892.62</v>
      </c>
      <c r="F168" s="280">
        <v>991.8</v>
      </c>
      <c r="G168" s="60">
        <f t="shared" si="58"/>
        <v>1100</v>
      </c>
      <c r="H168" s="60">
        <f t="shared" si="59"/>
        <v>1800</v>
      </c>
      <c r="I168" s="283" t="s">
        <v>3368</v>
      </c>
      <c r="J168" s="283" t="s">
        <v>2470</v>
      </c>
      <c r="K168" s="285"/>
      <c r="M168" s="52">
        <f t="shared" si="43"/>
        <v>0</v>
      </c>
      <c r="N168" s="280">
        <v>1740</v>
      </c>
      <c r="O168" s="119">
        <f t="shared" si="4"/>
        <v>1044</v>
      </c>
      <c r="P168" s="119">
        <f t="shared" si="5"/>
        <v>991.8</v>
      </c>
      <c r="Q168" s="119">
        <f t="shared" si="6"/>
        <v>843.03</v>
      </c>
    </row>
    <row r="169" spans="2:17" s="51" customFormat="1" ht="20.100000000000001" customHeight="1">
      <c r="B169" s="51" t="s">
        <v>3579</v>
      </c>
      <c r="C169" s="51" t="s">
        <v>3606</v>
      </c>
      <c r="D169" s="51" t="s">
        <v>3607</v>
      </c>
      <c r="E169" s="280">
        <v>1477.44</v>
      </c>
      <c r="F169" s="280">
        <v>1641.6</v>
      </c>
      <c r="G169" s="60">
        <f t="shared" si="58"/>
        <v>1800</v>
      </c>
      <c r="H169" s="60">
        <f t="shared" si="59"/>
        <v>2900</v>
      </c>
      <c r="I169" s="283" t="s">
        <v>3368</v>
      </c>
      <c r="J169" s="283" t="s">
        <v>2470</v>
      </c>
      <c r="K169" s="285" t="s">
        <v>3545</v>
      </c>
      <c r="M169" s="52">
        <f t="shared" si="43"/>
        <v>0</v>
      </c>
      <c r="N169" s="280">
        <v>2880</v>
      </c>
      <c r="O169" s="119">
        <f t="shared" si="4"/>
        <v>1728</v>
      </c>
      <c r="P169" s="119">
        <f t="shared" si="5"/>
        <v>1641.6</v>
      </c>
      <c r="Q169" s="119">
        <f t="shared" si="6"/>
        <v>1395.36</v>
      </c>
    </row>
    <row r="170" spans="2:17" s="51" customFormat="1" ht="20.100000000000001" customHeight="1">
      <c r="B170" s="51" t="s">
        <v>3608</v>
      </c>
      <c r="C170" s="51" t="s">
        <v>3609</v>
      </c>
      <c r="D170" s="51" t="s">
        <v>3610</v>
      </c>
      <c r="E170" s="280">
        <v>1662.12</v>
      </c>
      <c r="F170" s="280">
        <v>1846.8</v>
      </c>
      <c r="G170" s="60">
        <f>CEILING(O170,100)</f>
        <v>2000</v>
      </c>
      <c r="H170" s="60">
        <f t="shared" si="59"/>
        <v>3300</v>
      </c>
      <c r="I170" s="283" t="s">
        <v>3368</v>
      </c>
      <c r="J170" s="283" t="s">
        <v>2470</v>
      </c>
      <c r="K170" s="285"/>
      <c r="M170" s="52">
        <f t="shared" si="43"/>
        <v>0</v>
      </c>
      <c r="N170" s="280">
        <v>3240</v>
      </c>
      <c r="O170" s="119">
        <f t="shared" si="4"/>
        <v>1944</v>
      </c>
      <c r="P170" s="119">
        <f t="shared" si="5"/>
        <v>1846.8</v>
      </c>
      <c r="Q170" s="119">
        <f t="shared" si="6"/>
        <v>1569.78</v>
      </c>
    </row>
    <row r="171" spans="2:17" s="51" customFormat="1" ht="20.100000000000001" customHeight="1">
      <c r="E171" s="280"/>
      <c r="F171" s="280"/>
      <c r="G171" s="283"/>
      <c r="H171" s="283"/>
      <c r="I171" s="283"/>
      <c r="J171" s="283"/>
      <c r="K171" s="285"/>
      <c r="M171" s="52">
        <f t="shared" si="43"/>
        <v>0</v>
      </c>
      <c r="N171" s="119">
        <f t="shared" si="44"/>
        <v>0</v>
      </c>
      <c r="O171" s="119">
        <f t="shared" si="4"/>
        <v>0</v>
      </c>
      <c r="P171" s="119">
        <f t="shared" si="5"/>
        <v>0</v>
      </c>
      <c r="Q171" s="119">
        <f t="shared" si="6"/>
        <v>0</v>
      </c>
    </row>
    <row r="172" spans="2:17" s="51" customFormat="1" ht="20.100000000000001" customHeight="1">
      <c r="C172" s="51" t="s">
        <v>3611</v>
      </c>
      <c r="D172" s="51" t="s">
        <v>3612</v>
      </c>
      <c r="E172" s="280">
        <v>1026</v>
      </c>
      <c r="F172" s="280">
        <v>1140</v>
      </c>
      <c r="G172" s="60">
        <f t="shared" ref="G172:G177" si="60">CEILING(O172,100)</f>
        <v>1400</v>
      </c>
      <c r="H172" s="60">
        <f t="shared" ref="H172:H177" si="61">CEILING(N172,100)</f>
        <v>2300</v>
      </c>
      <c r="I172" s="283" t="s">
        <v>1195</v>
      </c>
      <c r="J172" s="283" t="s">
        <v>2470</v>
      </c>
      <c r="K172" s="285" t="s">
        <v>3545</v>
      </c>
      <c r="L172" s="260">
        <v>21.6</v>
      </c>
      <c r="M172" s="52">
        <f t="shared" si="43"/>
        <v>756</v>
      </c>
      <c r="N172" s="119">
        <f t="shared" si="44"/>
        <v>2268</v>
      </c>
      <c r="O172" s="119">
        <f t="shared" si="4"/>
        <v>1360.8</v>
      </c>
      <c r="P172" s="119">
        <f t="shared" si="5"/>
        <v>1292.76</v>
      </c>
      <c r="Q172" s="119">
        <f t="shared" si="6"/>
        <v>1098.846</v>
      </c>
    </row>
    <row r="173" spans="2:17" s="51" customFormat="1" ht="20.100000000000001" customHeight="1">
      <c r="C173" s="51" t="s">
        <v>3613</v>
      </c>
      <c r="D173" s="51" t="s">
        <v>3614</v>
      </c>
      <c r="E173" s="280">
        <v>1539</v>
      </c>
      <c r="F173" s="280">
        <v>1710</v>
      </c>
      <c r="G173" s="60">
        <f t="shared" si="60"/>
        <v>2000</v>
      </c>
      <c r="H173" s="60">
        <f t="shared" si="61"/>
        <v>3400</v>
      </c>
      <c r="I173" s="283" t="s">
        <v>1195</v>
      </c>
      <c r="J173" s="283" t="s">
        <v>2470</v>
      </c>
      <c r="K173" s="285"/>
      <c r="L173" s="260">
        <v>31.5</v>
      </c>
      <c r="M173" s="52">
        <f t="shared" si="43"/>
        <v>1102.5</v>
      </c>
      <c r="N173" s="119">
        <f t="shared" si="44"/>
        <v>3307.5</v>
      </c>
      <c r="O173" s="119">
        <f t="shared" si="4"/>
        <v>1984.5</v>
      </c>
      <c r="P173" s="119">
        <f t="shared" si="5"/>
        <v>1885.2749999999999</v>
      </c>
      <c r="Q173" s="119">
        <f t="shared" si="6"/>
        <v>1602.4837499999999</v>
      </c>
    </row>
    <row r="174" spans="2:17" s="51" customFormat="1" ht="20.100000000000001" customHeight="1">
      <c r="C174" s="51" t="s">
        <v>3615</v>
      </c>
      <c r="D174" s="51" t="s">
        <v>3616</v>
      </c>
      <c r="E174" s="280">
        <v>1282.5</v>
      </c>
      <c r="F174" s="280">
        <v>1425</v>
      </c>
      <c r="G174" s="60">
        <f t="shared" si="60"/>
        <v>1600</v>
      </c>
      <c r="H174" s="60">
        <f t="shared" si="61"/>
        <v>2700</v>
      </c>
      <c r="I174" s="283" t="s">
        <v>1195</v>
      </c>
      <c r="J174" s="283" t="s">
        <v>2470</v>
      </c>
      <c r="K174" s="285" t="s">
        <v>3545</v>
      </c>
      <c r="L174" s="260">
        <v>25.2</v>
      </c>
      <c r="M174" s="52">
        <f t="shared" si="43"/>
        <v>882</v>
      </c>
      <c r="N174" s="119">
        <f t="shared" si="44"/>
        <v>2646</v>
      </c>
      <c r="O174" s="119">
        <f t="shared" si="4"/>
        <v>1587.6</v>
      </c>
      <c r="P174" s="119">
        <f t="shared" si="5"/>
        <v>1508.2199999999998</v>
      </c>
      <c r="Q174" s="119">
        <f t="shared" si="6"/>
        <v>1281.9869999999999</v>
      </c>
    </row>
    <row r="175" spans="2:17" s="51" customFormat="1" ht="20.100000000000001" customHeight="1">
      <c r="C175" s="51" t="s">
        <v>3617</v>
      </c>
      <c r="D175" s="51" t="s">
        <v>3618</v>
      </c>
      <c r="E175" s="280">
        <v>1795.5</v>
      </c>
      <c r="F175" s="280">
        <v>1995</v>
      </c>
      <c r="G175" s="60">
        <f t="shared" si="60"/>
        <v>2400</v>
      </c>
      <c r="H175" s="60">
        <f t="shared" si="61"/>
        <v>4000</v>
      </c>
      <c r="I175" s="283" t="s">
        <v>1195</v>
      </c>
      <c r="J175" s="283" t="s">
        <v>2470</v>
      </c>
      <c r="K175" s="285"/>
      <c r="L175" s="260">
        <v>37.800000000000004</v>
      </c>
      <c r="M175" s="52">
        <f t="shared" si="43"/>
        <v>1323.0000000000002</v>
      </c>
      <c r="N175" s="119">
        <f t="shared" si="44"/>
        <v>3969.0000000000009</v>
      </c>
      <c r="O175" s="119">
        <f t="shared" si="4"/>
        <v>2381.4000000000005</v>
      </c>
      <c r="P175" s="119">
        <f t="shared" si="5"/>
        <v>2262.3300000000004</v>
      </c>
      <c r="Q175" s="119">
        <f t="shared" si="6"/>
        <v>1922.9805000000003</v>
      </c>
    </row>
    <row r="176" spans="2:17" s="51" customFormat="1" ht="20.100000000000001" customHeight="1">
      <c r="C176" s="51" t="s">
        <v>3619</v>
      </c>
      <c r="D176" s="51" t="s">
        <v>3620</v>
      </c>
      <c r="E176" s="280">
        <v>2872.8</v>
      </c>
      <c r="F176" s="280">
        <v>3192</v>
      </c>
      <c r="G176" s="60">
        <f t="shared" si="60"/>
        <v>4000</v>
      </c>
      <c r="H176" s="60">
        <f t="shared" si="61"/>
        <v>6700</v>
      </c>
      <c r="I176" s="283" t="s">
        <v>1195</v>
      </c>
      <c r="J176" s="283" t="s">
        <v>2470</v>
      </c>
      <c r="K176" s="285" t="s">
        <v>3545</v>
      </c>
      <c r="L176" s="260">
        <v>63</v>
      </c>
      <c r="M176" s="52">
        <f t="shared" si="43"/>
        <v>2205</v>
      </c>
      <c r="N176" s="119">
        <f t="shared" si="44"/>
        <v>6615</v>
      </c>
      <c r="O176" s="119">
        <f t="shared" si="4"/>
        <v>3969</v>
      </c>
      <c r="P176" s="119">
        <f t="shared" si="5"/>
        <v>3770.5499999999997</v>
      </c>
      <c r="Q176" s="119">
        <f t="shared" si="6"/>
        <v>3204.9674999999997</v>
      </c>
    </row>
    <row r="177" spans="1:17" s="51" customFormat="1" ht="20.100000000000001" customHeight="1">
      <c r="C177" s="51" t="s">
        <v>3621</v>
      </c>
      <c r="D177" s="51" t="s">
        <v>3622</v>
      </c>
      <c r="E177" s="280">
        <v>3334.5</v>
      </c>
      <c r="F177" s="280">
        <v>3705</v>
      </c>
      <c r="G177" s="60">
        <f t="shared" si="60"/>
        <v>4700</v>
      </c>
      <c r="H177" s="60">
        <f t="shared" si="61"/>
        <v>7800</v>
      </c>
      <c r="I177" s="283" t="s">
        <v>1195</v>
      </c>
      <c r="J177" s="283" t="s">
        <v>2470</v>
      </c>
      <c r="K177" s="285"/>
      <c r="L177" s="260">
        <v>73.8</v>
      </c>
      <c r="M177" s="52">
        <f t="shared" si="43"/>
        <v>2583</v>
      </c>
      <c r="N177" s="119">
        <f t="shared" si="44"/>
        <v>7749</v>
      </c>
      <c r="O177" s="119">
        <f t="shared" si="4"/>
        <v>4649.3999999999996</v>
      </c>
      <c r="P177" s="119">
        <f t="shared" si="5"/>
        <v>4416.9299999999994</v>
      </c>
      <c r="Q177" s="119">
        <f t="shared" si="6"/>
        <v>3754.3904999999995</v>
      </c>
    </row>
    <row r="178" spans="1:17" s="51" customFormat="1" ht="20.100000000000001" customHeight="1">
      <c r="E178" s="280"/>
      <c r="F178" s="280"/>
      <c r="G178" s="280"/>
      <c r="H178" s="280"/>
      <c r="K178" s="283"/>
      <c r="L178" s="294"/>
      <c r="M178" s="52">
        <f t="shared" si="43"/>
        <v>0</v>
      </c>
      <c r="N178" s="119">
        <f t="shared" si="44"/>
        <v>0</v>
      </c>
      <c r="O178" s="119">
        <f t="shared" si="4"/>
        <v>0</v>
      </c>
      <c r="P178" s="119">
        <f t="shared" si="5"/>
        <v>0</v>
      </c>
      <c r="Q178" s="119">
        <f t="shared" si="6"/>
        <v>0</v>
      </c>
    </row>
    <row r="179" spans="1:17" s="51" customFormat="1" ht="20.100000000000001" customHeight="1">
      <c r="B179" s="281" t="s">
        <v>3623</v>
      </c>
      <c r="E179" s="280"/>
      <c r="F179" s="280"/>
      <c r="G179" s="280"/>
      <c r="H179" s="280"/>
      <c r="K179" s="283"/>
      <c r="M179" s="52">
        <f t="shared" si="43"/>
        <v>0</v>
      </c>
      <c r="N179" s="119">
        <f t="shared" si="44"/>
        <v>0</v>
      </c>
      <c r="O179" s="119">
        <f t="shared" si="4"/>
        <v>0</v>
      </c>
      <c r="P179" s="119">
        <f t="shared" si="5"/>
        <v>0</v>
      </c>
      <c r="Q179" s="119">
        <f t="shared" si="6"/>
        <v>0</v>
      </c>
    </row>
    <row r="180" spans="1:17" s="51" customFormat="1" ht="20.100000000000001" customHeight="1">
      <c r="C180" s="51" t="s">
        <v>3624</v>
      </c>
      <c r="D180" s="51" t="s">
        <v>3338</v>
      </c>
      <c r="E180" s="280">
        <v>4309.2</v>
      </c>
      <c r="F180" s="280">
        <v>5320</v>
      </c>
      <c r="G180" s="60">
        <f t="shared" ref="G180" si="62">CEILING(O180,100)</f>
        <v>5700</v>
      </c>
      <c r="H180" s="60">
        <f t="shared" ref="H180" si="63">CEILING(N180,100)</f>
        <v>9500</v>
      </c>
      <c r="I180" s="283" t="s">
        <v>952</v>
      </c>
      <c r="J180" s="283" t="s">
        <v>1182</v>
      </c>
      <c r="K180" s="287"/>
      <c r="M180" s="52">
        <f t="shared" si="43"/>
        <v>0</v>
      </c>
      <c r="N180" s="288">
        <v>9500</v>
      </c>
      <c r="O180" s="119">
        <f t="shared" si="4"/>
        <v>5700</v>
      </c>
      <c r="P180" s="119">
        <f t="shared" si="5"/>
        <v>5415</v>
      </c>
      <c r="Q180" s="119">
        <f t="shared" si="6"/>
        <v>4602.75</v>
      </c>
    </row>
    <row r="181" spans="1:17" s="51" customFormat="1" ht="20.100000000000001" customHeight="1">
      <c r="C181" s="51" t="s">
        <v>3625</v>
      </c>
      <c r="D181" s="51" t="s">
        <v>3338</v>
      </c>
      <c r="E181" s="280">
        <v>0</v>
      </c>
      <c r="F181" s="280">
        <v>0</v>
      </c>
      <c r="G181" s="289" t="s">
        <v>1113</v>
      </c>
      <c r="H181" s="289" t="s">
        <v>1113</v>
      </c>
      <c r="I181" s="283" t="s">
        <v>952</v>
      </c>
      <c r="J181" s="283" t="s">
        <v>1182</v>
      </c>
      <c r="K181" s="290" t="s">
        <v>5125</v>
      </c>
      <c r="M181" s="52">
        <f t="shared" si="43"/>
        <v>0</v>
      </c>
      <c r="N181" s="119">
        <f t="shared" si="44"/>
        <v>0</v>
      </c>
      <c r="O181" s="119">
        <f t="shared" si="4"/>
        <v>0</v>
      </c>
      <c r="P181" s="119">
        <f t="shared" si="5"/>
        <v>0</v>
      </c>
      <c r="Q181" s="119">
        <f t="shared" si="6"/>
        <v>0</v>
      </c>
    </row>
    <row r="182" spans="1:17" s="51" customFormat="1" ht="20.100000000000001" customHeight="1">
      <c r="C182" s="51" t="s">
        <v>3626</v>
      </c>
      <c r="D182" s="51" t="s">
        <v>3340</v>
      </c>
      <c r="E182" s="280">
        <v>4847.8500000000004</v>
      </c>
      <c r="F182" s="280">
        <v>5985</v>
      </c>
      <c r="G182" s="60">
        <f t="shared" ref="G182" si="64">CEILING(O182,100)</f>
        <v>6300</v>
      </c>
      <c r="H182" s="60">
        <f t="shared" ref="H182" si="65">CEILING(N182,100)</f>
        <v>10500</v>
      </c>
      <c r="I182" s="283" t="s">
        <v>952</v>
      </c>
      <c r="J182" s="283" t="s">
        <v>1182</v>
      </c>
      <c r="K182" s="287"/>
      <c r="M182" s="52">
        <f t="shared" si="43"/>
        <v>0</v>
      </c>
      <c r="N182" s="288">
        <v>10500</v>
      </c>
      <c r="O182" s="119">
        <f t="shared" si="4"/>
        <v>6300</v>
      </c>
      <c r="P182" s="119">
        <f t="shared" si="5"/>
        <v>5985</v>
      </c>
      <c r="Q182" s="119">
        <f t="shared" si="6"/>
        <v>5087.25</v>
      </c>
    </row>
    <row r="183" spans="1:17" s="51" customFormat="1" ht="20.100000000000001" customHeight="1">
      <c r="C183" s="51" t="s">
        <v>3627</v>
      </c>
      <c r="D183" s="51" t="s">
        <v>3340</v>
      </c>
      <c r="E183" s="280">
        <v>0</v>
      </c>
      <c r="F183" s="280">
        <v>0</v>
      </c>
      <c r="G183" s="289" t="s">
        <v>1113</v>
      </c>
      <c r="H183" s="289" t="s">
        <v>1113</v>
      </c>
      <c r="I183" s="283" t="s">
        <v>952</v>
      </c>
      <c r="J183" s="283" t="s">
        <v>1182</v>
      </c>
      <c r="K183" s="290" t="s">
        <v>5125</v>
      </c>
      <c r="M183" s="52">
        <f t="shared" si="43"/>
        <v>0</v>
      </c>
      <c r="N183" s="119">
        <f t="shared" si="44"/>
        <v>0</v>
      </c>
      <c r="O183" s="119">
        <f t="shared" si="4"/>
        <v>0</v>
      </c>
      <c r="P183" s="119">
        <f t="shared" si="5"/>
        <v>0</v>
      </c>
      <c r="Q183" s="119">
        <f t="shared" si="6"/>
        <v>0</v>
      </c>
    </row>
    <row r="184" spans="1:17" s="51" customFormat="1" ht="20.100000000000001" customHeight="1">
      <c r="C184" s="51" t="s">
        <v>3628</v>
      </c>
      <c r="D184" s="51" t="s">
        <v>3344</v>
      </c>
      <c r="E184" s="280">
        <v>6463.8</v>
      </c>
      <c r="F184" s="280">
        <v>7980</v>
      </c>
      <c r="G184" s="60">
        <f t="shared" ref="G184" si="66">CEILING(O184,100)</f>
        <v>8400</v>
      </c>
      <c r="H184" s="60">
        <f t="shared" ref="H184" si="67">CEILING(N184,100)</f>
        <v>14000</v>
      </c>
      <c r="I184" s="283" t="s">
        <v>952</v>
      </c>
      <c r="J184" s="283" t="s">
        <v>1182</v>
      </c>
      <c r="K184" s="287"/>
      <c r="M184" s="52">
        <f t="shared" si="43"/>
        <v>0</v>
      </c>
      <c r="N184" s="288">
        <v>14000</v>
      </c>
      <c r="O184" s="119">
        <f t="shared" si="4"/>
        <v>8400</v>
      </c>
      <c r="P184" s="119">
        <f t="shared" si="5"/>
        <v>7980</v>
      </c>
      <c r="Q184" s="119">
        <f t="shared" si="6"/>
        <v>6783</v>
      </c>
    </row>
    <row r="185" spans="1:17" s="51" customFormat="1" ht="20.100000000000001" customHeight="1">
      <c r="C185" s="51" t="s">
        <v>3629</v>
      </c>
      <c r="D185" s="51" t="s">
        <v>3344</v>
      </c>
      <c r="E185" s="280">
        <v>0</v>
      </c>
      <c r="F185" s="280">
        <v>0</v>
      </c>
      <c r="G185" s="289" t="s">
        <v>1113</v>
      </c>
      <c r="H185" s="289" t="s">
        <v>1113</v>
      </c>
      <c r="I185" s="283" t="s">
        <v>952</v>
      </c>
      <c r="J185" s="283" t="s">
        <v>1182</v>
      </c>
      <c r="K185" s="290" t="s">
        <v>5125</v>
      </c>
      <c r="M185" s="52">
        <f t="shared" si="43"/>
        <v>0</v>
      </c>
      <c r="N185" s="119">
        <f t="shared" si="44"/>
        <v>0</v>
      </c>
      <c r="O185" s="119">
        <f t="shared" si="4"/>
        <v>0</v>
      </c>
      <c r="P185" s="119">
        <f t="shared" si="5"/>
        <v>0</v>
      </c>
      <c r="Q185" s="119">
        <f t="shared" si="6"/>
        <v>0</v>
      </c>
    </row>
    <row r="186" spans="1:17" s="51" customFormat="1" ht="20.100000000000001" customHeight="1">
      <c r="E186" s="280"/>
      <c r="F186" s="280"/>
      <c r="G186" s="291"/>
      <c r="H186" s="291"/>
      <c r="I186" s="283"/>
      <c r="J186" s="283"/>
      <c r="K186" s="283"/>
      <c r="M186" s="52">
        <f t="shared" si="43"/>
        <v>0</v>
      </c>
      <c r="N186" s="119">
        <f t="shared" si="44"/>
        <v>0</v>
      </c>
      <c r="O186" s="119">
        <f t="shared" si="4"/>
        <v>0</v>
      </c>
      <c r="P186" s="119">
        <f t="shared" si="5"/>
        <v>0</v>
      </c>
      <c r="Q186" s="119">
        <f t="shared" si="6"/>
        <v>0</v>
      </c>
    </row>
    <row r="187" spans="1:17" s="51" customFormat="1" ht="20.100000000000001" customHeight="1">
      <c r="B187" s="281" t="s">
        <v>3630</v>
      </c>
      <c r="E187" s="280"/>
      <c r="F187" s="280"/>
      <c r="G187" s="291"/>
      <c r="H187" s="291"/>
      <c r="I187" s="283"/>
      <c r="J187" s="283"/>
      <c r="K187" s="283"/>
      <c r="M187" s="52">
        <f t="shared" si="43"/>
        <v>0</v>
      </c>
      <c r="N187" s="119">
        <f t="shared" si="44"/>
        <v>0</v>
      </c>
      <c r="O187" s="119">
        <f t="shared" si="4"/>
        <v>0</v>
      </c>
      <c r="P187" s="119">
        <f t="shared" si="5"/>
        <v>0</v>
      </c>
      <c r="Q187" s="119">
        <f t="shared" si="6"/>
        <v>0</v>
      </c>
    </row>
    <row r="188" spans="1:17" s="51" customFormat="1" ht="20.100000000000001" customHeight="1">
      <c r="C188" s="51" t="s">
        <v>3631</v>
      </c>
      <c r="D188" s="51" t="s">
        <v>3358</v>
      </c>
      <c r="E188" s="280">
        <v>4309.2</v>
      </c>
      <c r="F188" s="280">
        <v>5320</v>
      </c>
      <c r="G188" s="60">
        <f t="shared" ref="G188" si="68">CEILING(O188,100)</f>
        <v>5700</v>
      </c>
      <c r="H188" s="60">
        <f t="shared" ref="H188" si="69">CEILING(N188,100)</f>
        <v>9500</v>
      </c>
      <c r="I188" s="283" t="s">
        <v>952</v>
      </c>
      <c r="J188" s="283" t="s">
        <v>1182</v>
      </c>
      <c r="K188" s="287"/>
      <c r="M188" s="52">
        <f t="shared" si="43"/>
        <v>0</v>
      </c>
      <c r="N188" s="292">
        <v>9500</v>
      </c>
      <c r="O188" s="119">
        <f t="shared" si="4"/>
        <v>5700</v>
      </c>
      <c r="P188" s="119">
        <f t="shared" si="5"/>
        <v>5415</v>
      </c>
      <c r="Q188" s="119">
        <f t="shared" si="6"/>
        <v>4602.75</v>
      </c>
    </row>
    <row r="189" spans="1:17" s="51" customFormat="1" ht="20.100000000000001" customHeight="1">
      <c r="C189" s="51" t="s">
        <v>3632</v>
      </c>
      <c r="D189" s="51" t="s">
        <v>3358</v>
      </c>
      <c r="E189" s="280">
        <v>0</v>
      </c>
      <c r="F189" s="280">
        <v>0</v>
      </c>
      <c r="G189" s="289" t="s">
        <v>1113</v>
      </c>
      <c r="H189" s="289" t="s">
        <v>1113</v>
      </c>
      <c r="I189" s="283" t="s">
        <v>952</v>
      </c>
      <c r="J189" s="283" t="s">
        <v>1182</v>
      </c>
      <c r="K189" s="290" t="s">
        <v>5125</v>
      </c>
      <c r="M189" s="52">
        <f t="shared" si="43"/>
        <v>0</v>
      </c>
      <c r="N189" s="119">
        <f t="shared" si="44"/>
        <v>0</v>
      </c>
      <c r="O189" s="119">
        <f t="shared" si="4"/>
        <v>0</v>
      </c>
      <c r="P189" s="119">
        <f t="shared" si="5"/>
        <v>0</v>
      </c>
      <c r="Q189" s="119">
        <f t="shared" si="6"/>
        <v>0</v>
      </c>
    </row>
    <row r="190" spans="1:17" s="51" customFormat="1" ht="20.100000000000001" customHeight="1">
      <c r="C190" s="51" t="s">
        <v>3633</v>
      </c>
      <c r="D190" s="51" t="s">
        <v>3340</v>
      </c>
      <c r="E190" s="280">
        <v>4847.8500000000004</v>
      </c>
      <c r="F190" s="280">
        <v>5985</v>
      </c>
      <c r="G190" s="60">
        <f t="shared" ref="G190" si="70">CEILING(O190,100)</f>
        <v>6300</v>
      </c>
      <c r="H190" s="60">
        <f t="shared" ref="H190" si="71">CEILING(N190,100)</f>
        <v>10500</v>
      </c>
      <c r="I190" s="283" t="s">
        <v>952</v>
      </c>
      <c r="J190" s="283" t="s">
        <v>1182</v>
      </c>
      <c r="K190" s="287"/>
      <c r="M190" s="52">
        <f t="shared" si="43"/>
        <v>0</v>
      </c>
      <c r="N190" s="288">
        <v>10500</v>
      </c>
      <c r="O190" s="119">
        <f t="shared" si="4"/>
        <v>6300</v>
      </c>
      <c r="P190" s="119">
        <f t="shared" si="5"/>
        <v>5985</v>
      </c>
      <c r="Q190" s="119">
        <f t="shared" si="6"/>
        <v>5087.25</v>
      </c>
    </row>
    <row r="191" spans="1:17" s="51" customFormat="1" ht="20.100000000000001" customHeight="1">
      <c r="C191" s="51" t="s">
        <v>3634</v>
      </c>
      <c r="D191" s="51" t="s">
        <v>3340</v>
      </c>
      <c r="E191" s="280">
        <v>0</v>
      </c>
      <c r="F191" s="280">
        <v>0</v>
      </c>
      <c r="G191" s="289" t="s">
        <v>1113</v>
      </c>
      <c r="H191" s="289" t="s">
        <v>1113</v>
      </c>
      <c r="I191" s="283" t="s">
        <v>952</v>
      </c>
      <c r="J191" s="283" t="s">
        <v>1182</v>
      </c>
      <c r="K191" s="290" t="s">
        <v>5125</v>
      </c>
      <c r="M191" s="52">
        <f t="shared" si="43"/>
        <v>0</v>
      </c>
      <c r="N191" s="119">
        <f t="shared" si="44"/>
        <v>0</v>
      </c>
      <c r="O191" s="119">
        <f t="shared" si="4"/>
        <v>0</v>
      </c>
      <c r="P191" s="119">
        <f t="shared" si="5"/>
        <v>0</v>
      </c>
      <c r="Q191" s="119">
        <f t="shared" si="6"/>
        <v>0</v>
      </c>
    </row>
    <row r="192" spans="1:17" s="51" customFormat="1" ht="20.100000000000001" customHeight="1">
      <c r="A192" s="293" t="s">
        <v>3635</v>
      </c>
      <c r="E192" s="280"/>
      <c r="F192" s="280"/>
      <c r="G192" s="280"/>
      <c r="H192" s="280"/>
      <c r="K192" s="283"/>
      <c r="M192" s="52">
        <f t="shared" si="43"/>
        <v>0</v>
      </c>
      <c r="N192" s="119">
        <f t="shared" si="44"/>
        <v>0</v>
      </c>
      <c r="O192" s="119">
        <f t="shared" si="4"/>
        <v>0</v>
      </c>
      <c r="P192" s="119">
        <f t="shared" si="5"/>
        <v>0</v>
      </c>
      <c r="Q192" s="119">
        <f t="shared" si="6"/>
        <v>0</v>
      </c>
    </row>
    <row r="193" spans="2:17" s="51" customFormat="1" ht="20.100000000000001" customHeight="1">
      <c r="B193" s="281" t="s">
        <v>3636</v>
      </c>
      <c r="E193" s="280">
        <v>2462.4</v>
      </c>
      <c r="F193" s="280">
        <v>2736</v>
      </c>
      <c r="G193" s="60">
        <f t="shared" ref="G193" si="72">CEILING(O193,100)</f>
        <v>2900</v>
      </c>
      <c r="H193" s="60">
        <f t="shared" ref="H193" si="73">CEILING(N193,100)</f>
        <v>4800</v>
      </c>
      <c r="I193" s="283" t="s">
        <v>3368</v>
      </c>
      <c r="J193" s="283" t="s">
        <v>2470</v>
      </c>
      <c r="K193" s="283"/>
      <c r="M193" s="52">
        <f t="shared" si="43"/>
        <v>0</v>
      </c>
      <c r="N193" s="280">
        <v>4800</v>
      </c>
      <c r="O193" s="119">
        <f t="shared" si="4"/>
        <v>2880</v>
      </c>
      <c r="P193" s="119">
        <f t="shared" si="5"/>
        <v>2736</v>
      </c>
      <c r="Q193" s="119">
        <f t="shared" si="6"/>
        <v>2325.6</v>
      </c>
    </row>
    <row r="194" spans="2:17" s="51" customFormat="1" ht="20.100000000000001" customHeight="1">
      <c r="B194" s="51" t="s">
        <v>3637</v>
      </c>
      <c r="C194" s="51" t="s">
        <v>3638</v>
      </c>
      <c r="D194" s="51" t="s">
        <v>3639</v>
      </c>
      <c r="E194" s="280">
        <v>2770.2000000000003</v>
      </c>
      <c r="F194" s="280">
        <v>3078</v>
      </c>
      <c r="G194" s="60">
        <f t="shared" ref="G194:G196" si="74">CEILING(O194,100)</f>
        <v>3300</v>
      </c>
      <c r="H194" s="60">
        <f t="shared" ref="H194:H196" si="75">CEILING(N194,100)</f>
        <v>5400</v>
      </c>
      <c r="I194" s="283" t="s">
        <v>3368</v>
      </c>
      <c r="J194" s="283" t="s">
        <v>2470</v>
      </c>
      <c r="K194" s="283"/>
      <c r="M194" s="52">
        <f t="shared" si="43"/>
        <v>0</v>
      </c>
      <c r="N194" s="280">
        <v>5400</v>
      </c>
      <c r="O194" s="119">
        <f t="shared" si="4"/>
        <v>3240</v>
      </c>
      <c r="P194" s="119">
        <f t="shared" si="5"/>
        <v>3078</v>
      </c>
      <c r="Q194" s="119">
        <f t="shared" si="6"/>
        <v>2616.2999999999997</v>
      </c>
    </row>
    <row r="195" spans="2:17" s="51" customFormat="1" ht="20.100000000000001" customHeight="1">
      <c r="B195" s="51" t="s">
        <v>3640</v>
      </c>
      <c r="C195" s="51" t="s">
        <v>3641</v>
      </c>
      <c r="D195" s="51" t="s">
        <v>3642</v>
      </c>
      <c r="E195" s="280">
        <v>14774.4</v>
      </c>
      <c r="F195" s="280">
        <v>16416</v>
      </c>
      <c r="G195" s="60">
        <f t="shared" si="74"/>
        <v>17300</v>
      </c>
      <c r="H195" s="60">
        <f t="shared" si="75"/>
        <v>28800</v>
      </c>
      <c r="I195" s="283" t="s">
        <v>3368</v>
      </c>
      <c r="J195" s="283" t="s">
        <v>2470</v>
      </c>
      <c r="K195" s="283"/>
      <c r="M195" s="52">
        <f t="shared" si="43"/>
        <v>0</v>
      </c>
      <c r="N195" s="280">
        <v>28800</v>
      </c>
      <c r="O195" s="119">
        <f t="shared" si="4"/>
        <v>17280</v>
      </c>
      <c r="P195" s="119">
        <f t="shared" si="5"/>
        <v>16416</v>
      </c>
      <c r="Q195" s="119">
        <f t="shared" si="6"/>
        <v>13953.6</v>
      </c>
    </row>
    <row r="196" spans="2:17" s="51" customFormat="1" ht="20.100000000000001" customHeight="1">
      <c r="B196" s="51" t="s">
        <v>3643</v>
      </c>
      <c r="C196" s="51" t="s">
        <v>3644</v>
      </c>
      <c r="D196" s="51" t="s">
        <v>3645</v>
      </c>
      <c r="E196" s="280">
        <v>20314.8</v>
      </c>
      <c r="F196" s="280">
        <v>22572</v>
      </c>
      <c r="G196" s="60">
        <f t="shared" si="74"/>
        <v>23800</v>
      </c>
      <c r="H196" s="60">
        <f t="shared" si="75"/>
        <v>39600</v>
      </c>
      <c r="I196" s="283" t="s">
        <v>3368</v>
      </c>
      <c r="J196" s="283" t="s">
        <v>2470</v>
      </c>
      <c r="K196" s="283"/>
      <c r="M196" s="52">
        <f t="shared" si="43"/>
        <v>0</v>
      </c>
      <c r="N196" s="280">
        <v>39600</v>
      </c>
      <c r="O196" s="119">
        <f t="shared" si="4"/>
        <v>23760</v>
      </c>
      <c r="P196" s="119">
        <f t="shared" si="5"/>
        <v>22572</v>
      </c>
      <c r="Q196" s="119">
        <f t="shared" si="6"/>
        <v>19186.2</v>
      </c>
    </row>
    <row r="197" spans="2:17" s="51" customFormat="1" ht="20.100000000000001" customHeight="1">
      <c r="B197" s="51" t="s">
        <v>3646</v>
      </c>
      <c r="C197" s="51" t="s">
        <v>3647</v>
      </c>
      <c r="D197" s="51" t="s">
        <v>3648</v>
      </c>
      <c r="E197" s="280"/>
      <c r="F197" s="280"/>
      <c r="G197" s="289" t="s">
        <v>1113</v>
      </c>
      <c r="H197" s="289" t="s">
        <v>1113</v>
      </c>
      <c r="I197" s="283" t="s">
        <v>3368</v>
      </c>
      <c r="J197" s="283" t="s">
        <v>2470</v>
      </c>
      <c r="K197" s="290" t="s">
        <v>5125</v>
      </c>
      <c r="M197" s="52">
        <f t="shared" si="43"/>
        <v>0</v>
      </c>
      <c r="N197" s="119">
        <f t="shared" si="44"/>
        <v>0</v>
      </c>
      <c r="O197" s="119">
        <f t="shared" si="4"/>
        <v>0</v>
      </c>
      <c r="P197" s="119">
        <f t="shared" si="5"/>
        <v>0</v>
      </c>
      <c r="Q197" s="119">
        <f t="shared" si="6"/>
        <v>0</v>
      </c>
    </row>
    <row r="198" spans="2:17" s="51" customFormat="1" ht="20.100000000000001" customHeight="1">
      <c r="B198" s="281" t="s">
        <v>3649</v>
      </c>
      <c r="E198" s="280">
        <v>3016.44</v>
      </c>
      <c r="F198" s="280">
        <v>3351.6</v>
      </c>
      <c r="G198" s="60">
        <f t="shared" ref="G198" si="76">CEILING(O198,100)</f>
        <v>3600</v>
      </c>
      <c r="H198" s="60">
        <f t="shared" ref="H198" si="77">CEILING(N198,100)</f>
        <v>5900</v>
      </c>
      <c r="I198" s="283" t="s">
        <v>3368</v>
      </c>
      <c r="J198" s="283" t="s">
        <v>2470</v>
      </c>
      <c r="K198" s="283"/>
      <c r="M198" s="52">
        <f t="shared" si="43"/>
        <v>0</v>
      </c>
      <c r="N198" s="280">
        <v>5880</v>
      </c>
      <c r="O198" s="119">
        <f t="shared" si="4"/>
        <v>3528</v>
      </c>
      <c r="P198" s="119">
        <f t="shared" si="5"/>
        <v>3351.6</v>
      </c>
      <c r="Q198" s="119">
        <f t="shared" si="6"/>
        <v>2848.8599999999997</v>
      </c>
    </row>
    <row r="199" spans="2:17" s="51" customFormat="1" ht="20.100000000000001" customHeight="1">
      <c r="B199" s="51" t="s">
        <v>3650</v>
      </c>
      <c r="C199" s="51" t="s">
        <v>3651</v>
      </c>
      <c r="D199" s="51" t="s">
        <v>3652</v>
      </c>
      <c r="E199" s="280">
        <v>3016.44</v>
      </c>
      <c r="F199" s="280">
        <v>3351.6</v>
      </c>
      <c r="G199" s="60">
        <f t="shared" ref="G199:G203" si="78">CEILING(O199,100)</f>
        <v>3600</v>
      </c>
      <c r="H199" s="60">
        <f t="shared" ref="H199:H203" si="79">CEILING(N199,100)</f>
        <v>5900</v>
      </c>
      <c r="I199" s="283" t="s">
        <v>3368</v>
      </c>
      <c r="J199" s="283" t="s">
        <v>2470</v>
      </c>
      <c r="K199" s="283"/>
      <c r="M199" s="52">
        <f t="shared" si="43"/>
        <v>0</v>
      </c>
      <c r="N199" s="280">
        <v>5880</v>
      </c>
      <c r="O199" s="119">
        <f t="shared" si="4"/>
        <v>3528</v>
      </c>
      <c r="P199" s="119">
        <f t="shared" si="5"/>
        <v>3351.6</v>
      </c>
      <c r="Q199" s="119">
        <f t="shared" si="6"/>
        <v>2848.8599999999997</v>
      </c>
    </row>
    <row r="200" spans="2:17" s="51" customFormat="1" ht="20.100000000000001" customHeight="1">
      <c r="B200" s="51" t="s">
        <v>3653</v>
      </c>
      <c r="C200" s="51" t="s">
        <v>3654</v>
      </c>
      <c r="D200" s="51" t="s">
        <v>3655</v>
      </c>
      <c r="E200" s="280">
        <v>4617</v>
      </c>
      <c r="F200" s="280">
        <v>5130</v>
      </c>
      <c r="G200" s="60">
        <f t="shared" si="78"/>
        <v>5400</v>
      </c>
      <c r="H200" s="60">
        <f t="shared" si="79"/>
        <v>9000</v>
      </c>
      <c r="I200" s="283" t="s">
        <v>3368</v>
      </c>
      <c r="J200" s="283" t="s">
        <v>2470</v>
      </c>
      <c r="K200" s="283"/>
      <c r="M200" s="52">
        <f t="shared" si="43"/>
        <v>0</v>
      </c>
      <c r="N200" s="280">
        <v>9000</v>
      </c>
      <c r="O200" s="119">
        <f t="shared" si="4"/>
        <v>5400</v>
      </c>
      <c r="P200" s="119">
        <f t="shared" si="5"/>
        <v>5130</v>
      </c>
      <c r="Q200" s="119">
        <f t="shared" si="6"/>
        <v>4360.5</v>
      </c>
    </row>
    <row r="201" spans="2:17" s="51" customFormat="1" ht="20.100000000000001" customHeight="1">
      <c r="B201" s="51" t="s">
        <v>3656</v>
      </c>
      <c r="C201" s="51" t="s">
        <v>3657</v>
      </c>
      <c r="D201" s="51" t="s">
        <v>3658</v>
      </c>
      <c r="E201" s="280">
        <v>4617</v>
      </c>
      <c r="F201" s="280">
        <v>5130</v>
      </c>
      <c r="G201" s="60">
        <f t="shared" si="78"/>
        <v>5400</v>
      </c>
      <c r="H201" s="60">
        <f t="shared" si="79"/>
        <v>9000</v>
      </c>
      <c r="I201" s="283" t="s">
        <v>3368</v>
      </c>
      <c r="J201" s="283" t="s">
        <v>2470</v>
      </c>
      <c r="K201" s="283"/>
      <c r="M201" s="52">
        <f t="shared" si="43"/>
        <v>0</v>
      </c>
      <c r="N201" s="280">
        <v>9000</v>
      </c>
      <c r="O201" s="119">
        <f t="shared" si="4"/>
        <v>5400</v>
      </c>
      <c r="P201" s="119">
        <f t="shared" si="5"/>
        <v>5130</v>
      </c>
      <c r="Q201" s="119">
        <f t="shared" si="6"/>
        <v>4360.5</v>
      </c>
    </row>
    <row r="202" spans="2:17" s="51" customFormat="1" ht="20.100000000000001" customHeight="1">
      <c r="B202" s="51" t="s">
        <v>3659</v>
      </c>
      <c r="C202" s="51" t="s">
        <v>3660</v>
      </c>
      <c r="D202" s="51" t="s">
        <v>3661</v>
      </c>
      <c r="E202" s="280">
        <v>6463.8</v>
      </c>
      <c r="F202" s="280">
        <v>7182</v>
      </c>
      <c r="G202" s="60">
        <f t="shared" si="78"/>
        <v>7600</v>
      </c>
      <c r="H202" s="60">
        <f t="shared" si="79"/>
        <v>12600</v>
      </c>
      <c r="I202" s="283" t="s">
        <v>3368</v>
      </c>
      <c r="J202" s="283" t="s">
        <v>2470</v>
      </c>
      <c r="K202" s="283"/>
      <c r="M202" s="52">
        <f t="shared" ref="M202:M222" si="80">L202*35</f>
        <v>0</v>
      </c>
      <c r="N202" s="280">
        <v>12600</v>
      </c>
      <c r="O202" s="119">
        <f t="shared" si="4"/>
        <v>7560</v>
      </c>
      <c r="P202" s="119">
        <f t="shared" si="5"/>
        <v>7182</v>
      </c>
      <c r="Q202" s="119">
        <f t="shared" si="6"/>
        <v>6104.7</v>
      </c>
    </row>
    <row r="203" spans="2:17" s="51" customFormat="1" ht="20.100000000000001" customHeight="1">
      <c r="B203" s="51" t="s">
        <v>3662</v>
      </c>
      <c r="C203" s="51" t="s">
        <v>3663</v>
      </c>
      <c r="D203" s="51" t="s">
        <v>3664</v>
      </c>
      <c r="E203" s="280">
        <v>6463.8</v>
      </c>
      <c r="F203" s="280">
        <v>7182</v>
      </c>
      <c r="G203" s="60">
        <f t="shared" si="78"/>
        <v>7600</v>
      </c>
      <c r="H203" s="60">
        <f t="shared" si="79"/>
        <v>12600</v>
      </c>
      <c r="I203" s="283" t="s">
        <v>3368</v>
      </c>
      <c r="J203" s="283" t="s">
        <v>2470</v>
      </c>
      <c r="K203" s="283"/>
      <c r="M203" s="52">
        <f t="shared" si="80"/>
        <v>0</v>
      </c>
      <c r="N203" s="280">
        <v>12600</v>
      </c>
      <c r="O203" s="119">
        <f t="shared" si="4"/>
        <v>7560</v>
      </c>
      <c r="P203" s="119">
        <f t="shared" si="5"/>
        <v>7182</v>
      </c>
      <c r="Q203" s="119">
        <f t="shared" si="6"/>
        <v>6104.7</v>
      </c>
    </row>
    <row r="204" spans="2:17" s="51" customFormat="1" ht="20.100000000000001" customHeight="1">
      <c r="B204" s="51" t="s">
        <v>3665</v>
      </c>
      <c r="C204" s="51" t="s">
        <v>3666</v>
      </c>
      <c r="D204" s="51" t="s">
        <v>3667</v>
      </c>
      <c r="E204" s="280"/>
      <c r="F204" s="280"/>
      <c r="G204" s="289" t="s">
        <v>1113</v>
      </c>
      <c r="H204" s="289" t="s">
        <v>1113</v>
      </c>
      <c r="I204" s="283" t="s">
        <v>3368</v>
      </c>
      <c r="J204" s="283" t="s">
        <v>2470</v>
      </c>
      <c r="K204" s="290" t="s">
        <v>5125</v>
      </c>
      <c r="M204" s="52">
        <f t="shared" si="80"/>
        <v>0</v>
      </c>
      <c r="N204" s="119">
        <f t="shared" ref="N204:N222" si="81">M204*3</f>
        <v>0</v>
      </c>
      <c r="O204" s="119">
        <f t="shared" si="4"/>
        <v>0</v>
      </c>
      <c r="P204" s="119">
        <f t="shared" si="5"/>
        <v>0</v>
      </c>
      <c r="Q204" s="119">
        <f t="shared" si="6"/>
        <v>0</v>
      </c>
    </row>
    <row r="205" spans="2:17" s="51" customFormat="1" ht="20.100000000000001" customHeight="1">
      <c r="B205" s="281" t="s">
        <v>3668</v>
      </c>
      <c r="E205" s="280">
        <v>22161.600000000002</v>
      </c>
      <c r="F205" s="280">
        <v>24624</v>
      </c>
      <c r="G205" s="60">
        <f t="shared" ref="G205" si="82">CEILING(O205,100)</f>
        <v>26000</v>
      </c>
      <c r="H205" s="60">
        <f t="shared" ref="H205" si="83">CEILING(N205,100)</f>
        <v>43200</v>
      </c>
      <c r="I205" s="283" t="s">
        <v>3368</v>
      </c>
      <c r="J205" s="283" t="s">
        <v>2470</v>
      </c>
      <c r="K205" s="283"/>
      <c r="M205" s="52">
        <f t="shared" si="80"/>
        <v>0</v>
      </c>
      <c r="N205" s="280">
        <v>43200</v>
      </c>
      <c r="O205" s="119">
        <f t="shared" si="4"/>
        <v>25920</v>
      </c>
      <c r="P205" s="119">
        <f t="shared" si="5"/>
        <v>24624</v>
      </c>
      <c r="Q205" s="119">
        <f t="shared" si="6"/>
        <v>20930.399999999998</v>
      </c>
    </row>
    <row r="206" spans="2:17" s="51" customFormat="1" ht="20.100000000000001" customHeight="1">
      <c r="B206" s="51" t="s">
        <v>3669</v>
      </c>
      <c r="C206" s="51" t="s">
        <v>3670</v>
      </c>
      <c r="D206" s="51" t="s">
        <v>3671</v>
      </c>
      <c r="E206" s="280">
        <v>27394.2</v>
      </c>
      <c r="F206" s="280">
        <v>30438</v>
      </c>
      <c r="G206" s="60">
        <f t="shared" ref="G206" si="84">CEILING(O206,100)</f>
        <v>32100</v>
      </c>
      <c r="H206" s="60">
        <f t="shared" ref="H206" si="85">CEILING(N206,100)</f>
        <v>53400</v>
      </c>
      <c r="I206" s="283" t="s">
        <v>3368</v>
      </c>
      <c r="J206" s="283" t="s">
        <v>2470</v>
      </c>
      <c r="K206" s="283"/>
      <c r="M206" s="52">
        <f t="shared" si="80"/>
        <v>0</v>
      </c>
      <c r="N206" s="280">
        <v>53400</v>
      </c>
      <c r="O206" s="119">
        <f t="shared" si="4"/>
        <v>32040</v>
      </c>
      <c r="P206" s="119">
        <f t="shared" si="5"/>
        <v>30438</v>
      </c>
      <c r="Q206" s="119">
        <f t="shared" si="6"/>
        <v>25872.3</v>
      </c>
    </row>
    <row r="207" spans="2:17" s="51" customFormat="1" ht="20.100000000000001" customHeight="1">
      <c r="B207" s="51" t="s">
        <v>3672</v>
      </c>
      <c r="C207" s="51" t="s">
        <v>3673</v>
      </c>
      <c r="D207" s="51" t="s">
        <v>3674</v>
      </c>
      <c r="E207" s="280"/>
      <c r="F207" s="280"/>
      <c r="G207" s="289" t="s">
        <v>1113</v>
      </c>
      <c r="H207" s="289" t="s">
        <v>1113</v>
      </c>
      <c r="I207" s="283" t="s">
        <v>3368</v>
      </c>
      <c r="J207" s="283" t="s">
        <v>2470</v>
      </c>
      <c r="K207" s="290" t="s">
        <v>5125</v>
      </c>
      <c r="M207" s="52">
        <f t="shared" si="80"/>
        <v>0</v>
      </c>
      <c r="N207" s="119">
        <f t="shared" si="81"/>
        <v>0</v>
      </c>
      <c r="O207" s="119">
        <f t="shared" si="4"/>
        <v>0</v>
      </c>
      <c r="P207" s="119">
        <f t="shared" si="5"/>
        <v>0</v>
      </c>
      <c r="Q207" s="119">
        <f t="shared" si="6"/>
        <v>0</v>
      </c>
    </row>
    <row r="208" spans="2:17" s="51" customFormat="1" ht="20.100000000000001" customHeight="1">
      <c r="B208" s="281" t="s">
        <v>3675</v>
      </c>
      <c r="E208" s="280">
        <v>4740.12</v>
      </c>
      <c r="F208" s="280">
        <v>5266.8</v>
      </c>
      <c r="G208" s="60">
        <f t="shared" ref="G208" si="86">CEILING(O208,100)</f>
        <v>5600</v>
      </c>
      <c r="H208" s="60">
        <f t="shared" ref="H208" si="87">CEILING(N208,100)</f>
        <v>9300</v>
      </c>
      <c r="I208" s="283" t="s">
        <v>3368</v>
      </c>
      <c r="J208" s="283" t="s">
        <v>2470</v>
      </c>
      <c r="K208" s="283"/>
      <c r="M208" s="52">
        <f t="shared" si="80"/>
        <v>0</v>
      </c>
      <c r="N208" s="280">
        <v>9240</v>
      </c>
      <c r="O208" s="119">
        <f t="shared" si="4"/>
        <v>5544</v>
      </c>
      <c r="P208" s="119">
        <f t="shared" si="5"/>
        <v>5266.8</v>
      </c>
      <c r="Q208" s="119">
        <f t="shared" si="6"/>
        <v>4476.78</v>
      </c>
    </row>
    <row r="209" spans="1:17" s="51" customFormat="1" ht="20.100000000000001" customHeight="1">
      <c r="B209" s="51" t="s">
        <v>3676</v>
      </c>
      <c r="C209" s="51" t="s">
        <v>3677</v>
      </c>
      <c r="D209" s="51" t="s">
        <v>3678</v>
      </c>
      <c r="E209" s="280">
        <v>7571.8799999999992</v>
      </c>
      <c r="F209" s="280">
        <v>8413.1999999999989</v>
      </c>
      <c r="G209" s="60">
        <f t="shared" ref="G209:G211" si="88">CEILING(O209,100)</f>
        <v>8900</v>
      </c>
      <c r="H209" s="60">
        <f t="shared" ref="H209:H211" si="89">CEILING(N209,100)</f>
        <v>14800</v>
      </c>
      <c r="I209" s="283" t="s">
        <v>3368</v>
      </c>
      <c r="J209" s="283" t="s">
        <v>2470</v>
      </c>
      <c r="K209" s="283"/>
      <c r="M209" s="52">
        <f t="shared" si="80"/>
        <v>0</v>
      </c>
      <c r="N209" s="280">
        <v>14760</v>
      </c>
      <c r="O209" s="119">
        <f t="shared" si="4"/>
        <v>8856</v>
      </c>
      <c r="P209" s="119">
        <f t="shared" si="5"/>
        <v>8413.1999999999989</v>
      </c>
      <c r="Q209" s="119">
        <f t="shared" si="6"/>
        <v>7151.2199999999984</v>
      </c>
    </row>
    <row r="210" spans="1:17" s="51" customFormat="1" ht="20.100000000000001" customHeight="1">
      <c r="B210" s="51" t="s">
        <v>3679</v>
      </c>
      <c r="C210" s="51" t="s">
        <v>3680</v>
      </c>
      <c r="D210" s="51" t="s">
        <v>3681</v>
      </c>
      <c r="E210" s="280">
        <v>28317.600000000002</v>
      </c>
      <c r="F210" s="280">
        <v>31464</v>
      </c>
      <c r="G210" s="60">
        <f t="shared" si="88"/>
        <v>33200</v>
      </c>
      <c r="H210" s="60">
        <f t="shared" si="89"/>
        <v>55200</v>
      </c>
      <c r="I210" s="283" t="s">
        <v>3368</v>
      </c>
      <c r="J210" s="283" t="s">
        <v>2470</v>
      </c>
      <c r="K210" s="283"/>
      <c r="M210" s="52">
        <f t="shared" si="80"/>
        <v>0</v>
      </c>
      <c r="N210" s="280">
        <v>55200</v>
      </c>
      <c r="O210" s="119">
        <f t="shared" si="4"/>
        <v>33120</v>
      </c>
      <c r="P210" s="119">
        <f t="shared" si="5"/>
        <v>31464</v>
      </c>
      <c r="Q210" s="119">
        <f t="shared" si="6"/>
        <v>26744.399999999998</v>
      </c>
    </row>
    <row r="211" spans="1:17" s="51" customFormat="1" ht="20.100000000000001" customHeight="1">
      <c r="B211" s="51" t="s">
        <v>3682</v>
      </c>
      <c r="C211" s="51" t="s">
        <v>3683</v>
      </c>
      <c r="D211" s="51" t="s">
        <v>3684</v>
      </c>
      <c r="E211" s="280">
        <v>51710.400000000001</v>
      </c>
      <c r="F211" s="280">
        <v>57456</v>
      </c>
      <c r="G211" s="60">
        <f t="shared" si="88"/>
        <v>60500</v>
      </c>
      <c r="H211" s="60">
        <f t="shared" si="89"/>
        <v>100800</v>
      </c>
      <c r="I211" s="283" t="s">
        <v>3368</v>
      </c>
      <c r="J211" s="283" t="s">
        <v>2470</v>
      </c>
      <c r="K211" s="283"/>
      <c r="M211" s="52">
        <f t="shared" si="80"/>
        <v>0</v>
      </c>
      <c r="N211" s="280">
        <v>100800</v>
      </c>
      <c r="O211" s="119">
        <f t="shared" si="4"/>
        <v>60480</v>
      </c>
      <c r="P211" s="119">
        <f t="shared" si="5"/>
        <v>57456</v>
      </c>
      <c r="Q211" s="119">
        <f t="shared" si="6"/>
        <v>48837.599999999999</v>
      </c>
    </row>
    <row r="212" spans="1:17" s="51" customFormat="1" ht="20.100000000000001" customHeight="1">
      <c r="B212" s="51" t="s">
        <v>3685</v>
      </c>
      <c r="C212" s="51" t="s">
        <v>3686</v>
      </c>
      <c r="D212" s="51" t="s">
        <v>3687</v>
      </c>
      <c r="E212" s="280"/>
      <c r="F212" s="280"/>
      <c r="G212" s="289" t="s">
        <v>1113</v>
      </c>
      <c r="H212" s="289" t="s">
        <v>1113</v>
      </c>
      <c r="I212" s="283" t="s">
        <v>3368</v>
      </c>
      <c r="J212" s="283" t="s">
        <v>2470</v>
      </c>
      <c r="K212" s="283"/>
      <c r="M212" s="52">
        <f t="shared" si="80"/>
        <v>0</v>
      </c>
      <c r="N212" s="119">
        <f t="shared" si="81"/>
        <v>0</v>
      </c>
      <c r="O212" s="119">
        <f t="shared" si="4"/>
        <v>0</v>
      </c>
      <c r="P212" s="119">
        <f t="shared" si="5"/>
        <v>0</v>
      </c>
      <c r="Q212" s="119">
        <f t="shared" si="6"/>
        <v>0</v>
      </c>
    </row>
    <row r="213" spans="1:17" s="51" customFormat="1" ht="20.100000000000001" customHeight="1">
      <c r="E213" s="280"/>
      <c r="F213" s="280"/>
      <c r="G213" s="280"/>
      <c r="H213" s="280"/>
      <c r="K213" s="283"/>
      <c r="M213" s="52">
        <f t="shared" si="80"/>
        <v>0</v>
      </c>
      <c r="N213" s="119">
        <f t="shared" si="81"/>
        <v>0</v>
      </c>
      <c r="O213" s="119">
        <f t="shared" si="4"/>
        <v>0</v>
      </c>
      <c r="P213" s="119">
        <f t="shared" si="5"/>
        <v>0</v>
      </c>
      <c r="Q213" s="119">
        <f t="shared" si="6"/>
        <v>0</v>
      </c>
    </row>
    <row r="214" spans="1:17" s="51" customFormat="1" ht="20.100000000000001" customHeight="1">
      <c r="A214" s="293" t="s">
        <v>3688</v>
      </c>
      <c r="B214" s="281" t="s">
        <v>3688</v>
      </c>
      <c r="E214" s="280"/>
      <c r="F214" s="280"/>
      <c r="G214" s="280"/>
      <c r="H214" s="280"/>
      <c r="I214" s="283"/>
      <c r="J214" s="283"/>
      <c r="K214" s="283"/>
      <c r="M214" s="52">
        <f t="shared" si="80"/>
        <v>0</v>
      </c>
      <c r="N214" s="119">
        <f t="shared" si="81"/>
        <v>0</v>
      </c>
      <c r="O214" s="119">
        <f t="shared" si="4"/>
        <v>0</v>
      </c>
      <c r="P214" s="119">
        <f t="shared" si="5"/>
        <v>0</v>
      </c>
      <c r="Q214" s="119">
        <f t="shared" si="6"/>
        <v>0</v>
      </c>
    </row>
    <row r="215" spans="1:17" s="51" customFormat="1" ht="20.100000000000001" customHeight="1">
      <c r="C215" s="51" t="s">
        <v>3689</v>
      </c>
      <c r="D215" s="51" t="s">
        <v>3690</v>
      </c>
      <c r="E215" s="280">
        <v>1077.3</v>
      </c>
      <c r="F215" s="280">
        <v>1330</v>
      </c>
      <c r="G215" s="289" t="s">
        <v>4327</v>
      </c>
      <c r="H215" s="289" t="s">
        <v>4327</v>
      </c>
      <c r="I215" s="283" t="s">
        <v>952</v>
      </c>
      <c r="J215" s="283" t="s">
        <v>1182</v>
      </c>
      <c r="K215" s="290" t="s">
        <v>5125</v>
      </c>
      <c r="M215" s="52">
        <f t="shared" si="80"/>
        <v>0</v>
      </c>
      <c r="N215" s="119">
        <f t="shared" si="81"/>
        <v>0</v>
      </c>
      <c r="O215" s="119">
        <f t="shared" si="4"/>
        <v>0</v>
      </c>
      <c r="P215" s="119">
        <f t="shared" si="5"/>
        <v>0</v>
      </c>
      <c r="Q215" s="119">
        <f t="shared" si="6"/>
        <v>0</v>
      </c>
    </row>
    <row r="216" spans="1:17" s="51" customFormat="1" ht="20.100000000000001" customHeight="1">
      <c r="C216" s="51" t="s">
        <v>3691</v>
      </c>
      <c r="D216" s="51" t="s">
        <v>3692</v>
      </c>
      <c r="E216" s="280">
        <v>1077.3</v>
      </c>
      <c r="F216" s="280">
        <v>1330</v>
      </c>
      <c r="G216" s="60">
        <f t="shared" ref="G216:G219" si="90">CEILING(O216,100)</f>
        <v>1400</v>
      </c>
      <c r="H216" s="60">
        <f t="shared" ref="H216:H219" si="91">CEILING(N216,100)</f>
        <v>2300</v>
      </c>
      <c r="I216" s="283" t="s">
        <v>952</v>
      </c>
      <c r="J216" s="283" t="s">
        <v>1182</v>
      </c>
      <c r="K216" s="287"/>
      <c r="M216" s="52">
        <f t="shared" si="80"/>
        <v>0</v>
      </c>
      <c r="N216" s="288">
        <v>2300</v>
      </c>
      <c r="O216" s="119">
        <f t="shared" si="4"/>
        <v>1380</v>
      </c>
      <c r="P216" s="119">
        <f t="shared" si="5"/>
        <v>1311</v>
      </c>
      <c r="Q216" s="119">
        <f t="shared" si="6"/>
        <v>1114.3499999999999</v>
      </c>
    </row>
    <row r="217" spans="1:17" s="51" customFormat="1" ht="20.100000000000001" customHeight="1">
      <c r="C217" s="51" t="s">
        <v>3693</v>
      </c>
      <c r="D217" s="51" t="s">
        <v>3694</v>
      </c>
      <c r="E217" s="280">
        <v>4847.8500000000004</v>
      </c>
      <c r="F217" s="280">
        <v>5985</v>
      </c>
      <c r="G217" s="60">
        <f t="shared" si="90"/>
        <v>6300</v>
      </c>
      <c r="H217" s="60">
        <f t="shared" si="91"/>
        <v>10500</v>
      </c>
      <c r="I217" s="283" t="s">
        <v>952</v>
      </c>
      <c r="J217" s="283" t="s">
        <v>1182</v>
      </c>
      <c r="K217" s="287"/>
      <c r="M217" s="52">
        <f t="shared" si="80"/>
        <v>0</v>
      </c>
      <c r="N217" s="288">
        <v>10500</v>
      </c>
      <c r="O217" s="119">
        <f t="shared" si="4"/>
        <v>6300</v>
      </c>
      <c r="P217" s="119">
        <f t="shared" si="5"/>
        <v>5985</v>
      </c>
      <c r="Q217" s="119">
        <f t="shared" si="6"/>
        <v>5087.25</v>
      </c>
    </row>
    <row r="218" spans="1:17" s="51" customFormat="1" ht="20.100000000000001" customHeight="1">
      <c r="E218" s="280"/>
      <c r="F218" s="280"/>
      <c r="G218" s="283"/>
      <c r="H218" s="283"/>
      <c r="I218" s="283"/>
      <c r="J218" s="283"/>
      <c r="K218" s="283"/>
      <c r="M218" s="52">
        <f t="shared" si="80"/>
        <v>0</v>
      </c>
      <c r="N218" s="280"/>
      <c r="O218" s="119">
        <f t="shared" si="4"/>
        <v>0</v>
      </c>
      <c r="P218" s="119">
        <f t="shared" si="5"/>
        <v>0</v>
      </c>
      <c r="Q218" s="119">
        <f t="shared" si="6"/>
        <v>0</v>
      </c>
    </row>
    <row r="219" spans="1:17" s="51" customFormat="1" ht="20.100000000000001" customHeight="1">
      <c r="B219" s="51" t="s">
        <v>3695</v>
      </c>
      <c r="C219" s="51" t="s">
        <v>3696</v>
      </c>
      <c r="D219" s="51" t="s">
        <v>3697</v>
      </c>
      <c r="E219" s="280">
        <v>984.95999999999992</v>
      </c>
      <c r="F219" s="280">
        <v>1094.3999999999999</v>
      </c>
      <c r="G219" s="60">
        <f t="shared" si="90"/>
        <v>1200</v>
      </c>
      <c r="H219" s="60">
        <f t="shared" si="91"/>
        <v>2000</v>
      </c>
      <c r="I219" s="283" t="s">
        <v>3368</v>
      </c>
      <c r="J219" s="283"/>
      <c r="K219" s="283"/>
      <c r="M219" s="52">
        <f t="shared" si="80"/>
        <v>0</v>
      </c>
      <c r="N219" s="280">
        <v>1920</v>
      </c>
      <c r="O219" s="119">
        <f t="shared" si="4"/>
        <v>1152</v>
      </c>
      <c r="P219" s="119">
        <f t="shared" si="5"/>
        <v>1094.3999999999999</v>
      </c>
      <c r="Q219" s="119">
        <f t="shared" si="6"/>
        <v>930.2399999999999</v>
      </c>
    </row>
    <row r="220" spans="1:17" s="51" customFormat="1" ht="20.100000000000001" customHeight="1">
      <c r="E220" s="280"/>
      <c r="F220" s="280"/>
      <c r="G220" s="283"/>
      <c r="H220" s="283"/>
      <c r="I220" s="283"/>
      <c r="J220" s="283"/>
      <c r="K220" s="283"/>
      <c r="M220" s="52">
        <f t="shared" si="80"/>
        <v>0</v>
      </c>
      <c r="N220" s="119">
        <f t="shared" si="81"/>
        <v>0</v>
      </c>
      <c r="O220" s="119">
        <f t="shared" si="4"/>
        <v>0</v>
      </c>
      <c r="P220" s="119">
        <f t="shared" si="5"/>
        <v>0</v>
      </c>
      <c r="Q220" s="119">
        <f t="shared" si="6"/>
        <v>0</v>
      </c>
    </row>
    <row r="221" spans="1:17" s="51" customFormat="1" ht="20.100000000000001" customHeight="1">
      <c r="C221" s="51" t="s">
        <v>3698</v>
      </c>
      <c r="D221" s="51" t="s">
        <v>3699</v>
      </c>
      <c r="E221" s="280">
        <v>1282.5</v>
      </c>
      <c r="F221" s="280">
        <v>1425</v>
      </c>
      <c r="G221" s="60">
        <f t="shared" ref="G221" si="92">CEILING(O221,100)</f>
        <v>1800</v>
      </c>
      <c r="H221" s="60">
        <f t="shared" ref="H221" si="93">CEILING(N221,100)</f>
        <v>2900</v>
      </c>
      <c r="I221" s="283" t="s">
        <v>1195</v>
      </c>
      <c r="J221" s="283" t="s">
        <v>2470</v>
      </c>
      <c r="K221" s="283"/>
      <c r="L221" s="51">
        <v>27</v>
      </c>
      <c r="M221" s="52">
        <f t="shared" si="80"/>
        <v>945</v>
      </c>
      <c r="N221" s="119">
        <f t="shared" si="81"/>
        <v>2835</v>
      </c>
      <c r="O221" s="119">
        <f t="shared" si="4"/>
        <v>1701</v>
      </c>
      <c r="P221" s="119">
        <f t="shared" si="5"/>
        <v>1615.9499999999998</v>
      </c>
      <c r="Q221" s="119">
        <f t="shared" si="6"/>
        <v>1373.5574999999999</v>
      </c>
    </row>
    <row r="222" spans="1:17" s="51" customFormat="1" ht="20.100000000000001" customHeight="1">
      <c r="C222" s="51" t="s">
        <v>3700</v>
      </c>
      <c r="D222" s="51" t="s">
        <v>3701</v>
      </c>
      <c r="E222" s="280">
        <v>2872.8</v>
      </c>
      <c r="F222" s="280">
        <v>3192</v>
      </c>
      <c r="G222" s="60">
        <f t="shared" ref="G222" si="94">CEILING(O222,100)</f>
        <v>4000</v>
      </c>
      <c r="H222" s="60">
        <f t="shared" ref="H222" si="95">CEILING(N222,100)</f>
        <v>6700</v>
      </c>
      <c r="I222" s="283" t="s">
        <v>1195</v>
      </c>
      <c r="J222" s="283" t="s">
        <v>2470</v>
      </c>
      <c r="K222" s="283"/>
      <c r="L222" s="51">
        <v>63</v>
      </c>
      <c r="M222" s="52">
        <f t="shared" si="80"/>
        <v>2205</v>
      </c>
      <c r="N222" s="119">
        <f t="shared" si="81"/>
        <v>6615</v>
      </c>
      <c r="O222" s="119">
        <f t="shared" si="4"/>
        <v>3969</v>
      </c>
      <c r="P222" s="119">
        <f t="shared" si="5"/>
        <v>3770.5499999999997</v>
      </c>
      <c r="Q222" s="119">
        <f t="shared" si="6"/>
        <v>3204.9674999999997</v>
      </c>
    </row>
    <row r="223" spans="1:17" s="51" customFormat="1" ht="15.75" customHeight="1">
      <c r="E223" s="280"/>
      <c r="F223" s="280"/>
      <c r="G223" s="280"/>
      <c r="H223" s="280"/>
      <c r="J223" s="283"/>
      <c r="K223" s="283"/>
    </row>
    <row r="224" spans="1:17" ht="15.75" customHeight="1">
      <c r="A224" s="33"/>
      <c r="B224" s="33"/>
      <c r="C224" s="33"/>
      <c r="D224" s="33"/>
      <c r="E224" s="249"/>
      <c r="F224" s="249"/>
      <c r="G224" s="249"/>
      <c r="H224" s="249"/>
      <c r="I224" s="33"/>
      <c r="J224" s="241"/>
      <c r="K224" s="248"/>
    </row>
    <row r="225" spans="1:11" ht="15.75" customHeight="1">
      <c r="A225" s="33"/>
      <c r="B225" s="33"/>
      <c r="C225" s="33"/>
      <c r="D225" s="33"/>
      <c r="E225" s="249"/>
      <c r="F225" s="249"/>
      <c r="G225" s="249"/>
      <c r="H225" s="249"/>
      <c r="I225" s="33"/>
      <c r="J225" s="241"/>
      <c r="K225" s="248"/>
    </row>
    <row r="226" spans="1:11" ht="15.75" customHeight="1">
      <c r="A226" s="33"/>
      <c r="B226" s="33"/>
      <c r="C226" s="33"/>
      <c r="D226" s="33"/>
      <c r="E226" s="249"/>
      <c r="F226" s="249"/>
      <c r="G226" s="249"/>
      <c r="H226" s="249"/>
      <c r="I226" s="33"/>
      <c r="J226" s="241"/>
      <c r="K226" s="248"/>
    </row>
    <row r="227" spans="1:11" ht="15.75" customHeight="1">
      <c r="A227" s="33"/>
      <c r="B227" s="33"/>
      <c r="C227" s="33"/>
      <c r="D227" s="33"/>
      <c r="E227" s="249"/>
      <c r="F227" s="249"/>
      <c r="G227" s="249"/>
      <c r="H227" s="249"/>
      <c r="I227" s="33"/>
      <c r="J227" s="33"/>
      <c r="K227" s="248"/>
    </row>
    <row r="228" spans="1:11" ht="15.75" customHeight="1">
      <c r="A228" s="33"/>
      <c r="B228" s="33"/>
      <c r="C228" s="33"/>
      <c r="D228" s="33"/>
      <c r="E228" s="249"/>
      <c r="F228" s="249"/>
      <c r="G228" s="249"/>
      <c r="H228" s="249"/>
      <c r="I228" s="33"/>
      <c r="J228" s="33"/>
      <c r="K228" s="248"/>
    </row>
    <row r="229" spans="1:11" ht="15.75" customHeight="1">
      <c r="A229" s="33"/>
      <c r="B229" s="33"/>
      <c r="C229" s="33"/>
      <c r="D229" s="33"/>
      <c r="E229" s="249"/>
      <c r="F229" s="249"/>
      <c r="G229" s="249"/>
      <c r="H229" s="249"/>
      <c r="I229" s="33"/>
      <c r="J229" s="33"/>
      <c r="K229" s="248"/>
    </row>
    <row r="230" spans="1:11" ht="15.75" customHeight="1">
      <c r="A230" s="33"/>
      <c r="B230" s="33"/>
      <c r="C230" s="33"/>
      <c r="D230" s="33"/>
      <c r="E230" s="249"/>
      <c r="F230" s="249"/>
      <c r="G230" s="249"/>
      <c r="H230" s="249"/>
      <c r="I230" s="33"/>
      <c r="J230" s="33"/>
      <c r="K230" s="248"/>
    </row>
    <row r="231" spans="1:11" ht="15.75" customHeight="1">
      <c r="A231" s="33"/>
      <c r="B231" s="33"/>
      <c r="C231" s="33"/>
      <c r="D231" s="33"/>
      <c r="E231" s="249"/>
      <c r="F231" s="249"/>
      <c r="G231" s="249"/>
      <c r="H231" s="249"/>
      <c r="I231" s="33"/>
      <c r="J231" s="33"/>
      <c r="K231" s="248"/>
    </row>
    <row r="232" spans="1:11" ht="15.75" customHeight="1">
      <c r="A232" s="33"/>
      <c r="B232" s="33"/>
      <c r="C232" s="33"/>
      <c r="D232" s="33"/>
      <c r="E232" s="249"/>
      <c r="F232" s="249"/>
      <c r="G232" s="249"/>
      <c r="H232" s="249"/>
      <c r="I232" s="33"/>
      <c r="J232" s="33"/>
      <c r="K232" s="248"/>
    </row>
    <row r="233" spans="1:11" ht="15.75" customHeight="1">
      <c r="E233" s="249"/>
      <c r="F233" s="249"/>
      <c r="G233" s="249"/>
      <c r="H233" s="249"/>
      <c r="K233" s="248"/>
    </row>
    <row r="234" spans="1:11" ht="15.75" customHeight="1">
      <c r="E234" s="249"/>
      <c r="F234" s="249"/>
      <c r="G234" s="249"/>
      <c r="H234" s="249"/>
      <c r="K234" s="248"/>
    </row>
    <row r="235" spans="1:11" ht="15.75" customHeight="1">
      <c r="E235" s="249"/>
      <c r="F235" s="249"/>
      <c r="G235" s="249"/>
      <c r="H235" s="249"/>
      <c r="K235" s="248"/>
    </row>
    <row r="236" spans="1:11" ht="15.75" customHeight="1">
      <c r="E236" s="249"/>
      <c r="F236" s="249"/>
      <c r="G236" s="249"/>
      <c r="H236" s="249"/>
      <c r="K236" s="248"/>
    </row>
    <row r="237" spans="1:11" ht="15.75" customHeight="1">
      <c r="E237" s="249"/>
      <c r="F237" s="249"/>
      <c r="G237" s="249"/>
      <c r="H237" s="249"/>
      <c r="K237" s="248"/>
    </row>
    <row r="238" spans="1:11" ht="15.75" customHeight="1">
      <c r="E238" s="249"/>
      <c r="F238" s="249"/>
      <c r="G238" s="249"/>
      <c r="H238" s="249"/>
      <c r="K238" s="248"/>
    </row>
    <row r="239" spans="1:11" ht="15.75" customHeight="1">
      <c r="E239" s="249"/>
      <c r="F239" s="249"/>
      <c r="G239" s="249"/>
      <c r="H239" s="249"/>
      <c r="K239" s="248"/>
    </row>
    <row r="240" spans="1:11" ht="15.75" customHeight="1">
      <c r="E240" s="249"/>
      <c r="F240" s="249"/>
      <c r="G240" s="249"/>
      <c r="H240" s="249"/>
      <c r="K240" s="248"/>
    </row>
    <row r="241" spans="5:11" ht="15.75" customHeight="1">
      <c r="E241" s="249"/>
      <c r="F241" s="249"/>
      <c r="G241" s="249"/>
      <c r="H241" s="249"/>
      <c r="K241" s="248"/>
    </row>
    <row r="242" spans="5:11" ht="15.75" customHeight="1">
      <c r="E242" s="249"/>
      <c r="F242" s="249"/>
      <c r="G242" s="249"/>
      <c r="H242" s="249"/>
      <c r="K242" s="248"/>
    </row>
    <row r="243" spans="5:11" ht="15.75" customHeight="1">
      <c r="E243" s="249"/>
      <c r="F243" s="249"/>
      <c r="G243" s="249"/>
      <c r="H243" s="249"/>
      <c r="K243" s="248"/>
    </row>
    <row r="244" spans="5:11" ht="15.75" customHeight="1">
      <c r="E244" s="249"/>
      <c r="F244" s="249"/>
      <c r="G244" s="249"/>
      <c r="H244" s="249"/>
      <c r="K244" s="248"/>
    </row>
    <row r="245" spans="5:11" ht="15.75" customHeight="1">
      <c r="E245" s="249"/>
      <c r="F245" s="249"/>
      <c r="G245" s="249"/>
      <c r="H245" s="249"/>
      <c r="K245" s="248"/>
    </row>
    <row r="246" spans="5:11" ht="15.75" customHeight="1">
      <c r="E246" s="249"/>
      <c r="F246" s="249"/>
      <c r="G246" s="249"/>
      <c r="H246" s="249"/>
      <c r="K246" s="248"/>
    </row>
    <row r="247" spans="5:11" ht="15.75" customHeight="1">
      <c r="E247" s="249"/>
      <c r="F247" s="249"/>
      <c r="G247" s="249"/>
      <c r="H247" s="249"/>
      <c r="K247" s="248"/>
    </row>
    <row r="248" spans="5:11" ht="15.75" customHeight="1">
      <c r="E248" s="249"/>
      <c r="F248" s="249"/>
      <c r="G248" s="249"/>
      <c r="H248" s="249"/>
      <c r="K248" s="248"/>
    </row>
    <row r="249" spans="5:11" ht="15.75" customHeight="1">
      <c r="E249" s="249"/>
      <c r="F249" s="249"/>
      <c r="G249" s="249"/>
      <c r="H249" s="249"/>
      <c r="K249" s="248"/>
    </row>
    <row r="250" spans="5:11" ht="15.75" customHeight="1">
      <c r="E250" s="249"/>
      <c r="F250" s="249"/>
      <c r="G250" s="249"/>
      <c r="H250" s="249"/>
      <c r="K250" s="248"/>
    </row>
    <row r="251" spans="5:11" ht="15.75" customHeight="1">
      <c r="E251" s="249"/>
      <c r="F251" s="249"/>
      <c r="G251" s="249"/>
      <c r="H251" s="249"/>
      <c r="K251" s="248"/>
    </row>
    <row r="252" spans="5:11" ht="15.75" customHeight="1">
      <c r="E252" s="249"/>
      <c r="F252" s="249"/>
      <c r="G252" s="249"/>
      <c r="H252" s="249"/>
      <c r="K252" s="248"/>
    </row>
    <row r="253" spans="5:11" ht="15.75" customHeight="1">
      <c r="E253" s="249"/>
      <c r="F253" s="249"/>
      <c r="G253" s="249"/>
      <c r="H253" s="249"/>
      <c r="K253" s="248"/>
    </row>
    <row r="254" spans="5:11" ht="15.75" customHeight="1">
      <c r="E254" s="249"/>
      <c r="F254" s="249"/>
      <c r="G254" s="249"/>
      <c r="H254" s="249"/>
      <c r="K254" s="248"/>
    </row>
    <row r="255" spans="5:11" ht="15.75" customHeight="1">
      <c r="E255" s="249"/>
      <c r="F255" s="249"/>
      <c r="G255" s="249"/>
      <c r="H255" s="249"/>
      <c r="K255" s="248"/>
    </row>
    <row r="256" spans="5:11" ht="15.75" customHeight="1">
      <c r="E256" s="249"/>
      <c r="F256" s="249"/>
      <c r="G256" s="249"/>
      <c r="H256" s="249"/>
      <c r="K256" s="248"/>
    </row>
    <row r="257" spans="5:11" ht="15.75" customHeight="1">
      <c r="E257" s="249"/>
      <c r="F257" s="249"/>
      <c r="G257" s="249"/>
      <c r="H257" s="249"/>
      <c r="K257" s="248"/>
    </row>
    <row r="258" spans="5:11" ht="15.75" customHeight="1">
      <c r="E258" s="249"/>
      <c r="F258" s="249"/>
      <c r="G258" s="249"/>
      <c r="H258" s="249"/>
      <c r="K258" s="248"/>
    </row>
    <row r="259" spans="5:11" ht="15.75" customHeight="1">
      <c r="E259" s="249"/>
      <c r="F259" s="249"/>
      <c r="G259" s="249"/>
      <c r="H259" s="249"/>
      <c r="K259" s="248"/>
    </row>
    <row r="260" spans="5:11" ht="15.75" customHeight="1">
      <c r="E260" s="249"/>
      <c r="F260" s="249"/>
      <c r="G260" s="249"/>
      <c r="H260" s="249"/>
      <c r="K260" s="248"/>
    </row>
    <row r="261" spans="5:11" ht="15.75" customHeight="1">
      <c r="E261" s="249"/>
      <c r="F261" s="249"/>
      <c r="G261" s="249"/>
      <c r="H261" s="249"/>
      <c r="K261" s="248"/>
    </row>
    <row r="262" spans="5:11" ht="15.75" customHeight="1">
      <c r="E262" s="249"/>
      <c r="F262" s="249"/>
      <c r="G262" s="249"/>
      <c r="H262" s="249"/>
      <c r="K262" s="248"/>
    </row>
    <row r="263" spans="5:11" ht="15.75" customHeight="1">
      <c r="E263" s="249"/>
      <c r="F263" s="249"/>
      <c r="G263" s="249"/>
      <c r="H263" s="249"/>
      <c r="K263" s="248"/>
    </row>
    <row r="264" spans="5:11" ht="15.75" customHeight="1">
      <c r="E264" s="249"/>
      <c r="F264" s="249"/>
      <c r="G264" s="249"/>
      <c r="H264" s="249"/>
      <c r="K264" s="248"/>
    </row>
    <row r="265" spans="5:11" ht="15.75" customHeight="1">
      <c r="E265" s="249"/>
      <c r="F265" s="249"/>
      <c r="G265" s="249"/>
      <c r="H265" s="249"/>
      <c r="K265" s="248"/>
    </row>
    <row r="266" spans="5:11" ht="15.75" customHeight="1">
      <c r="E266" s="249"/>
      <c r="F266" s="249"/>
      <c r="G266" s="249"/>
      <c r="H266" s="249"/>
      <c r="K266" s="248"/>
    </row>
    <row r="267" spans="5:11" ht="15.75" customHeight="1">
      <c r="E267" s="249"/>
      <c r="F267" s="249"/>
      <c r="G267" s="249"/>
      <c r="H267" s="249"/>
      <c r="K267" s="248"/>
    </row>
    <row r="268" spans="5:11" ht="15.75" customHeight="1">
      <c r="E268" s="249"/>
      <c r="F268" s="249"/>
      <c r="G268" s="249"/>
      <c r="H268" s="249"/>
      <c r="K268" s="248"/>
    </row>
    <row r="269" spans="5:11" ht="15.75" customHeight="1">
      <c r="E269" s="249"/>
      <c r="F269" s="249"/>
      <c r="G269" s="249"/>
      <c r="H269" s="249"/>
      <c r="K269" s="248"/>
    </row>
    <row r="270" spans="5:11" ht="15.75" customHeight="1">
      <c r="E270" s="249"/>
      <c r="F270" s="249"/>
      <c r="G270" s="249"/>
      <c r="H270" s="249"/>
      <c r="K270" s="248"/>
    </row>
    <row r="271" spans="5:11" ht="15.75" customHeight="1">
      <c r="E271" s="249"/>
      <c r="F271" s="249"/>
      <c r="G271" s="249"/>
      <c r="H271" s="249"/>
      <c r="K271" s="248"/>
    </row>
    <row r="272" spans="5:11" ht="15.75" customHeight="1">
      <c r="E272" s="249"/>
      <c r="F272" s="249"/>
      <c r="G272" s="249"/>
      <c r="H272" s="249"/>
      <c r="K272" s="248"/>
    </row>
    <row r="273" spans="5:11" ht="15.75" customHeight="1">
      <c r="E273" s="249"/>
      <c r="F273" s="249"/>
      <c r="G273" s="249"/>
      <c r="H273" s="249"/>
      <c r="K273" s="248"/>
    </row>
    <row r="274" spans="5:11" ht="15.75" customHeight="1">
      <c r="E274" s="249"/>
      <c r="F274" s="249"/>
      <c r="G274" s="249"/>
      <c r="H274" s="249"/>
      <c r="K274" s="248"/>
    </row>
    <row r="275" spans="5:11" ht="15.75" customHeight="1">
      <c r="E275" s="249"/>
      <c r="F275" s="249"/>
      <c r="G275" s="249"/>
      <c r="H275" s="249"/>
      <c r="K275" s="248"/>
    </row>
    <row r="276" spans="5:11" ht="15.75" customHeight="1">
      <c r="E276" s="249"/>
      <c r="F276" s="249"/>
      <c r="G276" s="249"/>
      <c r="H276" s="249"/>
      <c r="K276" s="248"/>
    </row>
    <row r="277" spans="5:11" ht="15.75" customHeight="1">
      <c r="E277" s="249"/>
      <c r="F277" s="249"/>
      <c r="G277" s="249"/>
      <c r="H277" s="249"/>
      <c r="K277" s="248"/>
    </row>
    <row r="278" spans="5:11" ht="15.75" customHeight="1">
      <c r="E278" s="249"/>
      <c r="F278" s="249"/>
      <c r="G278" s="249"/>
      <c r="H278" s="249"/>
      <c r="K278" s="248"/>
    </row>
    <row r="279" spans="5:11" ht="15.75" customHeight="1">
      <c r="E279" s="249"/>
      <c r="F279" s="249"/>
      <c r="G279" s="249"/>
      <c r="H279" s="249"/>
      <c r="K279" s="248"/>
    </row>
    <row r="280" spans="5:11" ht="15.75" customHeight="1">
      <c r="E280" s="249"/>
      <c r="F280" s="249"/>
      <c r="G280" s="249"/>
      <c r="H280" s="249"/>
      <c r="K280" s="248"/>
    </row>
    <row r="281" spans="5:11" ht="15.75" customHeight="1">
      <c r="E281" s="249"/>
      <c r="F281" s="249"/>
      <c r="G281" s="249"/>
      <c r="H281" s="249"/>
      <c r="K281" s="248"/>
    </row>
    <row r="282" spans="5:11" ht="15.75" customHeight="1">
      <c r="E282" s="249"/>
      <c r="F282" s="249"/>
      <c r="G282" s="249"/>
      <c r="H282" s="249"/>
      <c r="K282" s="248"/>
    </row>
    <row r="283" spans="5:11" ht="15.75" customHeight="1">
      <c r="E283" s="249"/>
      <c r="F283" s="249"/>
      <c r="G283" s="249"/>
      <c r="H283" s="249"/>
      <c r="K283" s="248"/>
    </row>
    <row r="284" spans="5:11" ht="15.75" customHeight="1">
      <c r="E284" s="249"/>
      <c r="F284" s="249"/>
      <c r="G284" s="249"/>
      <c r="H284" s="249"/>
      <c r="K284" s="248"/>
    </row>
    <row r="285" spans="5:11" ht="15.75" customHeight="1">
      <c r="E285" s="249"/>
      <c r="F285" s="249"/>
      <c r="G285" s="249"/>
      <c r="H285" s="249"/>
      <c r="K285" s="248"/>
    </row>
    <row r="286" spans="5:11" ht="15.75" customHeight="1">
      <c r="E286" s="249"/>
      <c r="F286" s="249"/>
      <c r="G286" s="249"/>
      <c r="H286" s="249"/>
      <c r="K286" s="248"/>
    </row>
    <row r="287" spans="5:11" ht="15.75" customHeight="1">
      <c r="E287" s="249"/>
      <c r="F287" s="249"/>
      <c r="G287" s="249"/>
      <c r="H287" s="249"/>
      <c r="K287" s="248"/>
    </row>
    <row r="288" spans="5:11" ht="15.75" customHeight="1">
      <c r="E288" s="249"/>
      <c r="F288" s="249"/>
      <c r="G288" s="249"/>
      <c r="H288" s="249"/>
      <c r="K288" s="248"/>
    </row>
    <row r="289" spans="5:11" ht="15.75" customHeight="1">
      <c r="E289" s="249"/>
      <c r="F289" s="249"/>
      <c r="G289" s="249"/>
      <c r="H289" s="249"/>
      <c r="K289" s="248"/>
    </row>
    <row r="290" spans="5:11" ht="15.75" customHeight="1">
      <c r="E290" s="249"/>
      <c r="F290" s="249"/>
      <c r="G290" s="249"/>
      <c r="H290" s="249"/>
      <c r="K290" s="248"/>
    </row>
    <row r="291" spans="5:11" ht="15.75" customHeight="1">
      <c r="E291" s="249"/>
      <c r="F291" s="249"/>
      <c r="G291" s="249"/>
      <c r="H291" s="249"/>
      <c r="K291" s="248"/>
    </row>
    <row r="292" spans="5:11" ht="15.75" customHeight="1">
      <c r="E292" s="249"/>
      <c r="F292" s="249"/>
      <c r="G292" s="249"/>
      <c r="H292" s="249"/>
      <c r="K292" s="248"/>
    </row>
    <row r="293" spans="5:11" ht="15.75" customHeight="1">
      <c r="E293" s="249"/>
      <c r="F293" s="249"/>
      <c r="G293" s="249"/>
      <c r="H293" s="249"/>
      <c r="K293" s="248"/>
    </row>
    <row r="294" spans="5:11" ht="15.75" customHeight="1">
      <c r="E294" s="249"/>
      <c r="F294" s="249"/>
      <c r="G294" s="249"/>
      <c r="H294" s="249"/>
      <c r="K294" s="248"/>
    </row>
    <row r="295" spans="5:11" ht="15.75" customHeight="1">
      <c r="E295" s="249"/>
      <c r="F295" s="249"/>
      <c r="G295" s="249"/>
      <c r="H295" s="249"/>
      <c r="K295" s="248"/>
    </row>
    <row r="296" spans="5:11" ht="15.75" customHeight="1">
      <c r="E296" s="249"/>
      <c r="F296" s="249"/>
      <c r="G296" s="249"/>
      <c r="H296" s="249"/>
      <c r="K296" s="248"/>
    </row>
    <row r="297" spans="5:11" ht="15.75" customHeight="1">
      <c r="E297" s="249"/>
      <c r="F297" s="249"/>
      <c r="G297" s="249"/>
      <c r="H297" s="249"/>
      <c r="K297" s="248"/>
    </row>
    <row r="298" spans="5:11" ht="15.75" customHeight="1">
      <c r="E298" s="249"/>
      <c r="F298" s="249"/>
      <c r="G298" s="249"/>
      <c r="H298" s="249"/>
      <c r="K298" s="248"/>
    </row>
    <row r="299" spans="5:11" ht="15.75" customHeight="1">
      <c r="E299" s="249"/>
      <c r="F299" s="249"/>
      <c r="G299" s="249"/>
      <c r="H299" s="249"/>
      <c r="K299" s="248"/>
    </row>
    <row r="300" spans="5:11" ht="15.75" customHeight="1">
      <c r="E300" s="249"/>
      <c r="F300" s="249"/>
      <c r="G300" s="249"/>
      <c r="H300" s="249"/>
      <c r="K300" s="248"/>
    </row>
    <row r="301" spans="5:11" ht="15.75" customHeight="1">
      <c r="E301" s="249"/>
      <c r="F301" s="249"/>
      <c r="G301" s="249"/>
      <c r="H301" s="249"/>
      <c r="K301" s="248"/>
    </row>
    <row r="302" spans="5:11" ht="15.75" customHeight="1">
      <c r="E302" s="249"/>
      <c r="F302" s="249"/>
      <c r="G302" s="249"/>
      <c r="H302" s="249"/>
      <c r="K302" s="248"/>
    </row>
    <row r="303" spans="5:11" ht="15.75" customHeight="1">
      <c r="E303" s="249"/>
      <c r="F303" s="249"/>
      <c r="G303" s="249"/>
      <c r="H303" s="249"/>
      <c r="K303" s="248"/>
    </row>
    <row r="304" spans="5:11" ht="15.75" customHeight="1">
      <c r="E304" s="249"/>
      <c r="F304" s="249"/>
      <c r="G304" s="249"/>
      <c r="H304" s="249"/>
      <c r="K304" s="248"/>
    </row>
    <row r="305" spans="5:11" ht="15.75" customHeight="1">
      <c r="E305" s="249"/>
      <c r="F305" s="249"/>
      <c r="G305" s="249"/>
      <c r="H305" s="249"/>
      <c r="K305" s="248"/>
    </row>
    <row r="306" spans="5:11" ht="15.75" customHeight="1">
      <c r="E306" s="249"/>
      <c r="F306" s="249"/>
      <c r="G306" s="249"/>
      <c r="H306" s="249"/>
      <c r="K306" s="248"/>
    </row>
    <row r="307" spans="5:11" ht="15.75" customHeight="1">
      <c r="E307" s="249"/>
      <c r="F307" s="249"/>
      <c r="G307" s="249"/>
      <c r="H307" s="249"/>
      <c r="K307" s="248"/>
    </row>
    <row r="308" spans="5:11" ht="15.75" customHeight="1">
      <c r="E308" s="249"/>
      <c r="F308" s="249"/>
      <c r="G308" s="249"/>
      <c r="H308" s="249"/>
      <c r="K308" s="248"/>
    </row>
    <row r="309" spans="5:11" ht="15.75" customHeight="1">
      <c r="E309" s="249"/>
      <c r="F309" s="249"/>
      <c r="G309" s="249"/>
      <c r="H309" s="249"/>
      <c r="K309" s="248"/>
    </row>
    <row r="310" spans="5:11" ht="15.75" customHeight="1">
      <c r="E310" s="249"/>
      <c r="F310" s="249"/>
      <c r="G310" s="249"/>
      <c r="H310" s="249"/>
      <c r="K310" s="248"/>
    </row>
    <row r="311" spans="5:11" ht="15.75" customHeight="1">
      <c r="E311" s="249"/>
      <c r="F311" s="249"/>
      <c r="G311" s="249"/>
      <c r="H311" s="249"/>
      <c r="K311" s="248"/>
    </row>
    <row r="312" spans="5:11" ht="15.75" customHeight="1">
      <c r="E312" s="249"/>
      <c r="F312" s="249"/>
      <c r="G312" s="249"/>
      <c r="H312" s="249"/>
      <c r="K312" s="248"/>
    </row>
    <row r="313" spans="5:11" ht="15.75" customHeight="1">
      <c r="E313" s="249"/>
      <c r="F313" s="249"/>
      <c r="G313" s="249"/>
      <c r="H313" s="249"/>
      <c r="K313" s="248"/>
    </row>
    <row r="314" spans="5:11" ht="15.75" customHeight="1">
      <c r="E314" s="249"/>
      <c r="F314" s="249"/>
      <c r="G314" s="249"/>
      <c r="H314" s="249"/>
      <c r="K314" s="248"/>
    </row>
    <row r="315" spans="5:11" ht="15.75" customHeight="1">
      <c r="E315" s="249"/>
      <c r="F315" s="249"/>
      <c r="G315" s="249"/>
      <c r="H315" s="249"/>
      <c r="K315" s="248"/>
    </row>
    <row r="316" spans="5:11" ht="15.75" customHeight="1">
      <c r="E316" s="249"/>
      <c r="F316" s="249"/>
      <c r="G316" s="249"/>
      <c r="H316" s="249"/>
      <c r="K316" s="248"/>
    </row>
    <row r="317" spans="5:11" ht="15.75" customHeight="1">
      <c r="E317" s="249"/>
      <c r="F317" s="249"/>
      <c r="G317" s="249"/>
      <c r="H317" s="249"/>
      <c r="K317" s="248"/>
    </row>
    <row r="318" spans="5:11" ht="15.75" customHeight="1">
      <c r="E318" s="249"/>
      <c r="F318" s="249"/>
      <c r="G318" s="249"/>
      <c r="H318" s="249"/>
      <c r="K318" s="248"/>
    </row>
    <row r="319" spans="5:11" ht="15.75" customHeight="1">
      <c r="E319" s="249"/>
      <c r="F319" s="249"/>
      <c r="G319" s="249"/>
      <c r="H319" s="249"/>
      <c r="K319" s="248"/>
    </row>
    <row r="320" spans="5:11" ht="15.75" customHeight="1">
      <c r="E320" s="249"/>
      <c r="F320" s="249"/>
      <c r="G320" s="249"/>
      <c r="H320" s="249"/>
      <c r="K320" s="248"/>
    </row>
    <row r="321" spans="5:11" ht="15.75" customHeight="1">
      <c r="E321" s="249"/>
      <c r="F321" s="249"/>
      <c r="G321" s="249"/>
      <c r="H321" s="249"/>
      <c r="K321" s="248"/>
    </row>
    <row r="322" spans="5:11" ht="15.75" customHeight="1">
      <c r="E322" s="249"/>
      <c r="F322" s="249"/>
      <c r="G322" s="249"/>
      <c r="H322" s="249"/>
      <c r="K322" s="248"/>
    </row>
    <row r="323" spans="5:11" ht="15.75" customHeight="1">
      <c r="E323" s="249"/>
      <c r="F323" s="249"/>
      <c r="G323" s="249"/>
      <c r="H323" s="249"/>
      <c r="K323" s="248"/>
    </row>
    <row r="324" spans="5:11" ht="15.75" customHeight="1">
      <c r="E324" s="249"/>
      <c r="F324" s="249"/>
      <c r="G324" s="249"/>
      <c r="H324" s="249"/>
      <c r="K324" s="248"/>
    </row>
    <row r="325" spans="5:11" ht="15.75" customHeight="1">
      <c r="E325" s="249"/>
      <c r="F325" s="249"/>
      <c r="G325" s="249"/>
      <c r="H325" s="249"/>
      <c r="K325" s="248"/>
    </row>
    <row r="326" spans="5:11" ht="15.75" customHeight="1">
      <c r="E326" s="249"/>
      <c r="F326" s="249"/>
      <c r="G326" s="249"/>
      <c r="H326" s="249"/>
      <c r="K326" s="248"/>
    </row>
    <row r="327" spans="5:11" ht="15.75" customHeight="1">
      <c r="E327" s="249"/>
      <c r="F327" s="249"/>
      <c r="G327" s="249"/>
      <c r="H327" s="249"/>
      <c r="K327" s="248"/>
    </row>
    <row r="328" spans="5:11" ht="15.75" customHeight="1">
      <c r="E328" s="249"/>
      <c r="F328" s="249"/>
      <c r="G328" s="249"/>
      <c r="H328" s="249"/>
      <c r="K328" s="248"/>
    </row>
    <row r="329" spans="5:11" ht="15.75" customHeight="1">
      <c r="E329" s="249"/>
      <c r="F329" s="249"/>
      <c r="G329" s="249"/>
      <c r="H329" s="249"/>
      <c r="K329" s="248"/>
    </row>
    <row r="330" spans="5:11" ht="15.75" customHeight="1">
      <c r="E330" s="249"/>
      <c r="F330" s="249"/>
      <c r="G330" s="249"/>
      <c r="H330" s="249"/>
      <c r="K330" s="248"/>
    </row>
    <row r="331" spans="5:11" ht="15.75" customHeight="1">
      <c r="E331" s="249"/>
      <c r="F331" s="249"/>
      <c r="G331" s="249"/>
      <c r="H331" s="249"/>
      <c r="K331" s="248"/>
    </row>
    <row r="332" spans="5:11" ht="15.75" customHeight="1">
      <c r="E332" s="249"/>
      <c r="F332" s="249"/>
      <c r="G332" s="249"/>
      <c r="H332" s="249"/>
      <c r="K332" s="248"/>
    </row>
    <row r="333" spans="5:11" ht="15.75" customHeight="1">
      <c r="E333" s="249"/>
      <c r="F333" s="249"/>
      <c r="G333" s="249"/>
      <c r="H333" s="249"/>
      <c r="K333" s="248"/>
    </row>
    <row r="334" spans="5:11" ht="15.75" customHeight="1">
      <c r="E334" s="249"/>
      <c r="F334" s="249"/>
      <c r="G334" s="249"/>
      <c r="H334" s="249"/>
      <c r="K334" s="248"/>
    </row>
    <row r="335" spans="5:11" ht="15.75" customHeight="1">
      <c r="E335" s="249"/>
      <c r="F335" s="249"/>
      <c r="G335" s="249"/>
      <c r="H335" s="249"/>
      <c r="K335" s="248"/>
    </row>
    <row r="336" spans="5:11" ht="15.75" customHeight="1">
      <c r="E336" s="249"/>
      <c r="F336" s="249"/>
      <c r="G336" s="249"/>
      <c r="H336" s="249"/>
      <c r="K336" s="248"/>
    </row>
    <row r="337" spans="5:11" ht="15.75" customHeight="1">
      <c r="E337" s="249"/>
      <c r="F337" s="249"/>
      <c r="G337" s="249"/>
      <c r="H337" s="249"/>
      <c r="K337" s="248"/>
    </row>
    <row r="338" spans="5:11" ht="15.75" customHeight="1">
      <c r="E338" s="249"/>
      <c r="F338" s="249"/>
      <c r="G338" s="249"/>
      <c r="H338" s="249"/>
      <c r="K338" s="248"/>
    </row>
    <row r="339" spans="5:11" ht="15.75" customHeight="1">
      <c r="E339" s="249"/>
      <c r="F339" s="249"/>
      <c r="G339" s="249"/>
      <c r="H339" s="249"/>
      <c r="K339" s="248"/>
    </row>
    <row r="340" spans="5:11" ht="15.75" customHeight="1">
      <c r="E340" s="249"/>
      <c r="F340" s="249"/>
      <c r="G340" s="249"/>
      <c r="H340" s="249"/>
      <c r="K340" s="248"/>
    </row>
    <row r="341" spans="5:11" ht="15.75" customHeight="1">
      <c r="E341" s="249"/>
      <c r="F341" s="249"/>
      <c r="G341" s="249"/>
      <c r="H341" s="249"/>
      <c r="K341" s="248"/>
    </row>
    <row r="342" spans="5:11" ht="15.75" customHeight="1">
      <c r="E342" s="249"/>
      <c r="F342" s="249"/>
      <c r="G342" s="249"/>
      <c r="H342" s="249"/>
      <c r="K342" s="248"/>
    </row>
    <row r="343" spans="5:11" ht="15.75" customHeight="1">
      <c r="E343" s="249"/>
      <c r="F343" s="249"/>
      <c r="G343" s="249"/>
      <c r="H343" s="249"/>
      <c r="K343" s="248"/>
    </row>
    <row r="344" spans="5:11" ht="15.75" customHeight="1">
      <c r="E344" s="249"/>
      <c r="F344" s="249"/>
      <c r="G344" s="249"/>
      <c r="H344" s="249"/>
      <c r="K344" s="248"/>
    </row>
    <row r="345" spans="5:11" ht="15.75" customHeight="1">
      <c r="E345" s="249"/>
      <c r="F345" s="249"/>
      <c r="G345" s="249"/>
      <c r="H345" s="249"/>
      <c r="K345" s="248"/>
    </row>
    <row r="346" spans="5:11" ht="15.75" customHeight="1">
      <c r="E346" s="249"/>
      <c r="F346" s="249"/>
      <c r="G346" s="249"/>
      <c r="H346" s="249"/>
      <c r="K346" s="248"/>
    </row>
    <row r="347" spans="5:11" ht="15.75" customHeight="1">
      <c r="E347" s="249"/>
      <c r="F347" s="249"/>
      <c r="G347" s="249"/>
      <c r="H347" s="249"/>
      <c r="K347" s="248"/>
    </row>
    <row r="348" spans="5:11" ht="15.75" customHeight="1">
      <c r="E348" s="249"/>
      <c r="F348" s="249"/>
      <c r="G348" s="249"/>
      <c r="H348" s="249"/>
      <c r="K348" s="248"/>
    </row>
    <row r="349" spans="5:11" ht="15.75" customHeight="1">
      <c r="E349" s="249"/>
      <c r="F349" s="249"/>
      <c r="G349" s="249"/>
      <c r="H349" s="249"/>
      <c r="K349" s="248"/>
    </row>
    <row r="350" spans="5:11" ht="15.75" customHeight="1">
      <c r="E350" s="249"/>
      <c r="F350" s="249"/>
      <c r="G350" s="249"/>
      <c r="H350" s="249"/>
      <c r="K350" s="248"/>
    </row>
    <row r="351" spans="5:11" ht="15.75" customHeight="1">
      <c r="E351" s="249"/>
      <c r="F351" s="249"/>
      <c r="G351" s="249"/>
      <c r="H351" s="249"/>
      <c r="K351" s="248"/>
    </row>
    <row r="352" spans="5:11" ht="15.75" customHeight="1">
      <c r="E352" s="249"/>
      <c r="F352" s="249"/>
      <c r="G352" s="249"/>
      <c r="H352" s="249"/>
      <c r="K352" s="248"/>
    </row>
    <row r="353" spans="5:11" ht="15.75" customHeight="1">
      <c r="E353" s="249"/>
      <c r="F353" s="249"/>
      <c r="G353" s="249"/>
      <c r="H353" s="249"/>
      <c r="K353" s="248"/>
    </row>
    <row r="354" spans="5:11" ht="15.75" customHeight="1">
      <c r="E354" s="249"/>
      <c r="F354" s="249"/>
      <c r="G354" s="249"/>
      <c r="H354" s="249"/>
      <c r="K354" s="248"/>
    </row>
    <row r="355" spans="5:11" ht="15.75" customHeight="1">
      <c r="E355" s="249"/>
      <c r="F355" s="249"/>
      <c r="G355" s="249"/>
      <c r="H355" s="249"/>
      <c r="K355" s="248"/>
    </row>
    <row r="356" spans="5:11" ht="15.75" customHeight="1">
      <c r="E356" s="249"/>
      <c r="F356" s="249"/>
      <c r="G356" s="249"/>
      <c r="H356" s="249"/>
      <c r="K356" s="248"/>
    </row>
    <row r="357" spans="5:11" ht="15.75" customHeight="1">
      <c r="E357" s="249"/>
      <c r="F357" s="249"/>
      <c r="G357" s="249"/>
      <c r="H357" s="249"/>
      <c r="K357" s="248"/>
    </row>
    <row r="358" spans="5:11" ht="15.75" customHeight="1">
      <c r="E358" s="249"/>
      <c r="F358" s="249"/>
      <c r="G358" s="249"/>
      <c r="H358" s="249"/>
      <c r="K358" s="248"/>
    </row>
    <row r="359" spans="5:11" ht="15.75" customHeight="1">
      <c r="E359" s="249"/>
      <c r="F359" s="249"/>
      <c r="G359" s="249"/>
      <c r="H359" s="249"/>
      <c r="K359" s="248"/>
    </row>
    <row r="360" spans="5:11" ht="15.75" customHeight="1">
      <c r="E360" s="249"/>
      <c r="F360" s="249"/>
      <c r="G360" s="249"/>
      <c r="H360" s="249"/>
      <c r="K360" s="248"/>
    </row>
    <row r="361" spans="5:11" ht="15.75" customHeight="1">
      <c r="E361" s="249"/>
      <c r="F361" s="249"/>
      <c r="G361" s="249"/>
      <c r="H361" s="249"/>
      <c r="K361" s="248"/>
    </row>
    <row r="362" spans="5:11" ht="15.75" customHeight="1">
      <c r="E362" s="249"/>
      <c r="F362" s="249"/>
      <c r="G362" s="249"/>
      <c r="H362" s="249"/>
      <c r="K362" s="248"/>
    </row>
    <row r="363" spans="5:11" ht="15.75" customHeight="1">
      <c r="E363" s="249"/>
      <c r="F363" s="249"/>
      <c r="G363" s="249"/>
      <c r="H363" s="249"/>
      <c r="K363" s="248"/>
    </row>
    <row r="364" spans="5:11" ht="15.75" customHeight="1">
      <c r="E364" s="249"/>
      <c r="F364" s="249"/>
      <c r="G364" s="249"/>
      <c r="H364" s="249"/>
      <c r="K364" s="248"/>
    </row>
    <row r="365" spans="5:11" ht="15.75" customHeight="1">
      <c r="E365" s="249"/>
      <c r="F365" s="249"/>
      <c r="G365" s="249"/>
      <c r="H365" s="249"/>
      <c r="K365" s="248"/>
    </row>
    <row r="366" spans="5:11" ht="15.75" customHeight="1">
      <c r="E366" s="249"/>
      <c r="F366" s="249"/>
      <c r="G366" s="249"/>
      <c r="H366" s="249"/>
      <c r="K366" s="248"/>
    </row>
    <row r="367" spans="5:11" ht="15.75" customHeight="1">
      <c r="E367" s="249"/>
      <c r="F367" s="249"/>
      <c r="G367" s="249"/>
      <c r="H367" s="249"/>
      <c r="K367" s="248"/>
    </row>
    <row r="368" spans="5:11" ht="15.75" customHeight="1">
      <c r="E368" s="249"/>
      <c r="F368" s="249"/>
      <c r="G368" s="249"/>
      <c r="H368" s="249"/>
      <c r="K368" s="248"/>
    </row>
    <row r="369" spans="5:11" ht="15.75" customHeight="1">
      <c r="E369" s="249"/>
      <c r="F369" s="249"/>
      <c r="G369" s="249"/>
      <c r="H369" s="249"/>
      <c r="K369" s="248"/>
    </row>
    <row r="370" spans="5:11" ht="15.75" customHeight="1">
      <c r="E370" s="249"/>
      <c r="F370" s="249"/>
      <c r="G370" s="249"/>
      <c r="H370" s="249"/>
      <c r="K370" s="248"/>
    </row>
    <row r="371" spans="5:11" ht="15.75" customHeight="1">
      <c r="E371" s="249"/>
      <c r="F371" s="249"/>
      <c r="G371" s="249"/>
      <c r="H371" s="249"/>
      <c r="K371" s="248"/>
    </row>
    <row r="372" spans="5:11" ht="15.75" customHeight="1">
      <c r="E372" s="249"/>
      <c r="F372" s="249"/>
      <c r="G372" s="249"/>
      <c r="H372" s="249"/>
      <c r="K372" s="248"/>
    </row>
    <row r="373" spans="5:11" ht="15.75" customHeight="1">
      <c r="E373" s="249"/>
      <c r="F373" s="249"/>
      <c r="G373" s="249"/>
      <c r="H373" s="249"/>
      <c r="K373" s="248"/>
    </row>
    <row r="374" spans="5:11" ht="15.75" customHeight="1">
      <c r="E374" s="249"/>
      <c r="F374" s="249"/>
      <c r="G374" s="249"/>
      <c r="H374" s="249"/>
      <c r="K374" s="248"/>
    </row>
    <row r="375" spans="5:11" ht="15.75" customHeight="1">
      <c r="E375" s="249"/>
      <c r="F375" s="249"/>
      <c r="G375" s="249"/>
      <c r="H375" s="249"/>
      <c r="K375" s="248"/>
    </row>
    <row r="376" spans="5:11" ht="15.75" customHeight="1">
      <c r="E376" s="249"/>
      <c r="F376" s="249"/>
      <c r="G376" s="249"/>
      <c r="H376" s="249"/>
      <c r="K376" s="248"/>
    </row>
    <row r="377" spans="5:11" ht="15.75" customHeight="1">
      <c r="E377" s="249"/>
      <c r="F377" s="249"/>
      <c r="G377" s="249"/>
      <c r="H377" s="249"/>
      <c r="K377" s="248"/>
    </row>
    <row r="378" spans="5:11" ht="15.75" customHeight="1">
      <c r="E378" s="249"/>
      <c r="F378" s="249"/>
      <c r="G378" s="249"/>
      <c r="H378" s="249"/>
      <c r="K378" s="248"/>
    </row>
    <row r="379" spans="5:11" ht="15.75" customHeight="1">
      <c r="E379" s="249"/>
      <c r="F379" s="249"/>
      <c r="G379" s="249"/>
      <c r="H379" s="249"/>
      <c r="K379" s="248"/>
    </row>
    <row r="380" spans="5:11" ht="15.75" customHeight="1">
      <c r="E380" s="249"/>
      <c r="F380" s="249"/>
      <c r="G380" s="249"/>
      <c r="H380" s="249"/>
      <c r="K380" s="248"/>
    </row>
    <row r="381" spans="5:11" ht="15.75" customHeight="1">
      <c r="E381" s="249"/>
      <c r="F381" s="249"/>
      <c r="G381" s="249"/>
      <c r="H381" s="249"/>
      <c r="K381" s="248"/>
    </row>
    <row r="382" spans="5:11" ht="15.75" customHeight="1">
      <c r="E382" s="249"/>
      <c r="F382" s="249"/>
      <c r="G382" s="249"/>
      <c r="H382" s="249"/>
      <c r="K382" s="248"/>
    </row>
    <row r="383" spans="5:11" ht="15.75" customHeight="1">
      <c r="E383" s="249"/>
      <c r="F383" s="249"/>
      <c r="G383" s="249"/>
      <c r="H383" s="249"/>
      <c r="K383" s="248"/>
    </row>
    <row r="384" spans="5:11" ht="15.75" customHeight="1">
      <c r="E384" s="249"/>
      <c r="F384" s="249"/>
      <c r="G384" s="249"/>
      <c r="H384" s="249"/>
      <c r="K384" s="248"/>
    </row>
    <row r="385" spans="5:11" ht="15.75" customHeight="1">
      <c r="E385" s="249"/>
      <c r="F385" s="249"/>
      <c r="G385" s="249"/>
      <c r="H385" s="249"/>
      <c r="K385" s="248"/>
    </row>
    <row r="386" spans="5:11" ht="15.75" customHeight="1">
      <c r="E386" s="249"/>
      <c r="F386" s="249"/>
      <c r="G386" s="249"/>
      <c r="H386" s="249"/>
      <c r="K386" s="248"/>
    </row>
    <row r="387" spans="5:11" ht="15.75" customHeight="1">
      <c r="E387" s="249"/>
      <c r="F387" s="249"/>
      <c r="G387" s="249"/>
      <c r="H387" s="249"/>
      <c r="K387" s="248"/>
    </row>
    <row r="388" spans="5:11" ht="15.75" customHeight="1">
      <c r="E388" s="249"/>
      <c r="F388" s="249"/>
      <c r="G388" s="249"/>
      <c r="H388" s="249"/>
      <c r="K388" s="248"/>
    </row>
    <row r="389" spans="5:11" ht="15.75" customHeight="1">
      <c r="E389" s="249"/>
      <c r="F389" s="249"/>
      <c r="G389" s="249"/>
      <c r="H389" s="249"/>
      <c r="K389" s="248"/>
    </row>
    <row r="390" spans="5:11" ht="15.75" customHeight="1">
      <c r="E390" s="249"/>
      <c r="F390" s="249"/>
      <c r="G390" s="249"/>
      <c r="H390" s="249"/>
      <c r="K390" s="248"/>
    </row>
    <row r="391" spans="5:11" ht="15.75" customHeight="1">
      <c r="E391" s="249"/>
      <c r="F391" s="249"/>
      <c r="G391" s="249"/>
      <c r="H391" s="249"/>
      <c r="K391" s="248"/>
    </row>
    <row r="392" spans="5:11" ht="15.75" customHeight="1">
      <c r="E392" s="249"/>
      <c r="F392" s="249"/>
      <c r="G392" s="249"/>
      <c r="H392" s="249"/>
      <c r="K392" s="248"/>
    </row>
    <row r="393" spans="5:11" ht="15.75" customHeight="1">
      <c r="E393" s="249"/>
      <c r="F393" s="249"/>
      <c r="G393" s="249"/>
      <c r="H393" s="249"/>
      <c r="K393" s="248"/>
    </row>
    <row r="394" spans="5:11" ht="15.75" customHeight="1">
      <c r="E394" s="249"/>
      <c r="F394" s="249"/>
      <c r="G394" s="249"/>
      <c r="H394" s="249"/>
      <c r="K394" s="248"/>
    </row>
    <row r="395" spans="5:11" ht="15.75" customHeight="1">
      <c r="E395" s="249"/>
      <c r="F395" s="249"/>
      <c r="G395" s="249"/>
      <c r="H395" s="249"/>
      <c r="K395" s="248"/>
    </row>
    <row r="396" spans="5:11" ht="15.75" customHeight="1">
      <c r="E396" s="249"/>
      <c r="F396" s="249"/>
      <c r="G396" s="249"/>
      <c r="H396" s="249"/>
      <c r="K396" s="248"/>
    </row>
    <row r="397" spans="5:11" ht="15.75" customHeight="1">
      <c r="E397" s="249"/>
      <c r="F397" s="249"/>
      <c r="G397" s="249"/>
      <c r="H397" s="249"/>
      <c r="K397" s="248"/>
    </row>
    <row r="398" spans="5:11" ht="15.75" customHeight="1">
      <c r="E398" s="249"/>
      <c r="F398" s="249"/>
      <c r="G398" s="249"/>
      <c r="H398" s="249"/>
      <c r="K398" s="248"/>
    </row>
    <row r="399" spans="5:11" ht="15.75" customHeight="1">
      <c r="E399" s="249"/>
      <c r="F399" s="249"/>
      <c r="G399" s="249"/>
      <c r="H399" s="249"/>
      <c r="K399" s="248"/>
    </row>
    <row r="400" spans="5:11" ht="15.75" customHeight="1">
      <c r="E400" s="249"/>
      <c r="F400" s="249"/>
      <c r="G400" s="249"/>
      <c r="H400" s="249"/>
      <c r="K400" s="248"/>
    </row>
    <row r="401" spans="5:11" ht="15.75" customHeight="1">
      <c r="E401" s="249"/>
      <c r="F401" s="249"/>
      <c r="G401" s="249"/>
      <c r="H401" s="249"/>
      <c r="K401" s="248"/>
    </row>
    <row r="402" spans="5:11" ht="15.75" customHeight="1">
      <c r="E402" s="249"/>
      <c r="F402" s="249"/>
      <c r="G402" s="249"/>
      <c r="H402" s="249"/>
      <c r="K402" s="248"/>
    </row>
    <row r="403" spans="5:11" ht="15.75" customHeight="1">
      <c r="E403" s="249"/>
      <c r="F403" s="249"/>
      <c r="G403" s="249"/>
      <c r="H403" s="249"/>
      <c r="K403" s="248"/>
    </row>
    <row r="404" spans="5:11" ht="15.75" customHeight="1">
      <c r="E404" s="249"/>
      <c r="F404" s="249"/>
      <c r="G404" s="249"/>
      <c r="H404" s="249"/>
      <c r="K404" s="248"/>
    </row>
    <row r="405" spans="5:11" ht="15.75" customHeight="1">
      <c r="E405" s="249"/>
      <c r="F405" s="249"/>
      <c r="G405" s="249"/>
      <c r="H405" s="249"/>
      <c r="K405" s="248"/>
    </row>
    <row r="406" spans="5:11" ht="15.75" customHeight="1">
      <c r="E406" s="249"/>
      <c r="F406" s="249"/>
      <c r="G406" s="249"/>
      <c r="H406" s="249"/>
      <c r="K406" s="248"/>
    </row>
    <row r="407" spans="5:11" ht="15.75" customHeight="1">
      <c r="E407" s="249"/>
      <c r="F407" s="249"/>
      <c r="G407" s="249"/>
      <c r="H407" s="249"/>
      <c r="K407" s="248"/>
    </row>
    <row r="408" spans="5:11" ht="15.75" customHeight="1">
      <c r="E408" s="249"/>
      <c r="F408" s="249"/>
      <c r="G408" s="249"/>
      <c r="H408" s="249"/>
      <c r="K408" s="248"/>
    </row>
    <row r="409" spans="5:11" ht="15.75" customHeight="1">
      <c r="E409" s="249"/>
      <c r="F409" s="249"/>
      <c r="G409" s="249"/>
      <c r="H409" s="249"/>
      <c r="K409" s="248"/>
    </row>
    <row r="410" spans="5:11" ht="15.75" customHeight="1">
      <c r="E410" s="249"/>
      <c r="F410" s="249"/>
      <c r="G410" s="249"/>
      <c r="H410" s="249"/>
      <c r="K410" s="248"/>
    </row>
    <row r="411" spans="5:11" ht="15.75" customHeight="1">
      <c r="E411" s="249"/>
      <c r="F411" s="249"/>
      <c r="G411" s="249"/>
      <c r="H411" s="249"/>
      <c r="K411" s="248"/>
    </row>
    <row r="412" spans="5:11" ht="15.75" customHeight="1">
      <c r="E412" s="249"/>
      <c r="F412" s="249"/>
      <c r="G412" s="249"/>
      <c r="H412" s="249"/>
      <c r="K412" s="248"/>
    </row>
    <row r="413" spans="5:11" ht="15.75" customHeight="1">
      <c r="E413" s="249"/>
      <c r="F413" s="249"/>
      <c r="G413" s="249"/>
      <c r="H413" s="249"/>
      <c r="K413" s="248"/>
    </row>
    <row r="414" spans="5:11" ht="15.75" customHeight="1">
      <c r="E414" s="249"/>
      <c r="F414" s="249"/>
      <c r="G414" s="249"/>
      <c r="H414" s="249"/>
      <c r="K414" s="248"/>
    </row>
    <row r="415" spans="5:11" ht="15.75" customHeight="1">
      <c r="E415" s="249"/>
      <c r="F415" s="249"/>
      <c r="G415" s="249"/>
      <c r="H415" s="249"/>
      <c r="K415" s="248"/>
    </row>
    <row r="416" spans="5:11" ht="15.75" customHeight="1">
      <c r="E416" s="249"/>
      <c r="F416" s="249"/>
      <c r="G416" s="249"/>
      <c r="H416" s="249"/>
      <c r="K416" s="248"/>
    </row>
    <row r="417" spans="5:11" ht="15.75" customHeight="1">
      <c r="E417" s="249"/>
      <c r="F417" s="249"/>
      <c r="G417" s="249"/>
      <c r="H417" s="249"/>
      <c r="K417" s="248"/>
    </row>
    <row r="418" spans="5:11" ht="15.75" customHeight="1">
      <c r="E418" s="249"/>
      <c r="F418" s="249"/>
      <c r="G418" s="249"/>
      <c r="H418" s="249"/>
      <c r="K418" s="248"/>
    </row>
    <row r="419" spans="5:11" ht="15.75" customHeight="1">
      <c r="E419" s="249"/>
      <c r="F419" s="249"/>
      <c r="G419" s="249"/>
      <c r="H419" s="249"/>
      <c r="K419" s="248"/>
    </row>
    <row r="420" spans="5:11" ht="15.75" customHeight="1">
      <c r="E420" s="249"/>
      <c r="F420" s="249"/>
      <c r="G420" s="249"/>
      <c r="H420" s="249"/>
      <c r="K420" s="248"/>
    </row>
    <row r="421" spans="5:11" ht="15.75" customHeight="1">
      <c r="E421" s="249"/>
      <c r="F421" s="249"/>
      <c r="G421" s="249"/>
      <c r="H421" s="249"/>
      <c r="K421" s="248"/>
    </row>
    <row r="422" spans="5:11" ht="15.75" customHeight="1">
      <c r="E422" s="249"/>
      <c r="F422" s="249"/>
      <c r="G422" s="249"/>
      <c r="H422" s="249"/>
      <c r="K422" s="248"/>
    </row>
    <row r="423" spans="5:11" ht="15.75" customHeight="1"/>
    <row r="424" spans="5:11" ht="15.75" customHeight="1"/>
    <row r="425" spans="5:11" ht="15.75" customHeight="1"/>
    <row r="426" spans="5:11" ht="15.75" customHeight="1"/>
    <row r="427" spans="5:11" ht="15.75" customHeight="1"/>
    <row r="428" spans="5:11" ht="15.75" customHeight="1"/>
    <row r="429" spans="5:11" ht="15.75" customHeight="1"/>
    <row r="430" spans="5:11" ht="15.75" customHeight="1"/>
    <row r="431" spans="5:11" ht="15.75" customHeight="1"/>
    <row r="432" spans="5:11"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14" type="noConversion"/>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sheetPr>
  <dimension ref="A1:Z1020"/>
  <sheetViews>
    <sheetView zoomScale="68" zoomScaleNormal="68" workbookViewId="0">
      <pane ySplit="1" topLeftCell="A2" activePane="bottomLeft" state="frozen"/>
      <selection activeCell="B337" sqref="B337"/>
      <selection pane="bottomLeft" activeCell="C173" sqref="C173"/>
    </sheetView>
  </sheetViews>
  <sheetFormatPr defaultColWidth="14.44140625" defaultRowHeight="15" customHeight="1"/>
  <cols>
    <col min="1" max="1" width="48.33203125" style="48" customWidth="1"/>
    <col min="2" max="2" width="28.5546875" style="48" customWidth="1"/>
    <col min="3" max="3" width="75.5546875" style="48" customWidth="1"/>
    <col min="4" max="4" width="19" style="48" customWidth="1"/>
    <col min="5" max="5" width="14.33203125" style="48" customWidth="1"/>
    <col min="6" max="6" width="20.33203125" style="48" customWidth="1"/>
    <col min="7" max="7" width="11.88671875" style="48" customWidth="1"/>
    <col min="8" max="8" width="10" style="48" customWidth="1"/>
    <col min="9" max="9" width="16.33203125" style="48" customWidth="1"/>
    <col min="10" max="10" width="11.5546875" style="48" customWidth="1"/>
    <col min="11" max="11" width="15.5546875" style="48" customWidth="1"/>
    <col min="12" max="15" width="14" style="48" customWidth="1"/>
    <col min="16" max="26" width="9.109375" style="48" customWidth="1"/>
    <col min="27" max="16384" width="14.44140625" style="48"/>
  </cols>
  <sheetData>
    <row r="1" spans="1:26" ht="37.5" customHeight="1">
      <c r="A1" s="43" t="s">
        <v>494</v>
      </c>
      <c r="B1" s="43" t="s">
        <v>194</v>
      </c>
      <c r="C1" s="43" t="s">
        <v>195</v>
      </c>
      <c r="D1" s="324" t="s">
        <v>495</v>
      </c>
      <c r="E1" s="324" t="s">
        <v>496</v>
      </c>
      <c r="F1" s="43" t="s">
        <v>200</v>
      </c>
      <c r="G1" s="43" t="s">
        <v>497</v>
      </c>
      <c r="H1" s="43" t="s">
        <v>202</v>
      </c>
      <c r="I1" s="43" t="s">
        <v>498</v>
      </c>
      <c r="J1" s="42" t="s">
        <v>204</v>
      </c>
      <c r="K1" s="42" t="s">
        <v>205</v>
      </c>
      <c r="L1" s="267" t="s">
        <v>5637</v>
      </c>
      <c r="M1" s="46" t="s">
        <v>207</v>
      </c>
      <c r="N1" s="46" t="s">
        <v>208</v>
      </c>
      <c r="O1" s="47" t="s">
        <v>209</v>
      </c>
      <c r="P1" s="33"/>
      <c r="Q1" s="33"/>
      <c r="R1" s="33"/>
      <c r="S1" s="33"/>
      <c r="T1" s="33"/>
      <c r="U1" s="33"/>
      <c r="V1" s="33"/>
      <c r="W1" s="33"/>
      <c r="X1" s="33"/>
      <c r="Y1" s="33"/>
      <c r="Z1" s="33"/>
    </row>
    <row r="2" spans="1:26" ht="9" customHeight="1" thickBot="1">
      <c r="A2" s="51"/>
      <c r="B2" s="51"/>
      <c r="C2" s="51"/>
      <c r="D2" s="51"/>
      <c r="E2" s="51"/>
      <c r="F2" s="51"/>
      <c r="G2" s="51"/>
      <c r="H2" s="51"/>
      <c r="I2" s="51"/>
      <c r="J2" s="51"/>
      <c r="K2" s="33"/>
      <c r="L2" s="50">
        <f t="shared" ref="L2" si="0">K2*2</f>
        <v>0</v>
      </c>
      <c r="M2" s="50">
        <f t="shared" ref="M2:M169" si="1">L2*0.6</f>
        <v>0</v>
      </c>
      <c r="N2" s="50">
        <f t="shared" ref="N2:N25" si="2">M2*0.95</f>
        <v>0</v>
      </c>
      <c r="O2" s="50">
        <f t="shared" ref="O2:O25" si="3">N2*0.85</f>
        <v>0</v>
      </c>
      <c r="P2" s="33"/>
      <c r="Q2" s="33"/>
      <c r="R2" s="33"/>
      <c r="S2" s="33"/>
      <c r="T2" s="33"/>
      <c r="U2" s="33"/>
      <c r="V2" s="33"/>
      <c r="W2" s="33"/>
      <c r="X2" s="33"/>
      <c r="Y2" s="33"/>
      <c r="Z2" s="33"/>
    </row>
    <row r="3" spans="1:26" ht="20.100000000000001" customHeight="1" thickBot="1">
      <c r="A3" s="339" t="s">
        <v>5501</v>
      </c>
      <c r="B3" s="340"/>
      <c r="C3" s="341"/>
      <c r="D3" s="51"/>
      <c r="E3" s="51"/>
      <c r="F3" s="342"/>
      <c r="G3" s="51"/>
      <c r="H3" s="51"/>
      <c r="I3" s="51"/>
      <c r="J3" s="51"/>
      <c r="K3" s="33"/>
      <c r="L3" s="119">
        <f>K3*3</f>
        <v>0</v>
      </c>
      <c r="M3" s="119">
        <f t="shared" si="1"/>
        <v>0</v>
      </c>
      <c r="N3" s="119">
        <f t="shared" si="2"/>
        <v>0</v>
      </c>
      <c r="O3" s="119">
        <f t="shared" si="3"/>
        <v>0</v>
      </c>
      <c r="P3" s="33"/>
      <c r="Q3" s="33"/>
      <c r="R3" s="33"/>
      <c r="S3" s="33"/>
      <c r="T3" s="33"/>
      <c r="U3" s="33"/>
      <c r="V3" s="33"/>
      <c r="W3" s="33"/>
      <c r="X3" s="33"/>
      <c r="Y3" s="33"/>
      <c r="Z3" s="33"/>
    </row>
    <row r="4" spans="1:26" ht="39.6">
      <c r="A4" s="307"/>
      <c r="B4" s="343" t="s">
        <v>5503</v>
      </c>
      <c r="C4" s="344" t="s">
        <v>5502</v>
      </c>
      <c r="D4" s="60">
        <f>CEILING(M4,100)</f>
        <v>30300</v>
      </c>
      <c r="E4" s="60">
        <f>CEILING(L4,100)</f>
        <v>50400</v>
      </c>
      <c r="F4" s="345" t="s">
        <v>5497</v>
      </c>
      <c r="G4" s="338"/>
      <c r="H4" s="51"/>
      <c r="I4" s="51"/>
      <c r="J4" s="52">
        <v>480</v>
      </c>
      <c r="K4" s="52">
        <f>J4*35</f>
        <v>16800</v>
      </c>
      <c r="L4" s="119">
        <f>K4*3</f>
        <v>50400</v>
      </c>
      <c r="M4" s="52">
        <f t="shared" si="1"/>
        <v>30240</v>
      </c>
      <c r="N4" s="52">
        <f t="shared" si="2"/>
        <v>28728</v>
      </c>
      <c r="O4" s="52">
        <f t="shared" si="3"/>
        <v>24418.799999999999</v>
      </c>
      <c r="P4" s="33"/>
      <c r="Q4" s="33"/>
      <c r="R4" s="33"/>
      <c r="S4" s="33"/>
      <c r="T4" s="33"/>
      <c r="U4" s="33"/>
      <c r="V4" s="33"/>
      <c r="W4" s="33"/>
      <c r="X4" s="33"/>
      <c r="Y4" s="33"/>
      <c r="Z4" s="33"/>
    </row>
    <row r="5" spans="1:26" ht="26.4">
      <c r="A5" s="51"/>
      <c r="B5" s="224" t="s">
        <v>5505</v>
      </c>
      <c r="C5" s="346" t="s">
        <v>5504</v>
      </c>
      <c r="D5" s="60">
        <f t="shared" ref="D5:D14" si="4">CEILING(M5,100)</f>
        <v>27800</v>
      </c>
      <c r="E5" s="60">
        <f t="shared" ref="E5:E14" si="5">CEILING(L5,100)</f>
        <v>46200</v>
      </c>
      <c r="F5" s="345" t="s">
        <v>5497</v>
      </c>
      <c r="G5" s="338"/>
      <c r="H5" s="51"/>
      <c r="I5" s="51"/>
      <c r="J5" s="347">
        <v>440</v>
      </c>
      <c r="K5" s="347">
        <f>J5*35</f>
        <v>15400</v>
      </c>
      <c r="L5" s="119">
        <f t="shared" ref="L5:L53" si="6">K5*3</f>
        <v>46200</v>
      </c>
      <c r="M5" s="347">
        <f t="shared" si="1"/>
        <v>27720</v>
      </c>
      <c r="N5" s="347">
        <f t="shared" si="2"/>
        <v>26334</v>
      </c>
      <c r="O5" s="347">
        <f t="shared" si="3"/>
        <v>22383.899999999998</v>
      </c>
      <c r="P5" s="33"/>
      <c r="Q5" s="33"/>
      <c r="R5" s="33"/>
      <c r="S5" s="33"/>
      <c r="T5" s="33"/>
      <c r="U5" s="33"/>
      <c r="V5" s="33"/>
      <c r="W5" s="33"/>
      <c r="X5" s="33"/>
      <c r="Y5" s="33"/>
      <c r="Z5" s="33"/>
    </row>
    <row r="6" spans="1:26" ht="26.4">
      <c r="A6" s="51"/>
      <c r="B6" s="343" t="s">
        <v>5506</v>
      </c>
      <c r="C6" s="344" t="s">
        <v>5507</v>
      </c>
      <c r="D6" s="60">
        <f t="shared" si="4"/>
        <v>26500</v>
      </c>
      <c r="E6" s="60">
        <f t="shared" si="5"/>
        <v>44100</v>
      </c>
      <c r="F6" s="345" t="s">
        <v>5497</v>
      </c>
      <c r="G6" s="338"/>
      <c r="H6" s="51"/>
      <c r="I6" s="51"/>
      <c r="J6" s="347">
        <v>420</v>
      </c>
      <c r="K6" s="347">
        <f>J6*35</f>
        <v>14700</v>
      </c>
      <c r="L6" s="119">
        <f t="shared" si="6"/>
        <v>44100</v>
      </c>
      <c r="M6" s="347">
        <f t="shared" si="1"/>
        <v>26460</v>
      </c>
      <c r="N6" s="347">
        <f t="shared" si="2"/>
        <v>25137</v>
      </c>
      <c r="O6" s="347">
        <f t="shared" si="3"/>
        <v>21366.45</v>
      </c>
      <c r="P6" s="33"/>
      <c r="Q6" s="33"/>
      <c r="R6" s="33"/>
      <c r="S6" s="33"/>
      <c r="T6" s="33"/>
      <c r="U6" s="33"/>
      <c r="V6" s="33"/>
      <c r="W6" s="33"/>
      <c r="X6" s="33"/>
      <c r="Y6" s="33"/>
      <c r="Z6" s="33"/>
    </row>
    <row r="7" spans="1:26" ht="26.4">
      <c r="A7" s="51"/>
      <c r="B7" s="224" t="s">
        <v>5508</v>
      </c>
      <c r="C7" s="346" t="s">
        <v>5509</v>
      </c>
      <c r="D7" s="60">
        <f t="shared" si="4"/>
        <v>27800</v>
      </c>
      <c r="E7" s="60">
        <f t="shared" si="5"/>
        <v>46200</v>
      </c>
      <c r="F7" s="345" t="s">
        <v>5497</v>
      </c>
      <c r="G7" s="338"/>
      <c r="H7" s="51"/>
      <c r="I7" s="51"/>
      <c r="J7" s="347">
        <v>440</v>
      </c>
      <c r="K7" s="347">
        <f>J7*35</f>
        <v>15400</v>
      </c>
      <c r="L7" s="119">
        <f t="shared" si="6"/>
        <v>46200</v>
      </c>
      <c r="M7" s="347">
        <f t="shared" si="1"/>
        <v>27720</v>
      </c>
      <c r="N7" s="347">
        <f t="shared" si="2"/>
        <v>26334</v>
      </c>
      <c r="O7" s="347">
        <f t="shared" si="3"/>
        <v>22383.899999999998</v>
      </c>
      <c r="P7" s="33"/>
      <c r="Q7" s="33"/>
      <c r="R7" s="33"/>
      <c r="S7" s="33"/>
      <c r="T7" s="33"/>
      <c r="U7" s="33"/>
      <c r="V7" s="33"/>
      <c r="W7" s="33"/>
      <c r="X7" s="33"/>
      <c r="Y7" s="33"/>
      <c r="Z7" s="33"/>
    </row>
    <row r="8" spans="1:26" ht="26.4">
      <c r="A8" s="51"/>
      <c r="B8" s="343" t="s">
        <v>5511</v>
      </c>
      <c r="C8" s="344" t="s">
        <v>5510</v>
      </c>
      <c r="D8" s="60">
        <f>CEILING(M8,100)</f>
        <v>15800</v>
      </c>
      <c r="E8" s="60">
        <f t="shared" si="5"/>
        <v>26300</v>
      </c>
      <c r="F8" s="345" t="s">
        <v>5497</v>
      </c>
      <c r="G8" s="338"/>
      <c r="H8" s="51"/>
      <c r="I8" s="51"/>
      <c r="J8" s="347">
        <v>250</v>
      </c>
      <c r="K8" s="347">
        <f t="shared" ref="K8:K28" si="7">J8*35</f>
        <v>8750</v>
      </c>
      <c r="L8" s="119">
        <f t="shared" si="6"/>
        <v>26250</v>
      </c>
      <c r="M8" s="347">
        <f t="shared" si="1"/>
        <v>15750</v>
      </c>
      <c r="N8" s="347">
        <f t="shared" si="2"/>
        <v>14962.5</v>
      </c>
      <c r="O8" s="347">
        <f t="shared" si="3"/>
        <v>12718.125</v>
      </c>
      <c r="P8" s="33"/>
      <c r="Q8" s="33"/>
      <c r="R8" s="33"/>
      <c r="S8" s="33"/>
      <c r="T8" s="33"/>
      <c r="U8" s="33"/>
      <c r="V8" s="33"/>
      <c r="W8" s="33"/>
      <c r="X8" s="33"/>
      <c r="Y8" s="33"/>
      <c r="Z8" s="33"/>
    </row>
    <row r="9" spans="1:26" ht="39.6">
      <c r="A9" s="51"/>
      <c r="B9" s="348" t="s">
        <v>5513</v>
      </c>
      <c r="C9" s="349" t="s">
        <v>5512</v>
      </c>
      <c r="D9" s="60">
        <f t="shared" si="4"/>
        <v>33400</v>
      </c>
      <c r="E9" s="60">
        <f t="shared" si="5"/>
        <v>55700</v>
      </c>
      <c r="F9" s="345" t="s">
        <v>5497</v>
      </c>
      <c r="G9" s="338"/>
      <c r="H9" s="51"/>
      <c r="I9" s="51"/>
      <c r="J9" s="347">
        <v>530</v>
      </c>
      <c r="K9" s="347">
        <f t="shared" si="7"/>
        <v>18550</v>
      </c>
      <c r="L9" s="119">
        <f t="shared" si="6"/>
        <v>55650</v>
      </c>
      <c r="M9" s="347">
        <f t="shared" si="1"/>
        <v>33390</v>
      </c>
      <c r="N9" s="347">
        <f t="shared" si="2"/>
        <v>31720.5</v>
      </c>
      <c r="O9" s="347">
        <f t="shared" si="3"/>
        <v>26962.424999999999</v>
      </c>
      <c r="P9" s="33"/>
      <c r="Q9" s="33"/>
      <c r="R9" s="33"/>
      <c r="S9" s="33"/>
      <c r="T9" s="33"/>
      <c r="U9" s="33"/>
      <c r="V9" s="33"/>
      <c r="W9" s="33"/>
      <c r="X9" s="33"/>
      <c r="Y9" s="33"/>
      <c r="Z9" s="33"/>
    </row>
    <row r="10" spans="1:26" ht="79.2">
      <c r="A10" s="51"/>
      <c r="B10" s="343" t="s">
        <v>5514</v>
      </c>
      <c r="C10" s="344" t="s">
        <v>5716</v>
      </c>
      <c r="D10" s="60">
        <f t="shared" si="4"/>
        <v>27100</v>
      </c>
      <c r="E10" s="60">
        <f t="shared" si="5"/>
        <v>45200</v>
      </c>
      <c r="F10" s="345" t="s">
        <v>5497</v>
      </c>
      <c r="G10" s="338"/>
      <c r="H10" s="51"/>
      <c r="I10" s="51"/>
      <c r="J10" s="347">
        <v>430</v>
      </c>
      <c r="K10" s="347">
        <f t="shared" si="7"/>
        <v>15050</v>
      </c>
      <c r="L10" s="119">
        <f t="shared" si="6"/>
        <v>45150</v>
      </c>
      <c r="M10" s="347">
        <f t="shared" si="1"/>
        <v>27090</v>
      </c>
      <c r="N10" s="347">
        <f t="shared" si="2"/>
        <v>25735.5</v>
      </c>
      <c r="O10" s="347">
        <f t="shared" si="3"/>
        <v>21875.174999999999</v>
      </c>
      <c r="P10" s="33"/>
      <c r="Q10" s="33"/>
      <c r="R10" s="33"/>
      <c r="S10" s="33"/>
      <c r="T10" s="33"/>
      <c r="U10" s="33"/>
      <c r="V10" s="33"/>
      <c r="W10" s="33"/>
      <c r="X10" s="33"/>
      <c r="Y10" s="33"/>
      <c r="Z10" s="33"/>
    </row>
    <row r="11" spans="1:26" ht="26.4">
      <c r="A11" s="239" t="s">
        <v>5515</v>
      </c>
      <c r="B11" s="348" t="s">
        <v>5517</v>
      </c>
      <c r="C11" s="349" t="s">
        <v>5516</v>
      </c>
      <c r="D11" s="60">
        <f t="shared" si="4"/>
        <v>5700</v>
      </c>
      <c r="E11" s="60">
        <f t="shared" si="5"/>
        <v>9500</v>
      </c>
      <c r="F11" s="345" t="s">
        <v>5497</v>
      </c>
      <c r="G11" s="338"/>
      <c r="H11" s="51"/>
      <c r="I11" s="51"/>
      <c r="J11" s="347">
        <v>90</v>
      </c>
      <c r="K11" s="347">
        <f t="shared" si="7"/>
        <v>3150</v>
      </c>
      <c r="L11" s="119">
        <f t="shared" si="6"/>
        <v>9450</v>
      </c>
      <c r="M11" s="347">
        <f t="shared" si="1"/>
        <v>5670</v>
      </c>
      <c r="N11" s="347">
        <f t="shared" si="2"/>
        <v>5386.5</v>
      </c>
      <c r="O11" s="347">
        <f t="shared" si="3"/>
        <v>4578.5249999999996</v>
      </c>
      <c r="P11" s="33"/>
      <c r="Q11" s="33"/>
      <c r="R11" s="33"/>
      <c r="S11" s="33"/>
      <c r="T11" s="33"/>
      <c r="U11" s="33"/>
      <c r="V11" s="33"/>
      <c r="W11" s="33"/>
      <c r="X11" s="33"/>
      <c r="Y11" s="33"/>
      <c r="Z11" s="33"/>
    </row>
    <row r="12" spans="1:26" ht="26.4">
      <c r="A12" s="51"/>
      <c r="B12" s="350" t="s">
        <v>5519</v>
      </c>
      <c r="C12" s="351" t="s">
        <v>5518</v>
      </c>
      <c r="D12" s="60">
        <f t="shared" si="4"/>
        <v>7600</v>
      </c>
      <c r="E12" s="60">
        <f t="shared" si="5"/>
        <v>12600</v>
      </c>
      <c r="F12" s="345" t="s">
        <v>5497</v>
      </c>
      <c r="G12" s="338"/>
      <c r="H12" s="51"/>
      <c r="I12" s="51"/>
      <c r="J12" s="347">
        <v>120</v>
      </c>
      <c r="K12" s="347">
        <f t="shared" si="7"/>
        <v>4200</v>
      </c>
      <c r="L12" s="119">
        <f t="shared" si="6"/>
        <v>12600</v>
      </c>
      <c r="M12" s="347">
        <f t="shared" si="1"/>
        <v>7560</v>
      </c>
      <c r="N12" s="347">
        <f t="shared" si="2"/>
        <v>7182</v>
      </c>
      <c r="O12" s="347">
        <f t="shared" si="3"/>
        <v>6104.7</v>
      </c>
      <c r="P12" s="33"/>
      <c r="Q12" s="33"/>
      <c r="R12" s="33"/>
      <c r="S12" s="33"/>
      <c r="T12" s="33"/>
      <c r="U12" s="33"/>
      <c r="V12" s="33"/>
      <c r="W12" s="33"/>
      <c r="X12" s="33"/>
      <c r="Y12" s="33"/>
      <c r="Z12" s="33"/>
    </row>
    <row r="13" spans="1:26" ht="26.4">
      <c r="A13" s="51"/>
      <c r="B13" s="348" t="s">
        <v>5521</v>
      </c>
      <c r="C13" s="349" t="s">
        <v>5520</v>
      </c>
      <c r="D13" s="60">
        <f t="shared" si="4"/>
        <v>7600</v>
      </c>
      <c r="E13" s="60">
        <f t="shared" si="5"/>
        <v>12600</v>
      </c>
      <c r="F13" s="345" t="s">
        <v>5497</v>
      </c>
      <c r="G13" s="338"/>
      <c r="H13" s="51"/>
      <c r="I13" s="51"/>
      <c r="J13" s="347">
        <v>120</v>
      </c>
      <c r="K13" s="347">
        <f t="shared" si="7"/>
        <v>4200</v>
      </c>
      <c r="L13" s="119">
        <f t="shared" si="6"/>
        <v>12600</v>
      </c>
      <c r="M13" s="347">
        <f t="shared" si="1"/>
        <v>7560</v>
      </c>
      <c r="N13" s="347">
        <f t="shared" si="2"/>
        <v>7182</v>
      </c>
      <c r="O13" s="347">
        <f t="shared" si="3"/>
        <v>6104.7</v>
      </c>
      <c r="P13" s="33"/>
      <c r="Q13" s="33"/>
      <c r="R13" s="33"/>
      <c r="S13" s="33"/>
      <c r="T13" s="33"/>
      <c r="U13" s="33"/>
      <c r="V13" s="33"/>
      <c r="W13" s="33"/>
      <c r="X13" s="33"/>
      <c r="Y13" s="33"/>
      <c r="Z13" s="33"/>
    </row>
    <row r="14" spans="1:26" ht="26.4">
      <c r="A14" s="51"/>
      <c r="B14" s="350" t="s">
        <v>5523</v>
      </c>
      <c r="C14" s="351" t="s">
        <v>5522</v>
      </c>
      <c r="D14" s="60">
        <f t="shared" si="4"/>
        <v>8200</v>
      </c>
      <c r="E14" s="60">
        <f t="shared" si="5"/>
        <v>13700</v>
      </c>
      <c r="F14" s="345" t="s">
        <v>5497</v>
      </c>
      <c r="G14" s="338"/>
      <c r="H14" s="51"/>
      <c r="I14" s="51"/>
      <c r="J14" s="347">
        <v>130</v>
      </c>
      <c r="K14" s="347">
        <f t="shared" si="7"/>
        <v>4550</v>
      </c>
      <c r="L14" s="119">
        <f t="shared" si="6"/>
        <v>13650</v>
      </c>
      <c r="M14" s="347">
        <f t="shared" si="1"/>
        <v>8190</v>
      </c>
      <c r="N14" s="347">
        <f t="shared" si="2"/>
        <v>7780.5</v>
      </c>
      <c r="O14" s="347">
        <f t="shared" si="3"/>
        <v>6613.4250000000002</v>
      </c>
      <c r="P14" s="33"/>
      <c r="Q14" s="33"/>
      <c r="R14" s="33"/>
      <c r="S14" s="33"/>
      <c r="T14" s="33"/>
      <c r="U14" s="33"/>
      <c r="V14" s="33"/>
      <c r="W14" s="33"/>
      <c r="X14" s="33"/>
      <c r="Y14" s="33"/>
      <c r="Z14" s="33"/>
    </row>
    <row r="15" spans="1:26" ht="30.6" customHeight="1">
      <c r="A15" s="51"/>
      <c r="B15" s="348"/>
      <c r="C15" s="352"/>
      <c r="D15" s="347"/>
      <c r="E15" s="347"/>
      <c r="F15" s="345"/>
      <c r="G15" s="338"/>
      <c r="H15" s="51"/>
      <c r="I15" s="51"/>
      <c r="J15" s="347"/>
      <c r="K15" s="347"/>
      <c r="L15" s="119">
        <f t="shared" si="6"/>
        <v>0</v>
      </c>
      <c r="M15" s="347"/>
      <c r="N15" s="347"/>
      <c r="O15" s="347"/>
      <c r="P15" s="33"/>
      <c r="Q15" s="33"/>
      <c r="R15" s="33"/>
      <c r="S15" s="33"/>
      <c r="T15" s="33"/>
      <c r="U15" s="33"/>
      <c r="V15" s="33"/>
      <c r="W15" s="33"/>
      <c r="X15" s="33"/>
      <c r="Y15" s="33"/>
      <c r="Z15" s="33"/>
    </row>
    <row r="16" spans="1:26" ht="20.100000000000001" customHeight="1">
      <c r="A16" s="353" t="s">
        <v>5498</v>
      </c>
      <c r="B16" s="354"/>
      <c r="C16" s="355"/>
      <c r="D16" s="347"/>
      <c r="E16" s="347"/>
      <c r="F16" s="345"/>
      <c r="G16" s="338"/>
      <c r="H16" s="51"/>
      <c r="I16" s="51"/>
      <c r="J16" s="347"/>
      <c r="K16" s="347">
        <f t="shared" si="7"/>
        <v>0</v>
      </c>
      <c r="L16" s="119">
        <f t="shared" si="6"/>
        <v>0</v>
      </c>
      <c r="M16" s="347">
        <f t="shared" si="1"/>
        <v>0</v>
      </c>
      <c r="N16" s="347">
        <f t="shared" si="2"/>
        <v>0</v>
      </c>
      <c r="O16" s="347">
        <f t="shared" si="3"/>
        <v>0</v>
      </c>
      <c r="P16" s="33"/>
      <c r="Q16" s="33"/>
      <c r="R16" s="33"/>
      <c r="S16" s="33"/>
      <c r="T16" s="33"/>
      <c r="U16" s="33"/>
      <c r="V16" s="33"/>
      <c r="W16" s="33"/>
      <c r="X16" s="33"/>
      <c r="Y16" s="33"/>
      <c r="Z16" s="33"/>
    </row>
    <row r="17" spans="1:26" ht="39.6">
      <c r="A17" s="356" t="s">
        <v>5533</v>
      </c>
      <c r="B17" s="343" t="s">
        <v>5514</v>
      </c>
      <c r="C17" s="357" t="s">
        <v>5524</v>
      </c>
      <c r="D17" s="60">
        <f t="shared" ref="D17:D51" si="8">CEILING(M17,100)</f>
        <v>9500</v>
      </c>
      <c r="E17" s="60">
        <f t="shared" ref="E17:E51" si="9">CEILING(L17,100)</f>
        <v>15800</v>
      </c>
      <c r="F17" s="345" t="s">
        <v>5497</v>
      </c>
      <c r="G17" s="338"/>
      <c r="H17" s="51"/>
      <c r="I17" s="51"/>
      <c r="J17" s="347">
        <v>150</v>
      </c>
      <c r="K17" s="347">
        <f t="shared" si="7"/>
        <v>5250</v>
      </c>
      <c r="L17" s="119">
        <f t="shared" si="6"/>
        <v>15750</v>
      </c>
      <c r="M17" s="347">
        <f t="shared" si="1"/>
        <v>9450</v>
      </c>
      <c r="N17" s="347">
        <f t="shared" si="2"/>
        <v>8977.5</v>
      </c>
      <c r="O17" s="347">
        <f t="shared" si="3"/>
        <v>7630.875</v>
      </c>
      <c r="P17" s="51"/>
      <c r="Q17" s="51"/>
      <c r="R17" s="51"/>
      <c r="S17" s="51"/>
      <c r="T17" s="51"/>
      <c r="U17" s="51"/>
      <c r="V17" s="51"/>
      <c r="W17" s="51"/>
      <c r="X17" s="51"/>
      <c r="Y17" s="51"/>
      <c r="Z17" s="51"/>
    </row>
    <row r="18" spans="1:26" ht="39.6">
      <c r="A18" s="307"/>
      <c r="B18" s="168" t="s">
        <v>5526</v>
      </c>
      <c r="C18" s="337" t="s">
        <v>5525</v>
      </c>
      <c r="D18" s="60">
        <f t="shared" si="8"/>
        <v>8900</v>
      </c>
      <c r="E18" s="60">
        <f t="shared" si="9"/>
        <v>14700</v>
      </c>
      <c r="F18" s="345" t="s">
        <v>5497</v>
      </c>
      <c r="G18" s="338"/>
      <c r="H18" s="51"/>
      <c r="I18" s="51"/>
      <c r="J18" s="347">
        <v>140</v>
      </c>
      <c r="K18" s="347">
        <f t="shared" si="7"/>
        <v>4900</v>
      </c>
      <c r="L18" s="119">
        <f t="shared" si="6"/>
        <v>14700</v>
      </c>
      <c r="M18" s="347">
        <f t="shared" si="1"/>
        <v>8820</v>
      </c>
      <c r="N18" s="347">
        <f t="shared" si="2"/>
        <v>8379</v>
      </c>
      <c r="O18" s="347">
        <f t="shared" si="3"/>
        <v>7122.15</v>
      </c>
      <c r="P18" s="33"/>
      <c r="Q18" s="33"/>
      <c r="R18" s="33"/>
      <c r="S18" s="33"/>
      <c r="T18" s="33"/>
      <c r="U18" s="33"/>
      <c r="V18" s="33"/>
      <c r="W18" s="33"/>
      <c r="X18" s="33"/>
      <c r="Y18" s="33"/>
      <c r="Z18" s="33"/>
    </row>
    <row r="19" spans="1:26" ht="26.4">
      <c r="A19" s="358" t="s">
        <v>5534</v>
      </c>
      <c r="B19" s="350" t="s">
        <v>5536</v>
      </c>
      <c r="C19" s="351" t="s">
        <v>5535</v>
      </c>
      <c r="D19" s="60">
        <f t="shared" si="8"/>
        <v>2600</v>
      </c>
      <c r="E19" s="60">
        <f t="shared" si="9"/>
        <v>4200</v>
      </c>
      <c r="F19" s="345" t="s">
        <v>5497</v>
      </c>
      <c r="G19" s="338"/>
      <c r="H19" s="51"/>
      <c r="I19" s="51"/>
      <c r="J19" s="347">
        <v>40</v>
      </c>
      <c r="K19" s="347">
        <f t="shared" si="7"/>
        <v>1400</v>
      </c>
      <c r="L19" s="119">
        <f t="shared" si="6"/>
        <v>4200</v>
      </c>
      <c r="M19" s="347">
        <f t="shared" ref="M19:M21" si="10">L19*0.6</f>
        <v>2520</v>
      </c>
      <c r="N19" s="347">
        <f t="shared" ref="N19:N21" si="11">M19*0.95</f>
        <v>2394</v>
      </c>
      <c r="O19" s="347">
        <f t="shared" ref="O19:O20" si="12">N19*0.85</f>
        <v>2034.8999999999999</v>
      </c>
      <c r="P19" s="33"/>
      <c r="Q19" s="33"/>
      <c r="R19" s="33"/>
      <c r="S19" s="33"/>
      <c r="T19" s="33"/>
      <c r="U19" s="33"/>
      <c r="V19" s="33"/>
      <c r="W19" s="33"/>
      <c r="X19" s="33"/>
      <c r="Y19" s="33"/>
      <c r="Z19" s="33"/>
    </row>
    <row r="20" spans="1:26" ht="26.4">
      <c r="A20" s="307"/>
      <c r="B20" s="168" t="s">
        <v>5538</v>
      </c>
      <c r="C20" s="337" t="s">
        <v>5537</v>
      </c>
      <c r="D20" s="60">
        <f t="shared" si="8"/>
        <v>2700</v>
      </c>
      <c r="E20" s="60">
        <f t="shared" si="9"/>
        <v>4500</v>
      </c>
      <c r="F20" s="345" t="s">
        <v>5497</v>
      </c>
      <c r="G20" s="338"/>
      <c r="H20" s="51"/>
      <c r="I20" s="51"/>
      <c r="J20" s="347">
        <v>42</v>
      </c>
      <c r="K20" s="347">
        <f t="shared" si="7"/>
        <v>1470</v>
      </c>
      <c r="L20" s="119">
        <f t="shared" si="6"/>
        <v>4410</v>
      </c>
      <c r="M20" s="347">
        <f t="shared" si="10"/>
        <v>2646</v>
      </c>
      <c r="N20" s="347">
        <f t="shared" si="11"/>
        <v>2513.6999999999998</v>
      </c>
      <c r="O20" s="347">
        <f t="shared" si="12"/>
        <v>2136.645</v>
      </c>
      <c r="P20" s="33"/>
      <c r="Q20" s="33"/>
      <c r="R20" s="33"/>
      <c r="S20" s="33"/>
      <c r="T20" s="33"/>
      <c r="U20" s="33"/>
      <c r="V20" s="33"/>
      <c r="W20" s="33"/>
      <c r="X20" s="33"/>
      <c r="Y20" s="33"/>
      <c r="Z20" s="33"/>
    </row>
    <row r="21" spans="1:26" ht="26.4">
      <c r="A21" s="307"/>
      <c r="B21" s="350" t="s">
        <v>5542</v>
      </c>
      <c r="C21" s="351" t="s">
        <v>5541</v>
      </c>
      <c r="D21" s="60">
        <f t="shared" si="8"/>
        <v>9800</v>
      </c>
      <c r="E21" s="60">
        <f t="shared" si="9"/>
        <v>16300</v>
      </c>
      <c r="F21" s="345" t="s">
        <v>5497</v>
      </c>
      <c r="G21" s="338"/>
      <c r="H21" s="51"/>
      <c r="I21" s="51"/>
      <c r="J21" s="347">
        <v>155</v>
      </c>
      <c r="K21" s="347">
        <f>J21*35</f>
        <v>5425</v>
      </c>
      <c r="L21" s="119">
        <f t="shared" si="6"/>
        <v>16275</v>
      </c>
      <c r="M21" s="347">
        <f t="shared" si="10"/>
        <v>9765</v>
      </c>
      <c r="N21" s="347">
        <f t="shared" si="11"/>
        <v>9276.75</v>
      </c>
      <c r="O21" s="347">
        <f>N21*0.85</f>
        <v>7885.2375000000002</v>
      </c>
      <c r="P21" s="33"/>
      <c r="Q21" s="325"/>
      <c r="R21" s="325"/>
      <c r="S21" s="325"/>
      <c r="T21" s="325"/>
      <c r="U21" s="33"/>
      <c r="V21" s="33"/>
      <c r="W21" s="33"/>
      <c r="X21" s="33"/>
      <c r="Y21" s="33"/>
      <c r="Z21" s="33"/>
    </row>
    <row r="22" spans="1:26" ht="66">
      <c r="A22" s="307"/>
      <c r="B22" s="168" t="s">
        <v>5544</v>
      </c>
      <c r="C22" s="337" t="s">
        <v>5543</v>
      </c>
      <c r="D22" s="60">
        <f t="shared" si="8"/>
        <v>22100</v>
      </c>
      <c r="E22" s="60">
        <f t="shared" si="9"/>
        <v>36800</v>
      </c>
      <c r="F22" s="345" t="s">
        <v>5497</v>
      </c>
      <c r="G22" s="338"/>
      <c r="H22" s="51"/>
      <c r="I22" s="51"/>
      <c r="J22" s="347">
        <v>350</v>
      </c>
      <c r="K22" s="347">
        <f t="shared" si="7"/>
        <v>12250</v>
      </c>
      <c r="L22" s="119">
        <f t="shared" si="6"/>
        <v>36750</v>
      </c>
      <c r="M22" s="347">
        <f t="shared" ref="M22" si="13">L22*0.6</f>
        <v>22050</v>
      </c>
      <c r="N22" s="347">
        <f t="shared" ref="N22" si="14">M22*0.95</f>
        <v>20947.5</v>
      </c>
      <c r="O22" s="347">
        <f t="shared" ref="O22" si="15">N22*0.85</f>
        <v>17805.375</v>
      </c>
      <c r="P22" s="33"/>
      <c r="Q22" s="33"/>
      <c r="R22" s="33"/>
      <c r="S22" s="33"/>
      <c r="T22" s="33"/>
      <c r="U22" s="33"/>
      <c r="V22" s="33"/>
      <c r="W22" s="33"/>
      <c r="X22" s="33"/>
      <c r="Y22" s="33"/>
      <c r="Z22" s="33"/>
    </row>
    <row r="23" spans="1:26" ht="13.2">
      <c r="A23" s="353" t="s">
        <v>5499</v>
      </c>
      <c r="B23" s="359"/>
      <c r="C23" s="360"/>
      <c r="D23" s="347">
        <f t="shared" si="8"/>
        <v>0</v>
      </c>
      <c r="E23" s="347">
        <f t="shared" si="9"/>
        <v>0</v>
      </c>
      <c r="F23" s="345"/>
      <c r="G23" s="338"/>
      <c r="H23" s="51"/>
      <c r="I23" s="51"/>
      <c r="J23" s="347"/>
      <c r="K23" s="347">
        <f t="shared" si="7"/>
        <v>0</v>
      </c>
      <c r="L23" s="119">
        <f t="shared" si="6"/>
        <v>0</v>
      </c>
      <c r="M23" s="347">
        <f t="shared" si="1"/>
        <v>0</v>
      </c>
      <c r="N23" s="347">
        <f t="shared" si="2"/>
        <v>0</v>
      </c>
      <c r="O23" s="347">
        <f t="shared" si="3"/>
        <v>0</v>
      </c>
      <c r="P23" s="33"/>
      <c r="Q23" s="33"/>
      <c r="R23" s="33"/>
      <c r="S23" s="33"/>
      <c r="T23" s="33"/>
      <c r="U23" s="33"/>
      <c r="V23" s="33"/>
      <c r="W23" s="33"/>
      <c r="X23" s="33"/>
      <c r="Y23" s="33"/>
      <c r="Z23" s="33"/>
    </row>
    <row r="24" spans="1:26" ht="26.4">
      <c r="A24" s="307"/>
      <c r="B24" s="343" t="s">
        <v>5539</v>
      </c>
      <c r="C24" s="361" t="s">
        <v>5540</v>
      </c>
      <c r="D24" s="60">
        <f t="shared" si="8"/>
        <v>4800</v>
      </c>
      <c r="E24" s="60">
        <f t="shared" si="9"/>
        <v>7900</v>
      </c>
      <c r="F24" s="345" t="s">
        <v>5497</v>
      </c>
      <c r="G24" s="338"/>
      <c r="H24" s="51"/>
      <c r="I24" s="51"/>
      <c r="J24" s="347">
        <v>75</v>
      </c>
      <c r="K24" s="347">
        <f t="shared" si="7"/>
        <v>2625</v>
      </c>
      <c r="L24" s="119">
        <f t="shared" si="6"/>
        <v>7875</v>
      </c>
      <c r="M24" s="347">
        <f t="shared" si="1"/>
        <v>4725</v>
      </c>
      <c r="N24" s="347">
        <f t="shared" si="2"/>
        <v>4488.75</v>
      </c>
      <c r="O24" s="347">
        <f t="shared" si="3"/>
        <v>3815.4375</v>
      </c>
      <c r="P24" s="33"/>
      <c r="Q24" s="33"/>
      <c r="R24" s="33"/>
      <c r="S24" s="33"/>
      <c r="T24" s="33"/>
      <c r="U24" s="33"/>
      <c r="V24" s="33"/>
      <c r="W24" s="33"/>
      <c r="X24" s="33"/>
      <c r="Y24" s="33"/>
      <c r="Z24" s="33"/>
    </row>
    <row r="25" spans="1:26" ht="20.100000000000001" customHeight="1">
      <c r="A25" s="307"/>
      <c r="B25" s="121"/>
      <c r="C25" s="121"/>
      <c r="D25" s="347">
        <f t="shared" si="8"/>
        <v>0</v>
      </c>
      <c r="E25" s="347">
        <f t="shared" si="9"/>
        <v>0</v>
      </c>
      <c r="F25" s="345" t="s">
        <v>5497</v>
      </c>
      <c r="G25" s="338"/>
      <c r="H25" s="51"/>
      <c r="I25" s="51"/>
      <c r="J25" s="347"/>
      <c r="K25" s="347">
        <f t="shared" si="7"/>
        <v>0</v>
      </c>
      <c r="L25" s="119">
        <f t="shared" si="6"/>
        <v>0</v>
      </c>
      <c r="M25" s="347">
        <f t="shared" si="1"/>
        <v>0</v>
      </c>
      <c r="N25" s="347">
        <f t="shared" si="2"/>
        <v>0</v>
      </c>
      <c r="O25" s="347">
        <f t="shared" si="3"/>
        <v>0</v>
      </c>
      <c r="P25" s="51"/>
      <c r="Q25" s="51"/>
      <c r="R25" s="51"/>
      <c r="S25" s="51"/>
      <c r="T25" s="51"/>
      <c r="U25" s="51"/>
      <c r="V25" s="51"/>
      <c r="W25" s="51"/>
      <c r="X25" s="51"/>
      <c r="Y25" s="51"/>
      <c r="Z25" s="51"/>
    </row>
    <row r="26" spans="1:26" ht="20.100000000000001" customHeight="1">
      <c r="A26" s="353" t="s">
        <v>5500</v>
      </c>
      <c r="B26" s="362"/>
      <c r="C26" s="362"/>
      <c r="D26" s="347">
        <f t="shared" si="8"/>
        <v>0</v>
      </c>
      <c r="E26" s="347">
        <f t="shared" si="9"/>
        <v>0</v>
      </c>
      <c r="F26" s="345"/>
      <c r="G26" s="338"/>
      <c r="H26" s="51"/>
      <c r="I26" s="51"/>
      <c r="J26" s="347"/>
      <c r="K26" s="347">
        <f t="shared" si="7"/>
        <v>0</v>
      </c>
      <c r="L26" s="119">
        <f t="shared" si="6"/>
        <v>0</v>
      </c>
      <c r="M26" s="347">
        <f t="shared" ref="M26:M29" si="16">L26*0.6</f>
        <v>0</v>
      </c>
      <c r="N26" s="347">
        <f t="shared" ref="N26:N29" si="17">M26*2</f>
        <v>0</v>
      </c>
      <c r="O26" s="347">
        <f t="shared" ref="O26:O29" si="18">N26*2</f>
        <v>0</v>
      </c>
      <c r="P26" s="51"/>
      <c r="Q26" s="51"/>
      <c r="R26" s="51"/>
      <c r="S26" s="51"/>
      <c r="T26" s="51"/>
      <c r="U26" s="51"/>
      <c r="V26" s="51"/>
      <c r="W26" s="51"/>
      <c r="X26" s="51"/>
      <c r="Y26" s="51"/>
      <c r="Z26" s="51"/>
    </row>
    <row r="27" spans="1:26" ht="26.4">
      <c r="A27" s="51"/>
      <c r="B27" s="343" t="s">
        <v>5527</v>
      </c>
      <c r="C27" s="344" t="s">
        <v>5528</v>
      </c>
      <c r="D27" s="60">
        <f>CEILING(M27,100)</f>
        <v>9500</v>
      </c>
      <c r="E27" s="60">
        <f>CEILING(L27,100)</f>
        <v>15800</v>
      </c>
      <c r="F27" s="345" t="s">
        <v>5497</v>
      </c>
      <c r="G27" s="338"/>
      <c r="H27" s="51"/>
      <c r="I27" s="51"/>
      <c r="J27" s="347">
        <v>150</v>
      </c>
      <c r="K27" s="347">
        <f t="shared" si="7"/>
        <v>5250</v>
      </c>
      <c r="L27" s="119">
        <f t="shared" si="6"/>
        <v>15750</v>
      </c>
      <c r="M27" s="347">
        <f t="shared" si="16"/>
        <v>9450</v>
      </c>
      <c r="N27" s="347">
        <f t="shared" si="17"/>
        <v>18900</v>
      </c>
      <c r="O27" s="347">
        <f t="shared" si="18"/>
        <v>37800</v>
      </c>
      <c r="P27" s="51"/>
      <c r="Q27" s="51"/>
      <c r="R27" s="51"/>
      <c r="S27" s="51"/>
      <c r="T27" s="51"/>
      <c r="U27" s="51"/>
      <c r="V27" s="51"/>
      <c r="W27" s="51"/>
      <c r="X27" s="51"/>
      <c r="Y27" s="51"/>
      <c r="Z27" s="51"/>
    </row>
    <row r="28" spans="1:26" ht="26.4">
      <c r="A28" s="51"/>
      <c r="B28" s="363" t="s">
        <v>5530</v>
      </c>
      <c r="C28" s="364" t="s">
        <v>5529</v>
      </c>
      <c r="D28" s="60">
        <f t="shared" si="8"/>
        <v>8600</v>
      </c>
      <c r="E28" s="60">
        <f t="shared" si="9"/>
        <v>14200</v>
      </c>
      <c r="F28" s="345" t="s">
        <v>5497</v>
      </c>
      <c r="G28" s="338"/>
      <c r="H28" s="51"/>
      <c r="I28" s="51"/>
      <c r="J28" s="347">
        <v>135</v>
      </c>
      <c r="K28" s="347">
        <f t="shared" si="7"/>
        <v>4725</v>
      </c>
      <c r="L28" s="119">
        <f t="shared" si="6"/>
        <v>14175</v>
      </c>
      <c r="M28" s="347">
        <f t="shared" si="16"/>
        <v>8505</v>
      </c>
      <c r="N28" s="347">
        <f t="shared" si="17"/>
        <v>17010</v>
      </c>
      <c r="O28" s="347">
        <f t="shared" si="18"/>
        <v>34020</v>
      </c>
      <c r="P28" s="51"/>
      <c r="Q28" s="51"/>
      <c r="R28" s="51"/>
      <c r="S28" s="51"/>
      <c r="T28" s="51"/>
      <c r="U28" s="51"/>
      <c r="V28" s="51"/>
      <c r="W28" s="51"/>
      <c r="X28" s="51"/>
      <c r="Y28" s="51"/>
      <c r="Z28" s="51"/>
    </row>
    <row r="29" spans="1:26" ht="52.8">
      <c r="A29" s="51"/>
      <c r="B29" s="365" t="s">
        <v>5532</v>
      </c>
      <c r="C29" s="366" t="s">
        <v>5531</v>
      </c>
      <c r="D29" s="60">
        <f t="shared" si="8"/>
        <v>9800</v>
      </c>
      <c r="E29" s="60">
        <f t="shared" si="9"/>
        <v>16300</v>
      </c>
      <c r="F29" s="345" t="s">
        <v>5497</v>
      </c>
      <c r="G29" s="338"/>
      <c r="H29" s="51"/>
      <c r="I29" s="51"/>
      <c r="J29" s="347">
        <v>155</v>
      </c>
      <c r="K29" s="347">
        <f>J29*35</f>
        <v>5425</v>
      </c>
      <c r="L29" s="119">
        <f t="shared" si="6"/>
        <v>16275</v>
      </c>
      <c r="M29" s="347">
        <f t="shared" si="16"/>
        <v>9765</v>
      </c>
      <c r="N29" s="347">
        <f t="shared" si="17"/>
        <v>19530</v>
      </c>
      <c r="O29" s="347">
        <f t="shared" si="18"/>
        <v>39060</v>
      </c>
      <c r="P29" s="51"/>
      <c r="Q29" s="51"/>
      <c r="R29" s="51"/>
      <c r="S29" s="51"/>
      <c r="T29" s="51"/>
      <c r="U29" s="51"/>
      <c r="V29" s="51"/>
      <c r="W29" s="51"/>
      <c r="X29" s="51"/>
      <c r="Y29" s="51"/>
      <c r="Z29" s="51"/>
    </row>
    <row r="30" spans="1:26" ht="13.2">
      <c r="A30" s="51"/>
      <c r="B30" s="363"/>
      <c r="C30" s="105"/>
      <c r="D30" s="347">
        <f t="shared" si="8"/>
        <v>0</v>
      </c>
      <c r="E30" s="347">
        <f t="shared" si="9"/>
        <v>0</v>
      </c>
      <c r="F30" s="345"/>
      <c r="G30" s="338"/>
      <c r="H30" s="51"/>
      <c r="I30" s="51"/>
      <c r="J30" s="347"/>
      <c r="K30" s="347">
        <f t="shared" ref="K30:K38" si="19">J30*35</f>
        <v>0</v>
      </c>
      <c r="L30" s="119">
        <f t="shared" si="6"/>
        <v>0</v>
      </c>
      <c r="M30" s="347">
        <f t="shared" ref="M30:M38" si="20">L30*0.6</f>
        <v>0</v>
      </c>
      <c r="N30" s="347">
        <f t="shared" ref="N30:N38" si="21">M30*2</f>
        <v>0</v>
      </c>
      <c r="O30" s="347">
        <f t="shared" ref="O30:O38" si="22">N30*2</f>
        <v>0</v>
      </c>
      <c r="P30" s="51"/>
      <c r="Q30" s="51"/>
      <c r="R30" s="51"/>
      <c r="S30" s="51"/>
      <c r="T30" s="51"/>
      <c r="U30" s="51"/>
      <c r="V30" s="51"/>
      <c r="W30" s="51"/>
      <c r="X30" s="51"/>
      <c r="Y30" s="51"/>
      <c r="Z30" s="51"/>
    </row>
    <row r="31" spans="1:26" ht="20.100000000000001" customHeight="1">
      <c r="A31" s="353" t="s">
        <v>5545</v>
      </c>
      <c r="B31" s="362"/>
      <c r="C31" s="362"/>
      <c r="D31" s="347">
        <f t="shared" si="8"/>
        <v>0</v>
      </c>
      <c r="E31" s="347">
        <f t="shared" si="9"/>
        <v>0</v>
      </c>
      <c r="F31" s="345"/>
      <c r="G31" s="338"/>
      <c r="H31" s="51"/>
      <c r="I31" s="51"/>
      <c r="J31" s="51"/>
      <c r="K31" s="347">
        <f t="shared" si="19"/>
        <v>0</v>
      </c>
      <c r="L31" s="119">
        <f t="shared" si="6"/>
        <v>0</v>
      </c>
      <c r="M31" s="347">
        <f t="shared" si="20"/>
        <v>0</v>
      </c>
      <c r="N31" s="347">
        <f t="shared" si="21"/>
        <v>0</v>
      </c>
      <c r="O31" s="347">
        <f t="shared" si="22"/>
        <v>0</v>
      </c>
      <c r="P31" s="51"/>
      <c r="Q31" s="51"/>
      <c r="R31" s="51"/>
      <c r="S31" s="51"/>
      <c r="T31" s="51"/>
      <c r="U31" s="51"/>
      <c r="V31" s="51"/>
      <c r="W31" s="51"/>
      <c r="X31" s="51"/>
      <c r="Y31" s="51"/>
      <c r="Z31" s="51"/>
    </row>
    <row r="32" spans="1:26" ht="30.6" customHeight="1">
      <c r="A32" s="367"/>
      <c r="B32" s="368" t="s">
        <v>5546</v>
      </c>
      <c r="C32" s="369" t="s">
        <v>5547</v>
      </c>
      <c r="D32" s="60">
        <f t="shared" si="8"/>
        <v>5700</v>
      </c>
      <c r="E32" s="60">
        <f t="shared" si="9"/>
        <v>9500</v>
      </c>
      <c r="F32" s="345" t="s">
        <v>5497</v>
      </c>
      <c r="G32" s="338"/>
      <c r="H32" s="51"/>
      <c r="I32" s="51"/>
      <c r="J32" s="347">
        <v>90</v>
      </c>
      <c r="K32" s="347">
        <f t="shared" si="19"/>
        <v>3150</v>
      </c>
      <c r="L32" s="119">
        <f t="shared" si="6"/>
        <v>9450</v>
      </c>
      <c r="M32" s="347">
        <f t="shared" si="20"/>
        <v>5670</v>
      </c>
      <c r="N32" s="347">
        <f t="shared" si="21"/>
        <v>11340</v>
      </c>
      <c r="O32" s="347">
        <f t="shared" si="22"/>
        <v>22680</v>
      </c>
      <c r="P32" s="51"/>
      <c r="Q32" s="51"/>
      <c r="R32" s="51"/>
      <c r="S32" s="51"/>
      <c r="T32" s="51"/>
      <c r="U32" s="51"/>
      <c r="V32" s="51"/>
      <c r="W32" s="51"/>
      <c r="X32" s="51"/>
      <c r="Y32" s="51"/>
      <c r="Z32" s="51"/>
    </row>
    <row r="33" spans="1:26" ht="30.6" customHeight="1">
      <c r="A33" s="367"/>
      <c r="B33" s="370" t="s">
        <v>5548</v>
      </c>
      <c r="C33" s="371" t="s">
        <v>5549</v>
      </c>
      <c r="D33" s="60">
        <f t="shared" si="8"/>
        <v>22100</v>
      </c>
      <c r="E33" s="60">
        <f t="shared" si="9"/>
        <v>36800</v>
      </c>
      <c r="F33" s="345" t="s">
        <v>5497</v>
      </c>
      <c r="G33" s="338"/>
      <c r="H33" s="51"/>
      <c r="I33" s="51"/>
      <c r="J33" s="347">
        <v>350</v>
      </c>
      <c r="K33" s="347">
        <f t="shared" si="19"/>
        <v>12250</v>
      </c>
      <c r="L33" s="119">
        <f t="shared" si="6"/>
        <v>36750</v>
      </c>
      <c r="M33" s="347">
        <f t="shared" si="20"/>
        <v>22050</v>
      </c>
      <c r="N33" s="347">
        <f t="shared" si="21"/>
        <v>44100</v>
      </c>
      <c r="O33" s="347">
        <f t="shared" si="22"/>
        <v>88200</v>
      </c>
      <c r="P33" s="51"/>
      <c r="Q33" s="51"/>
      <c r="R33" s="51"/>
      <c r="S33" s="51"/>
      <c r="T33" s="51"/>
      <c r="U33" s="51"/>
      <c r="V33" s="51"/>
      <c r="W33" s="51"/>
      <c r="X33" s="51"/>
      <c r="Y33" s="51"/>
      <c r="Z33" s="51"/>
    </row>
    <row r="34" spans="1:26" ht="30.6" customHeight="1">
      <c r="A34" s="367"/>
      <c r="B34" s="365" t="s">
        <v>5550</v>
      </c>
      <c r="C34" s="369" t="s">
        <v>5551</v>
      </c>
      <c r="D34" s="60">
        <f t="shared" si="8"/>
        <v>5700</v>
      </c>
      <c r="E34" s="60">
        <f t="shared" si="9"/>
        <v>9500</v>
      </c>
      <c r="F34" s="345" t="s">
        <v>5497</v>
      </c>
      <c r="G34" s="338"/>
      <c r="H34" s="51"/>
      <c r="I34" s="51"/>
      <c r="J34" s="347">
        <v>90</v>
      </c>
      <c r="K34" s="347">
        <f t="shared" si="19"/>
        <v>3150</v>
      </c>
      <c r="L34" s="119">
        <f t="shared" si="6"/>
        <v>9450</v>
      </c>
      <c r="M34" s="347">
        <f t="shared" si="20"/>
        <v>5670</v>
      </c>
      <c r="N34" s="347">
        <f t="shared" si="21"/>
        <v>11340</v>
      </c>
      <c r="O34" s="347">
        <f t="shared" si="22"/>
        <v>22680</v>
      </c>
      <c r="P34" s="51"/>
      <c r="Q34" s="51"/>
      <c r="R34" s="51"/>
      <c r="S34" s="51"/>
      <c r="T34" s="51"/>
      <c r="U34" s="51"/>
      <c r="V34" s="51"/>
      <c r="W34" s="51"/>
      <c r="X34" s="51"/>
      <c r="Y34" s="51"/>
      <c r="Z34" s="51"/>
    </row>
    <row r="35" spans="1:26" ht="45" customHeight="1">
      <c r="A35" s="372" t="s">
        <v>5556</v>
      </c>
      <c r="B35" s="370" t="s">
        <v>5553</v>
      </c>
      <c r="C35" s="371" t="s">
        <v>5552</v>
      </c>
      <c r="D35" s="60">
        <f t="shared" si="8"/>
        <v>20800</v>
      </c>
      <c r="E35" s="60">
        <f t="shared" si="9"/>
        <v>34700</v>
      </c>
      <c r="F35" s="345" t="s">
        <v>5497</v>
      </c>
      <c r="G35" s="338"/>
      <c r="H35" s="51"/>
      <c r="I35" s="51"/>
      <c r="J35" s="347">
        <v>330</v>
      </c>
      <c r="K35" s="347">
        <f t="shared" si="19"/>
        <v>11550</v>
      </c>
      <c r="L35" s="119">
        <f t="shared" si="6"/>
        <v>34650</v>
      </c>
      <c r="M35" s="347">
        <f t="shared" si="20"/>
        <v>20790</v>
      </c>
      <c r="N35" s="347">
        <f t="shared" si="21"/>
        <v>41580</v>
      </c>
      <c r="O35" s="347">
        <f t="shared" si="22"/>
        <v>83160</v>
      </c>
      <c r="P35" s="51"/>
      <c r="Q35" s="51"/>
      <c r="R35" s="51"/>
      <c r="S35" s="51"/>
      <c r="T35" s="51"/>
      <c r="U35" s="51"/>
      <c r="V35" s="51"/>
      <c r="W35" s="51"/>
      <c r="X35" s="51"/>
      <c r="Y35" s="51"/>
      <c r="Z35" s="51"/>
    </row>
    <row r="36" spans="1:26" ht="50.4" customHeight="1">
      <c r="A36" s="372" t="s">
        <v>5556</v>
      </c>
      <c r="B36" s="373" t="s">
        <v>5555</v>
      </c>
      <c r="C36" s="374" t="s">
        <v>5554</v>
      </c>
      <c r="D36" s="60">
        <f t="shared" si="8"/>
        <v>21800</v>
      </c>
      <c r="E36" s="60">
        <f t="shared" si="9"/>
        <v>36300</v>
      </c>
      <c r="F36" s="345" t="s">
        <v>5497</v>
      </c>
      <c r="G36" s="338"/>
      <c r="H36" s="51"/>
      <c r="I36" s="51"/>
      <c r="J36" s="347">
        <v>345</v>
      </c>
      <c r="K36" s="347">
        <f t="shared" si="19"/>
        <v>12075</v>
      </c>
      <c r="L36" s="119">
        <f t="shared" si="6"/>
        <v>36225</v>
      </c>
      <c r="M36" s="347">
        <f t="shared" si="20"/>
        <v>21735</v>
      </c>
      <c r="N36" s="347">
        <f t="shared" si="21"/>
        <v>43470</v>
      </c>
      <c r="O36" s="347">
        <f t="shared" si="22"/>
        <v>86940</v>
      </c>
      <c r="P36" s="51"/>
      <c r="Q36" s="51"/>
      <c r="R36" s="51"/>
      <c r="S36" s="51"/>
      <c r="T36" s="51"/>
      <c r="U36" s="51"/>
      <c r="V36" s="51"/>
      <c r="W36" s="51"/>
      <c r="X36" s="51"/>
      <c r="Y36" s="51"/>
      <c r="Z36" s="51"/>
    </row>
    <row r="37" spans="1:26" ht="50.4" customHeight="1">
      <c r="A37" s="372" t="s">
        <v>5561</v>
      </c>
      <c r="B37" s="91" t="s">
        <v>5558</v>
      </c>
      <c r="C37" s="105" t="s">
        <v>5557</v>
      </c>
      <c r="D37" s="60">
        <f t="shared" si="8"/>
        <v>29000</v>
      </c>
      <c r="E37" s="60">
        <f t="shared" si="9"/>
        <v>48300</v>
      </c>
      <c r="F37" s="345" t="s">
        <v>5497</v>
      </c>
      <c r="G37" s="338"/>
      <c r="H37" s="51"/>
      <c r="I37" s="51"/>
      <c r="J37" s="347">
        <v>460</v>
      </c>
      <c r="K37" s="347">
        <f t="shared" si="19"/>
        <v>16100</v>
      </c>
      <c r="L37" s="119">
        <f t="shared" si="6"/>
        <v>48300</v>
      </c>
      <c r="M37" s="347">
        <f t="shared" si="20"/>
        <v>28980</v>
      </c>
      <c r="N37" s="347">
        <f t="shared" si="21"/>
        <v>57960</v>
      </c>
      <c r="O37" s="347">
        <f t="shared" si="22"/>
        <v>115920</v>
      </c>
      <c r="P37" s="51"/>
      <c r="Q37" s="51"/>
      <c r="R37" s="51"/>
      <c r="S37" s="51"/>
      <c r="T37" s="51"/>
      <c r="U37" s="51"/>
      <c r="V37" s="51"/>
      <c r="W37" s="51"/>
      <c r="X37" s="51"/>
      <c r="Y37" s="51"/>
      <c r="Z37" s="51"/>
    </row>
    <row r="38" spans="1:26" ht="50.4" customHeight="1">
      <c r="A38" s="372" t="s">
        <v>5561</v>
      </c>
      <c r="B38" s="373" t="s">
        <v>5560</v>
      </c>
      <c r="C38" s="369" t="s">
        <v>5559</v>
      </c>
      <c r="D38" s="60">
        <f t="shared" si="8"/>
        <v>29700</v>
      </c>
      <c r="E38" s="60">
        <f t="shared" si="9"/>
        <v>49400</v>
      </c>
      <c r="F38" s="345" t="s">
        <v>5497</v>
      </c>
      <c r="G38" s="338"/>
      <c r="H38" s="51"/>
      <c r="I38" s="51"/>
      <c r="J38" s="347">
        <v>470</v>
      </c>
      <c r="K38" s="347">
        <f t="shared" si="19"/>
        <v>16450</v>
      </c>
      <c r="L38" s="53">
        <f t="shared" si="6"/>
        <v>49350</v>
      </c>
      <c r="M38" s="347">
        <f t="shared" si="20"/>
        <v>29610</v>
      </c>
      <c r="N38" s="347">
        <f t="shared" si="21"/>
        <v>59220</v>
      </c>
      <c r="O38" s="347">
        <f t="shared" si="22"/>
        <v>118440</v>
      </c>
      <c r="P38" s="51"/>
      <c r="Q38" s="51"/>
      <c r="R38" s="51"/>
      <c r="S38" s="51"/>
      <c r="T38" s="51"/>
      <c r="U38" s="51"/>
      <c r="V38" s="51"/>
      <c r="W38" s="51"/>
      <c r="X38" s="51"/>
      <c r="Y38" s="51"/>
      <c r="Z38" s="51"/>
    </row>
    <row r="39" spans="1:26" ht="20.100000000000001" customHeight="1">
      <c r="A39" s="51"/>
      <c r="B39" s="294"/>
      <c r="C39" s="294"/>
      <c r="D39" s="347">
        <f t="shared" si="8"/>
        <v>0</v>
      </c>
      <c r="E39" s="347">
        <f t="shared" si="9"/>
        <v>0</v>
      </c>
      <c r="F39" s="51"/>
      <c r="G39" s="338"/>
      <c r="H39" s="51"/>
      <c r="I39" s="51"/>
      <c r="J39" s="347"/>
      <c r="K39" s="51"/>
      <c r="L39" s="119">
        <f t="shared" si="6"/>
        <v>0</v>
      </c>
      <c r="M39" s="119"/>
      <c r="N39" s="119"/>
      <c r="O39" s="119"/>
      <c r="P39" s="51"/>
      <c r="Q39" s="51"/>
      <c r="R39" s="51"/>
      <c r="S39" s="51"/>
      <c r="T39" s="51"/>
      <c r="U39" s="51"/>
      <c r="V39" s="51"/>
      <c r="W39" s="51"/>
      <c r="X39" s="51"/>
      <c r="Y39" s="51"/>
      <c r="Z39" s="51"/>
    </row>
    <row r="40" spans="1:26" ht="13.2">
      <c r="A40" s="375" t="s">
        <v>500</v>
      </c>
      <c r="B40" s="336" t="s">
        <v>501</v>
      </c>
      <c r="C40" s="397" t="s">
        <v>502</v>
      </c>
      <c r="D40" s="347">
        <f t="shared" si="8"/>
        <v>0</v>
      </c>
      <c r="E40" s="347">
        <f t="shared" si="9"/>
        <v>0</v>
      </c>
      <c r="F40" s="129" t="s">
        <v>503</v>
      </c>
      <c r="G40" s="338" t="s">
        <v>499</v>
      </c>
      <c r="H40" s="51"/>
      <c r="I40" s="51"/>
      <c r="J40" s="51"/>
      <c r="K40" s="51"/>
      <c r="L40" s="119">
        <f t="shared" si="6"/>
        <v>0</v>
      </c>
      <c r="M40" s="119">
        <f t="shared" si="1"/>
        <v>0</v>
      </c>
      <c r="N40" s="119"/>
      <c r="O40" s="119"/>
      <c r="P40" s="51"/>
      <c r="Q40" s="51"/>
      <c r="R40" s="51"/>
      <c r="S40" s="51"/>
      <c r="T40" s="51"/>
      <c r="U40" s="51"/>
      <c r="V40" s="51"/>
      <c r="W40" s="51"/>
      <c r="X40" s="51"/>
      <c r="Y40" s="51"/>
      <c r="Z40" s="51"/>
    </row>
    <row r="41" spans="1:26" ht="26.4">
      <c r="A41" s="120"/>
      <c r="B41" s="120" t="s">
        <v>504</v>
      </c>
      <c r="C41" s="208" t="s">
        <v>505</v>
      </c>
      <c r="D41" s="347">
        <f t="shared" si="8"/>
        <v>0</v>
      </c>
      <c r="E41" s="347">
        <f t="shared" si="9"/>
        <v>0</v>
      </c>
      <c r="F41" s="129" t="s">
        <v>503</v>
      </c>
      <c r="G41" s="338" t="s">
        <v>499</v>
      </c>
      <c r="H41" s="51"/>
      <c r="I41" s="51"/>
      <c r="J41" s="51"/>
      <c r="K41" s="51"/>
      <c r="L41" s="119">
        <f t="shared" si="6"/>
        <v>0</v>
      </c>
      <c r="M41" s="119">
        <f t="shared" si="1"/>
        <v>0</v>
      </c>
      <c r="N41" s="119"/>
      <c r="O41" s="119"/>
      <c r="P41" s="51"/>
      <c r="Q41" s="51"/>
      <c r="R41" s="51"/>
      <c r="S41" s="51"/>
      <c r="T41" s="51"/>
      <c r="U41" s="51"/>
      <c r="V41" s="51"/>
      <c r="W41" s="51"/>
      <c r="X41" s="51"/>
      <c r="Y41" s="51"/>
      <c r="Z41" s="51"/>
    </row>
    <row r="42" spans="1:26" ht="13.2">
      <c r="A42" s="120"/>
      <c r="B42" s="120" t="s">
        <v>506</v>
      </c>
      <c r="C42" s="208" t="s">
        <v>507</v>
      </c>
      <c r="D42" s="347">
        <f t="shared" si="8"/>
        <v>0</v>
      </c>
      <c r="E42" s="347">
        <f t="shared" si="9"/>
        <v>0</v>
      </c>
      <c r="F42" s="129" t="s">
        <v>503</v>
      </c>
      <c r="G42" s="338" t="s">
        <v>499</v>
      </c>
      <c r="H42" s="51"/>
      <c r="I42" s="51"/>
      <c r="J42" s="51"/>
      <c r="K42" s="51"/>
      <c r="L42" s="119">
        <f t="shared" si="6"/>
        <v>0</v>
      </c>
      <c r="M42" s="119">
        <f t="shared" si="1"/>
        <v>0</v>
      </c>
      <c r="N42" s="119"/>
      <c r="O42" s="119"/>
      <c r="P42" s="51"/>
      <c r="Q42" s="51"/>
      <c r="R42" s="51"/>
      <c r="S42" s="51"/>
      <c r="T42" s="51"/>
      <c r="U42" s="51"/>
      <c r="V42" s="51"/>
      <c r="W42" s="51"/>
      <c r="X42" s="51"/>
      <c r="Y42" s="51"/>
      <c r="Z42" s="51"/>
    </row>
    <row r="43" spans="1:26" ht="13.2">
      <c r="A43" s="323"/>
      <c r="B43" s="323"/>
      <c r="C43" s="51"/>
      <c r="D43" s="347">
        <f t="shared" si="8"/>
        <v>0</v>
      </c>
      <c r="E43" s="347">
        <f t="shared" si="9"/>
        <v>0</v>
      </c>
      <c r="F43" s="51"/>
      <c r="G43" s="338"/>
      <c r="H43" s="51"/>
      <c r="I43" s="51"/>
      <c r="J43" s="51"/>
      <c r="K43" s="33"/>
      <c r="L43" s="119">
        <f t="shared" si="6"/>
        <v>0</v>
      </c>
      <c r="M43" s="119">
        <f t="shared" si="1"/>
        <v>0</v>
      </c>
      <c r="N43" s="119">
        <f t="shared" ref="N43:O43" si="23">M43*2</f>
        <v>0</v>
      </c>
      <c r="O43" s="119">
        <f t="shared" si="23"/>
        <v>0</v>
      </c>
      <c r="P43" s="51"/>
      <c r="Q43" s="51"/>
      <c r="R43" s="51"/>
      <c r="S43" s="51"/>
      <c r="T43" s="51"/>
      <c r="U43" s="51"/>
      <c r="V43" s="51"/>
      <c r="W43" s="51"/>
      <c r="X43" s="51"/>
      <c r="Y43" s="51"/>
      <c r="Z43" s="51"/>
    </row>
    <row r="44" spans="1:26" ht="39.6">
      <c r="A44" s="322" t="s">
        <v>508</v>
      </c>
      <c r="B44" s="120" t="s">
        <v>509</v>
      </c>
      <c r="C44" s="337" t="s">
        <v>510</v>
      </c>
      <c r="D44" s="60">
        <f>CEILING(M44,100)</f>
        <v>20300</v>
      </c>
      <c r="E44" s="60">
        <f t="shared" si="9"/>
        <v>33800</v>
      </c>
      <c r="F44" s="338" t="s">
        <v>511</v>
      </c>
      <c r="G44" s="338" t="s">
        <v>280</v>
      </c>
      <c r="H44" s="51"/>
      <c r="I44" s="51"/>
      <c r="J44" s="376">
        <v>321</v>
      </c>
      <c r="K44" s="280">
        <f>J44*35</f>
        <v>11235</v>
      </c>
      <c r="L44" s="119">
        <f t="shared" si="6"/>
        <v>33705</v>
      </c>
      <c r="M44" s="119">
        <f t="shared" si="1"/>
        <v>20223</v>
      </c>
      <c r="N44" s="119">
        <f t="shared" ref="N44:O44" si="24">M44*2</f>
        <v>40446</v>
      </c>
      <c r="O44" s="119">
        <f t="shared" si="24"/>
        <v>80892</v>
      </c>
      <c r="P44" s="51"/>
      <c r="Q44" s="51"/>
      <c r="R44" s="51"/>
      <c r="S44" s="51"/>
      <c r="T44" s="51"/>
      <c r="U44" s="51"/>
      <c r="V44" s="51"/>
      <c r="W44" s="51"/>
      <c r="X44" s="51"/>
      <c r="Y44" s="51"/>
      <c r="Z44" s="51"/>
    </row>
    <row r="45" spans="1:26" ht="39.6">
      <c r="A45" s="323"/>
      <c r="B45" s="120" t="s">
        <v>512</v>
      </c>
      <c r="C45" s="337" t="s">
        <v>513</v>
      </c>
      <c r="D45" s="60">
        <f t="shared" si="8"/>
        <v>20300</v>
      </c>
      <c r="E45" s="60">
        <f t="shared" si="9"/>
        <v>33800</v>
      </c>
      <c r="F45" s="338" t="s">
        <v>511</v>
      </c>
      <c r="G45" s="338" t="s">
        <v>280</v>
      </c>
      <c r="H45" s="51"/>
      <c r="I45" s="51"/>
      <c r="J45" s="376">
        <v>321</v>
      </c>
      <c r="K45" s="280">
        <f t="shared" ref="K45:K169" si="25">J45*35</f>
        <v>11235</v>
      </c>
      <c r="L45" s="119">
        <f t="shared" si="6"/>
        <v>33705</v>
      </c>
      <c r="M45" s="119">
        <f t="shared" si="1"/>
        <v>20223</v>
      </c>
      <c r="N45" s="119">
        <f t="shared" ref="N45:O45" si="26">M45*2</f>
        <v>40446</v>
      </c>
      <c r="O45" s="119">
        <f t="shared" si="26"/>
        <v>80892</v>
      </c>
      <c r="P45" s="51"/>
      <c r="Q45" s="51"/>
      <c r="R45" s="51"/>
      <c r="S45" s="51"/>
      <c r="T45" s="51"/>
      <c r="U45" s="51"/>
      <c r="V45" s="51"/>
      <c r="W45" s="51"/>
      <c r="X45" s="51"/>
      <c r="Y45" s="51"/>
      <c r="Z45" s="51"/>
    </row>
    <row r="46" spans="1:26" ht="39.6">
      <c r="A46" s="322"/>
      <c r="B46" s="120" t="s">
        <v>514</v>
      </c>
      <c r="C46" s="337" t="s">
        <v>515</v>
      </c>
      <c r="D46" s="60">
        <f t="shared" si="8"/>
        <v>21000</v>
      </c>
      <c r="E46" s="60">
        <f t="shared" si="9"/>
        <v>34900</v>
      </c>
      <c r="F46" s="338" t="s">
        <v>511</v>
      </c>
      <c r="G46" s="338" t="s">
        <v>280</v>
      </c>
      <c r="H46" s="51"/>
      <c r="I46" s="51"/>
      <c r="J46" s="376">
        <v>332</v>
      </c>
      <c r="K46" s="280">
        <f t="shared" si="25"/>
        <v>11620</v>
      </c>
      <c r="L46" s="119">
        <f t="shared" si="6"/>
        <v>34860</v>
      </c>
      <c r="M46" s="119">
        <f t="shared" si="1"/>
        <v>20916</v>
      </c>
      <c r="N46" s="119">
        <f t="shared" ref="N46:O46" si="27">M46*2</f>
        <v>41832</v>
      </c>
      <c r="O46" s="119">
        <f t="shared" si="27"/>
        <v>83664</v>
      </c>
      <c r="P46" s="51"/>
      <c r="Q46" s="51"/>
      <c r="R46" s="51"/>
      <c r="S46" s="51"/>
      <c r="T46" s="51"/>
      <c r="U46" s="51"/>
      <c r="V46" s="51"/>
      <c r="W46" s="51"/>
      <c r="X46" s="51"/>
      <c r="Y46" s="51"/>
      <c r="Z46" s="51"/>
    </row>
    <row r="47" spans="1:26" ht="39.6">
      <c r="A47" s="323"/>
      <c r="B47" s="120" t="s">
        <v>516</v>
      </c>
      <c r="C47" s="337" t="s">
        <v>517</v>
      </c>
      <c r="D47" s="60">
        <f t="shared" si="8"/>
        <v>21000</v>
      </c>
      <c r="E47" s="60">
        <f t="shared" si="9"/>
        <v>34900</v>
      </c>
      <c r="F47" s="338" t="s">
        <v>511</v>
      </c>
      <c r="G47" s="338" t="s">
        <v>280</v>
      </c>
      <c r="H47" s="51"/>
      <c r="I47" s="51"/>
      <c r="J47" s="376">
        <v>332</v>
      </c>
      <c r="K47" s="280">
        <f t="shared" si="25"/>
        <v>11620</v>
      </c>
      <c r="L47" s="119">
        <f t="shared" si="6"/>
        <v>34860</v>
      </c>
      <c r="M47" s="119">
        <f t="shared" si="1"/>
        <v>20916</v>
      </c>
      <c r="N47" s="119">
        <f t="shared" ref="N47:O47" si="28">M47*2</f>
        <v>41832</v>
      </c>
      <c r="O47" s="119">
        <f t="shared" si="28"/>
        <v>83664</v>
      </c>
      <c r="P47" s="51"/>
      <c r="Q47" s="51"/>
      <c r="R47" s="51"/>
      <c r="S47" s="51"/>
      <c r="T47" s="51"/>
      <c r="U47" s="51"/>
      <c r="V47" s="51"/>
      <c r="W47" s="51"/>
      <c r="X47" s="51"/>
      <c r="Y47" s="51"/>
      <c r="Z47" s="51"/>
    </row>
    <row r="48" spans="1:26" ht="26.4">
      <c r="A48" s="322"/>
      <c r="B48" s="120" t="s">
        <v>518</v>
      </c>
      <c r="C48" s="337" t="s">
        <v>519</v>
      </c>
      <c r="D48" s="60">
        <f t="shared" si="8"/>
        <v>13800</v>
      </c>
      <c r="E48" s="60">
        <f t="shared" si="9"/>
        <v>22900</v>
      </c>
      <c r="F48" s="338" t="s">
        <v>511</v>
      </c>
      <c r="G48" s="338" t="s">
        <v>280</v>
      </c>
      <c r="H48" s="51"/>
      <c r="I48" s="51"/>
      <c r="J48" s="376">
        <v>218</v>
      </c>
      <c r="K48" s="280">
        <f t="shared" si="25"/>
        <v>7630</v>
      </c>
      <c r="L48" s="119">
        <f t="shared" si="6"/>
        <v>22890</v>
      </c>
      <c r="M48" s="119">
        <f t="shared" si="1"/>
        <v>13734</v>
      </c>
      <c r="N48" s="119">
        <f t="shared" ref="N48:O48" si="29">M48*2</f>
        <v>27468</v>
      </c>
      <c r="O48" s="119">
        <f t="shared" si="29"/>
        <v>54936</v>
      </c>
      <c r="P48" s="51"/>
      <c r="Q48" s="51"/>
      <c r="R48" s="51"/>
      <c r="S48" s="51"/>
      <c r="T48" s="51"/>
      <c r="U48" s="51"/>
      <c r="V48" s="51"/>
      <c r="W48" s="51"/>
      <c r="X48" s="51"/>
      <c r="Y48" s="51"/>
      <c r="Z48" s="51"/>
    </row>
    <row r="49" spans="1:26" ht="26.4">
      <c r="A49" s="323"/>
      <c r="B49" s="120" t="s">
        <v>520</v>
      </c>
      <c r="C49" s="337" t="s">
        <v>521</v>
      </c>
      <c r="D49" s="60">
        <f>CEILING(M49,100)</f>
        <v>13800</v>
      </c>
      <c r="E49" s="60">
        <f>CEILING(L49,100)</f>
        <v>22900</v>
      </c>
      <c r="F49" s="338" t="s">
        <v>511</v>
      </c>
      <c r="G49" s="338" t="s">
        <v>280</v>
      </c>
      <c r="H49" s="51"/>
      <c r="I49" s="51"/>
      <c r="J49" s="376">
        <v>218</v>
      </c>
      <c r="K49" s="280">
        <f t="shared" si="25"/>
        <v>7630</v>
      </c>
      <c r="L49" s="119">
        <f t="shared" si="6"/>
        <v>22890</v>
      </c>
      <c r="M49" s="119">
        <f t="shared" si="1"/>
        <v>13734</v>
      </c>
      <c r="N49" s="119">
        <f t="shared" ref="N49:O49" si="30">M49*2</f>
        <v>27468</v>
      </c>
      <c r="O49" s="119">
        <f t="shared" si="30"/>
        <v>54936</v>
      </c>
      <c r="P49" s="51"/>
      <c r="Q49" s="51"/>
      <c r="R49" s="51"/>
      <c r="S49" s="51"/>
      <c r="T49" s="51"/>
      <c r="U49" s="51"/>
      <c r="V49" s="51"/>
      <c r="W49" s="51"/>
      <c r="X49" s="51"/>
      <c r="Y49" s="51"/>
      <c r="Z49" s="51"/>
    </row>
    <row r="50" spans="1:26" ht="66">
      <c r="A50" s="322" t="s">
        <v>522</v>
      </c>
      <c r="B50" s="120" t="s">
        <v>523</v>
      </c>
      <c r="C50" s="337" t="s">
        <v>524</v>
      </c>
      <c r="D50" s="60">
        <f t="shared" si="8"/>
        <v>38400</v>
      </c>
      <c r="E50" s="60">
        <f t="shared" si="9"/>
        <v>64000</v>
      </c>
      <c r="F50" s="338" t="s">
        <v>511</v>
      </c>
      <c r="G50" s="338" t="s">
        <v>280</v>
      </c>
      <c r="H50" s="51"/>
      <c r="I50" s="51"/>
      <c r="J50" s="376">
        <v>609</v>
      </c>
      <c r="K50" s="280">
        <f t="shared" si="25"/>
        <v>21315</v>
      </c>
      <c r="L50" s="119">
        <f t="shared" si="6"/>
        <v>63945</v>
      </c>
      <c r="M50" s="119">
        <f t="shared" si="1"/>
        <v>38367</v>
      </c>
      <c r="N50" s="119">
        <f t="shared" ref="N50:O50" si="31">M50*2</f>
        <v>76734</v>
      </c>
      <c r="O50" s="119">
        <f t="shared" si="31"/>
        <v>153468</v>
      </c>
      <c r="P50" s="51"/>
      <c r="Q50" s="51"/>
      <c r="R50" s="51"/>
      <c r="S50" s="51"/>
      <c r="T50" s="51"/>
      <c r="U50" s="51"/>
      <c r="V50" s="51"/>
      <c r="W50" s="51"/>
      <c r="X50" s="51"/>
      <c r="Y50" s="51"/>
      <c r="Z50" s="51"/>
    </row>
    <row r="51" spans="1:26" ht="92.4">
      <c r="A51" s="323"/>
      <c r="B51" s="120" t="s">
        <v>525</v>
      </c>
      <c r="C51" s="337" t="s">
        <v>526</v>
      </c>
      <c r="D51" s="60">
        <f t="shared" si="8"/>
        <v>42300</v>
      </c>
      <c r="E51" s="60">
        <f t="shared" si="9"/>
        <v>70400</v>
      </c>
      <c r="F51" s="338" t="s">
        <v>511</v>
      </c>
      <c r="G51" s="338" t="s">
        <v>280</v>
      </c>
      <c r="H51" s="51"/>
      <c r="I51" s="51"/>
      <c r="J51" s="376">
        <v>670</v>
      </c>
      <c r="K51" s="280">
        <f t="shared" si="25"/>
        <v>23450</v>
      </c>
      <c r="L51" s="119">
        <f t="shared" si="6"/>
        <v>70350</v>
      </c>
      <c r="M51" s="119">
        <f t="shared" si="1"/>
        <v>42210</v>
      </c>
      <c r="N51" s="119">
        <f t="shared" ref="N51:O51" si="32">M51*2</f>
        <v>84420</v>
      </c>
      <c r="O51" s="119">
        <f t="shared" si="32"/>
        <v>168840</v>
      </c>
      <c r="P51" s="51"/>
      <c r="Q51" s="51"/>
      <c r="R51" s="51"/>
      <c r="S51" s="51"/>
      <c r="T51" s="51"/>
      <c r="U51" s="51"/>
      <c r="V51" s="51"/>
      <c r="W51" s="51"/>
      <c r="X51" s="51"/>
      <c r="Y51" s="51"/>
      <c r="Z51" s="51"/>
    </row>
    <row r="52" spans="1:26" ht="13.2">
      <c r="A52" s="51"/>
      <c r="B52" s="51"/>
      <c r="C52" s="51"/>
      <c r="D52" s="51"/>
      <c r="E52" s="51"/>
      <c r="F52" s="51"/>
      <c r="G52" s="338"/>
      <c r="H52" s="51"/>
      <c r="I52" s="51"/>
      <c r="J52" s="51"/>
      <c r="K52" s="280">
        <f t="shared" si="25"/>
        <v>0</v>
      </c>
      <c r="L52" s="119">
        <f t="shared" si="6"/>
        <v>0</v>
      </c>
      <c r="M52" s="119">
        <f t="shared" si="1"/>
        <v>0</v>
      </c>
      <c r="N52" s="119">
        <f t="shared" ref="N52:N169" si="33">M52*0.95</f>
        <v>0</v>
      </c>
      <c r="O52" s="119">
        <f t="shared" ref="O52:O169" si="34">N52*0.85</f>
        <v>0</v>
      </c>
      <c r="P52" s="51"/>
      <c r="Q52" s="51"/>
      <c r="R52" s="51"/>
      <c r="S52" s="51"/>
      <c r="T52" s="51"/>
      <c r="U52" s="51"/>
      <c r="V52" s="51"/>
      <c r="W52" s="51"/>
      <c r="X52" s="51"/>
      <c r="Y52" s="51"/>
      <c r="Z52" s="51"/>
    </row>
    <row r="53" spans="1:26" ht="13.2">
      <c r="A53" s="121" t="s">
        <v>508</v>
      </c>
      <c r="B53" s="377" t="s">
        <v>527</v>
      </c>
      <c r="C53" s="378" t="s">
        <v>528</v>
      </c>
      <c r="D53" s="379"/>
      <c r="E53" s="379"/>
      <c r="F53" s="338" t="s">
        <v>529</v>
      </c>
      <c r="G53" s="338"/>
      <c r="H53" s="51"/>
      <c r="I53" s="51"/>
      <c r="J53" s="51"/>
      <c r="K53" s="280">
        <f t="shared" si="25"/>
        <v>0</v>
      </c>
      <c r="L53" s="119">
        <f t="shared" si="6"/>
        <v>0</v>
      </c>
      <c r="M53" s="119">
        <f t="shared" si="1"/>
        <v>0</v>
      </c>
      <c r="N53" s="119">
        <f t="shared" si="33"/>
        <v>0</v>
      </c>
      <c r="O53" s="119">
        <f t="shared" si="34"/>
        <v>0</v>
      </c>
      <c r="P53" s="51"/>
      <c r="Q53" s="51"/>
      <c r="R53" s="51"/>
      <c r="S53" s="51"/>
      <c r="T53" s="51"/>
      <c r="U53" s="51"/>
      <c r="V53" s="51"/>
      <c r="W53" s="51"/>
      <c r="X53" s="51"/>
      <c r="Y53" s="51"/>
      <c r="Z53" s="51"/>
    </row>
    <row r="54" spans="1:26" ht="26.4">
      <c r="A54" s="121"/>
      <c r="B54" s="168" t="s">
        <v>530</v>
      </c>
      <c r="C54" s="121" t="s">
        <v>531</v>
      </c>
      <c r="D54" s="60">
        <f t="shared" ref="D54" si="35">CEILING(M54,100)</f>
        <v>5700</v>
      </c>
      <c r="E54" s="60">
        <f t="shared" ref="E54" si="36">CEILING(L54,100)</f>
        <v>9500</v>
      </c>
      <c r="F54" s="338" t="s">
        <v>529</v>
      </c>
      <c r="G54" s="338"/>
      <c r="H54" s="51"/>
      <c r="I54" s="51"/>
      <c r="J54" s="51"/>
      <c r="K54" s="280">
        <f t="shared" si="25"/>
        <v>0</v>
      </c>
      <c r="L54" s="380">
        <v>9500</v>
      </c>
      <c r="M54" s="119">
        <f t="shared" si="1"/>
        <v>5700</v>
      </c>
      <c r="N54" s="119">
        <f t="shared" si="33"/>
        <v>5415</v>
      </c>
      <c r="O54" s="119">
        <f t="shared" si="34"/>
        <v>4602.75</v>
      </c>
      <c r="P54" s="51"/>
      <c r="Q54" s="51"/>
      <c r="R54" s="51"/>
      <c r="S54" s="51"/>
      <c r="T54" s="51"/>
      <c r="U54" s="51"/>
      <c r="V54" s="51"/>
      <c r="W54" s="51"/>
      <c r="X54" s="51"/>
      <c r="Y54" s="51"/>
      <c r="Z54" s="51"/>
    </row>
    <row r="55" spans="1:26" ht="26.4">
      <c r="A55" s="121"/>
      <c r="B55" s="168" t="s">
        <v>532</v>
      </c>
      <c r="C55" s="121" t="s">
        <v>533</v>
      </c>
      <c r="D55" s="60">
        <f t="shared" ref="D55:D57" si="37">CEILING(M55,100)</f>
        <v>6600</v>
      </c>
      <c r="E55" s="60">
        <f t="shared" ref="E55:E57" si="38">CEILING(L55,100)</f>
        <v>11000</v>
      </c>
      <c r="F55" s="338" t="s">
        <v>529</v>
      </c>
      <c r="G55" s="338"/>
      <c r="H55" s="51"/>
      <c r="I55" s="51"/>
      <c r="J55" s="51"/>
      <c r="K55" s="280">
        <f t="shared" si="25"/>
        <v>0</v>
      </c>
      <c r="L55" s="380">
        <v>11000</v>
      </c>
      <c r="M55" s="119">
        <f t="shared" si="1"/>
        <v>6600</v>
      </c>
      <c r="N55" s="119">
        <f t="shared" si="33"/>
        <v>6270</v>
      </c>
      <c r="O55" s="119">
        <f t="shared" si="34"/>
        <v>5329.5</v>
      </c>
      <c r="P55" s="51"/>
      <c r="Q55" s="51"/>
      <c r="R55" s="51"/>
      <c r="S55" s="51"/>
      <c r="T55" s="51"/>
      <c r="U55" s="51"/>
      <c r="V55" s="51"/>
      <c r="W55" s="51"/>
      <c r="X55" s="51"/>
      <c r="Y55" s="51"/>
      <c r="Z55" s="51"/>
    </row>
    <row r="56" spans="1:26" ht="13.2">
      <c r="A56" s="121"/>
      <c r="B56" s="168" t="s">
        <v>534</v>
      </c>
      <c r="C56" s="121" t="s">
        <v>535</v>
      </c>
      <c r="D56" s="60">
        <f t="shared" si="37"/>
        <v>5200</v>
      </c>
      <c r="E56" s="60">
        <f t="shared" si="38"/>
        <v>8600</v>
      </c>
      <c r="F56" s="338" t="s">
        <v>529</v>
      </c>
      <c r="G56" s="338"/>
      <c r="H56" s="51"/>
      <c r="I56" s="51"/>
      <c r="J56" s="51"/>
      <c r="K56" s="280">
        <f t="shared" si="25"/>
        <v>0</v>
      </c>
      <c r="L56" s="380">
        <v>8600</v>
      </c>
      <c r="M56" s="119">
        <f t="shared" si="1"/>
        <v>5160</v>
      </c>
      <c r="N56" s="119">
        <f t="shared" si="33"/>
        <v>4902</v>
      </c>
      <c r="O56" s="119">
        <f t="shared" si="34"/>
        <v>4166.7</v>
      </c>
      <c r="P56" s="51"/>
      <c r="Q56" s="51"/>
      <c r="R56" s="51"/>
      <c r="S56" s="51"/>
      <c r="T56" s="51"/>
      <c r="U56" s="51"/>
      <c r="V56" s="51"/>
      <c r="W56" s="51"/>
      <c r="X56" s="51"/>
      <c r="Y56" s="51"/>
      <c r="Z56" s="51"/>
    </row>
    <row r="57" spans="1:26" ht="13.2">
      <c r="A57" s="121"/>
      <c r="B57" s="168" t="s">
        <v>536</v>
      </c>
      <c r="C57" s="121" t="s">
        <v>537</v>
      </c>
      <c r="D57" s="60">
        <f t="shared" si="37"/>
        <v>4800</v>
      </c>
      <c r="E57" s="60">
        <f t="shared" si="38"/>
        <v>7900</v>
      </c>
      <c r="F57" s="338" t="s">
        <v>529</v>
      </c>
      <c r="G57" s="338"/>
      <c r="H57" s="51"/>
      <c r="I57" s="51"/>
      <c r="J57" s="51"/>
      <c r="K57" s="280">
        <f t="shared" si="25"/>
        <v>0</v>
      </c>
      <c r="L57" s="380">
        <v>7900</v>
      </c>
      <c r="M57" s="119">
        <f t="shared" si="1"/>
        <v>4740</v>
      </c>
      <c r="N57" s="119">
        <f t="shared" si="33"/>
        <v>4503</v>
      </c>
      <c r="O57" s="119">
        <f t="shared" si="34"/>
        <v>3827.5499999999997</v>
      </c>
      <c r="P57" s="51"/>
      <c r="Q57" s="51"/>
      <c r="R57" s="51"/>
      <c r="S57" s="51"/>
      <c r="T57" s="51"/>
      <c r="U57" s="51"/>
      <c r="V57" s="51"/>
      <c r="W57" s="51"/>
      <c r="X57" s="51"/>
      <c r="Y57" s="51"/>
      <c r="Z57" s="51"/>
    </row>
    <row r="58" spans="1:26" ht="13.2">
      <c r="A58" s="121" t="s">
        <v>508</v>
      </c>
      <c r="B58" s="381" t="s">
        <v>538</v>
      </c>
      <c r="C58" s="382" t="s">
        <v>539</v>
      </c>
      <c r="D58" s="51"/>
      <c r="E58" s="51"/>
      <c r="F58" s="338" t="s">
        <v>529</v>
      </c>
      <c r="G58" s="338"/>
      <c r="H58" s="51"/>
      <c r="I58" s="51"/>
      <c r="J58" s="51"/>
      <c r="K58" s="280">
        <f t="shared" si="25"/>
        <v>0</v>
      </c>
      <c r="L58" s="51"/>
      <c r="M58" s="119">
        <f t="shared" si="1"/>
        <v>0</v>
      </c>
      <c r="N58" s="119">
        <f t="shared" si="33"/>
        <v>0</v>
      </c>
      <c r="O58" s="119">
        <f t="shared" si="34"/>
        <v>0</v>
      </c>
      <c r="P58" s="51"/>
      <c r="Q58" s="51"/>
      <c r="R58" s="51"/>
      <c r="S58" s="51"/>
      <c r="T58" s="51"/>
      <c r="U58" s="51"/>
      <c r="V58" s="51"/>
      <c r="W58" s="51"/>
      <c r="X58" s="51"/>
      <c r="Y58" s="51"/>
      <c r="Z58" s="51"/>
    </row>
    <row r="59" spans="1:26" ht="26.4">
      <c r="A59" s="121"/>
      <c r="B59" s="166" t="s">
        <v>540</v>
      </c>
      <c r="C59" s="383" t="s">
        <v>541</v>
      </c>
      <c r="D59" s="60">
        <f t="shared" ref="D59" si="39">CEILING(M59,100)</f>
        <v>7400</v>
      </c>
      <c r="E59" s="60">
        <f t="shared" ref="E59" si="40">CEILING(L59,100)</f>
        <v>12200</v>
      </c>
      <c r="F59" s="338" t="s">
        <v>529</v>
      </c>
      <c r="G59" s="338"/>
      <c r="H59" s="51"/>
      <c r="I59" s="51"/>
      <c r="J59" s="51"/>
      <c r="K59" s="280">
        <f t="shared" si="25"/>
        <v>0</v>
      </c>
      <c r="L59" s="380">
        <v>12200</v>
      </c>
      <c r="M59" s="119">
        <f t="shared" si="1"/>
        <v>7320</v>
      </c>
      <c r="N59" s="119">
        <f t="shared" si="33"/>
        <v>6954</v>
      </c>
      <c r="O59" s="119">
        <f t="shared" si="34"/>
        <v>5910.9</v>
      </c>
      <c r="P59" s="33"/>
      <c r="Q59" s="33"/>
      <c r="R59" s="33"/>
      <c r="S59" s="33"/>
      <c r="T59" s="33"/>
      <c r="U59" s="33"/>
      <c r="V59" s="33"/>
      <c r="W59" s="33"/>
      <c r="X59" s="33"/>
      <c r="Y59" s="33"/>
      <c r="Z59" s="33"/>
    </row>
    <row r="60" spans="1:26" ht="26.4">
      <c r="A60" s="121"/>
      <c r="B60" s="166" t="s">
        <v>542</v>
      </c>
      <c r="C60" s="383" t="s">
        <v>543</v>
      </c>
      <c r="D60" s="60">
        <f t="shared" ref="D60:D82" si="41">CEILING(M60,100)</f>
        <v>7600</v>
      </c>
      <c r="E60" s="60">
        <f t="shared" ref="E60:E82" si="42">CEILING(L60,100)</f>
        <v>12600</v>
      </c>
      <c r="F60" s="338" t="s">
        <v>529</v>
      </c>
      <c r="G60" s="338"/>
      <c r="H60" s="51"/>
      <c r="I60" s="51"/>
      <c r="J60" s="51"/>
      <c r="K60" s="280">
        <f t="shared" si="25"/>
        <v>0</v>
      </c>
      <c r="L60" s="380">
        <v>12600</v>
      </c>
      <c r="M60" s="119">
        <f t="shared" si="1"/>
        <v>7560</v>
      </c>
      <c r="N60" s="119">
        <f t="shared" si="33"/>
        <v>7182</v>
      </c>
      <c r="O60" s="119">
        <f t="shared" si="34"/>
        <v>6104.7</v>
      </c>
      <c r="P60" s="51"/>
      <c r="Q60" s="51"/>
      <c r="R60" s="51"/>
      <c r="S60" s="51"/>
      <c r="T60" s="51"/>
      <c r="U60" s="51"/>
      <c r="V60" s="51"/>
      <c r="W60" s="51"/>
      <c r="X60" s="51"/>
      <c r="Y60" s="51"/>
      <c r="Z60" s="51"/>
    </row>
    <row r="61" spans="1:26" ht="26.4">
      <c r="A61" s="121"/>
      <c r="B61" s="166" t="s">
        <v>544</v>
      </c>
      <c r="C61" s="383" t="s">
        <v>545</v>
      </c>
      <c r="D61" s="60">
        <f t="shared" si="41"/>
        <v>8100</v>
      </c>
      <c r="E61" s="60">
        <f t="shared" si="42"/>
        <v>13400</v>
      </c>
      <c r="F61" s="338" t="s">
        <v>529</v>
      </c>
      <c r="G61" s="338"/>
      <c r="H61" s="51"/>
      <c r="I61" s="51"/>
      <c r="J61" s="51"/>
      <c r="K61" s="280">
        <f t="shared" si="25"/>
        <v>0</v>
      </c>
      <c r="L61" s="380">
        <v>13400</v>
      </c>
      <c r="M61" s="119">
        <f t="shared" si="1"/>
        <v>8040</v>
      </c>
      <c r="N61" s="119">
        <f t="shared" si="33"/>
        <v>7638</v>
      </c>
      <c r="O61" s="119">
        <f t="shared" si="34"/>
        <v>6492.3</v>
      </c>
      <c r="P61" s="51"/>
      <c r="Q61" s="51"/>
      <c r="R61" s="51"/>
      <c r="S61" s="51"/>
      <c r="T61" s="51"/>
      <c r="U61" s="51"/>
      <c r="V61" s="51"/>
      <c r="W61" s="51"/>
      <c r="X61" s="51"/>
      <c r="Y61" s="51"/>
      <c r="Z61" s="51"/>
    </row>
    <row r="62" spans="1:26" ht="26.4">
      <c r="A62" s="121"/>
      <c r="B62" s="166" t="s">
        <v>546</v>
      </c>
      <c r="C62" s="383" t="s">
        <v>547</v>
      </c>
      <c r="D62" s="60">
        <f t="shared" si="41"/>
        <v>8100</v>
      </c>
      <c r="E62" s="60">
        <f t="shared" si="42"/>
        <v>13500</v>
      </c>
      <c r="F62" s="338" t="s">
        <v>529</v>
      </c>
      <c r="G62" s="338"/>
      <c r="H62" s="51"/>
      <c r="I62" s="51"/>
      <c r="J62" s="51"/>
      <c r="K62" s="280">
        <f t="shared" si="25"/>
        <v>0</v>
      </c>
      <c r="L62" s="380">
        <v>13500</v>
      </c>
      <c r="M62" s="119">
        <f t="shared" si="1"/>
        <v>8100</v>
      </c>
      <c r="N62" s="119">
        <f t="shared" si="33"/>
        <v>7695</v>
      </c>
      <c r="O62" s="119">
        <f t="shared" si="34"/>
        <v>6540.75</v>
      </c>
      <c r="P62" s="51"/>
      <c r="Q62" s="51"/>
      <c r="R62" s="51"/>
      <c r="S62" s="51"/>
      <c r="T62" s="51"/>
      <c r="U62" s="51"/>
      <c r="V62" s="51"/>
      <c r="W62" s="51"/>
      <c r="X62" s="51"/>
      <c r="Y62" s="51"/>
      <c r="Z62" s="51"/>
    </row>
    <row r="63" spans="1:26" ht="13.2">
      <c r="A63" s="121"/>
      <c r="B63" s="166" t="s">
        <v>548</v>
      </c>
      <c r="C63" s="383" t="s">
        <v>549</v>
      </c>
      <c r="D63" s="60">
        <f t="shared" si="41"/>
        <v>1600</v>
      </c>
      <c r="E63" s="60">
        <f t="shared" si="42"/>
        <v>2700</v>
      </c>
      <c r="F63" s="338" t="s">
        <v>529</v>
      </c>
      <c r="G63" s="338"/>
      <c r="H63" s="51"/>
      <c r="I63" s="51"/>
      <c r="J63" s="51"/>
      <c r="K63" s="280">
        <f t="shared" si="25"/>
        <v>0</v>
      </c>
      <c r="L63" s="380">
        <v>2650</v>
      </c>
      <c r="M63" s="119">
        <f t="shared" si="1"/>
        <v>1590</v>
      </c>
      <c r="N63" s="119">
        <f t="shared" si="33"/>
        <v>1510.5</v>
      </c>
      <c r="O63" s="119">
        <f t="shared" si="34"/>
        <v>1283.925</v>
      </c>
      <c r="P63" s="51"/>
      <c r="Q63" s="51"/>
      <c r="R63" s="51"/>
      <c r="S63" s="51"/>
      <c r="T63" s="51"/>
      <c r="U63" s="51"/>
      <c r="V63" s="51"/>
      <c r="W63" s="51"/>
      <c r="X63" s="51"/>
      <c r="Y63" s="51"/>
      <c r="Z63" s="51"/>
    </row>
    <row r="64" spans="1:26" ht="13.2">
      <c r="A64" s="121"/>
      <c r="B64" s="166" t="s">
        <v>550</v>
      </c>
      <c r="C64" s="383" t="s">
        <v>551</v>
      </c>
      <c r="D64" s="60">
        <f t="shared" si="41"/>
        <v>6600</v>
      </c>
      <c r="E64" s="60">
        <f t="shared" si="42"/>
        <v>11000</v>
      </c>
      <c r="F64" s="338" t="s">
        <v>529</v>
      </c>
      <c r="G64" s="338"/>
      <c r="H64" s="51"/>
      <c r="I64" s="51"/>
      <c r="J64" s="51"/>
      <c r="K64" s="280">
        <f t="shared" si="25"/>
        <v>0</v>
      </c>
      <c r="L64" s="380">
        <v>11000</v>
      </c>
      <c r="M64" s="119">
        <f t="shared" si="1"/>
        <v>6600</v>
      </c>
      <c r="N64" s="119">
        <f t="shared" si="33"/>
        <v>6270</v>
      </c>
      <c r="O64" s="119">
        <f t="shared" si="34"/>
        <v>5329.5</v>
      </c>
      <c r="P64" s="33"/>
      <c r="Q64" s="33"/>
      <c r="R64" s="33"/>
      <c r="S64" s="33"/>
      <c r="T64" s="33"/>
      <c r="U64" s="33"/>
      <c r="V64" s="33"/>
      <c r="W64" s="33"/>
      <c r="X64" s="33"/>
      <c r="Y64" s="33"/>
      <c r="Z64" s="33"/>
    </row>
    <row r="65" spans="1:26" ht="13.2">
      <c r="A65" s="121"/>
      <c r="B65" s="166" t="s">
        <v>552</v>
      </c>
      <c r="C65" s="383" t="s">
        <v>553</v>
      </c>
      <c r="D65" s="60">
        <f t="shared" si="41"/>
        <v>7100</v>
      </c>
      <c r="E65" s="60">
        <f t="shared" si="42"/>
        <v>11800</v>
      </c>
      <c r="F65" s="338" t="s">
        <v>529</v>
      </c>
      <c r="G65" s="338"/>
      <c r="H65" s="51"/>
      <c r="I65" s="51"/>
      <c r="J65" s="51"/>
      <c r="K65" s="280">
        <f t="shared" si="25"/>
        <v>0</v>
      </c>
      <c r="L65" s="380">
        <v>11800</v>
      </c>
      <c r="M65" s="119">
        <f t="shared" si="1"/>
        <v>7080</v>
      </c>
      <c r="N65" s="119">
        <f t="shared" si="33"/>
        <v>6726</v>
      </c>
      <c r="O65" s="119">
        <f t="shared" si="34"/>
        <v>5717.0999999999995</v>
      </c>
      <c r="P65" s="33"/>
      <c r="Q65" s="33"/>
      <c r="R65" s="33"/>
      <c r="S65" s="33"/>
      <c r="T65" s="33"/>
      <c r="U65" s="33"/>
      <c r="V65" s="33"/>
      <c r="W65" s="33"/>
      <c r="X65" s="33"/>
      <c r="Y65" s="33"/>
      <c r="Z65" s="33"/>
    </row>
    <row r="66" spans="1:26" ht="13.2">
      <c r="A66" s="121"/>
      <c r="B66" s="166" t="s">
        <v>554</v>
      </c>
      <c r="C66" s="383" t="s">
        <v>555</v>
      </c>
      <c r="D66" s="60">
        <f t="shared" si="41"/>
        <v>7400</v>
      </c>
      <c r="E66" s="60">
        <f t="shared" si="42"/>
        <v>12200</v>
      </c>
      <c r="F66" s="338" t="s">
        <v>529</v>
      </c>
      <c r="G66" s="338"/>
      <c r="H66" s="51"/>
      <c r="I66" s="51"/>
      <c r="J66" s="51"/>
      <c r="K66" s="280">
        <f t="shared" si="25"/>
        <v>0</v>
      </c>
      <c r="L66" s="380">
        <v>12200</v>
      </c>
      <c r="M66" s="119">
        <f t="shared" si="1"/>
        <v>7320</v>
      </c>
      <c r="N66" s="119">
        <f t="shared" si="33"/>
        <v>6954</v>
      </c>
      <c r="O66" s="119">
        <f t="shared" si="34"/>
        <v>5910.9</v>
      </c>
      <c r="P66" s="33"/>
      <c r="Q66" s="33"/>
      <c r="R66" s="33"/>
      <c r="S66" s="33"/>
      <c r="T66" s="33"/>
      <c r="U66" s="33"/>
      <c r="V66" s="33"/>
      <c r="W66" s="33"/>
      <c r="X66" s="33"/>
      <c r="Y66" s="33"/>
      <c r="Z66" s="33"/>
    </row>
    <row r="67" spans="1:26" ht="13.2">
      <c r="A67" s="121"/>
      <c r="B67" s="166" t="s">
        <v>556</v>
      </c>
      <c r="C67" s="384" t="s">
        <v>557</v>
      </c>
      <c r="D67" s="60">
        <f t="shared" si="41"/>
        <v>5600</v>
      </c>
      <c r="E67" s="60">
        <f t="shared" si="42"/>
        <v>9200</v>
      </c>
      <c r="F67" s="338" t="s">
        <v>529</v>
      </c>
      <c r="G67" s="338"/>
      <c r="H67" s="51"/>
      <c r="I67" s="51"/>
      <c r="J67" s="51"/>
      <c r="K67" s="280">
        <f t="shared" si="25"/>
        <v>0</v>
      </c>
      <c r="L67" s="380">
        <v>9200</v>
      </c>
      <c r="M67" s="119">
        <f t="shared" si="1"/>
        <v>5520</v>
      </c>
      <c r="N67" s="119">
        <f t="shared" si="33"/>
        <v>5244</v>
      </c>
      <c r="O67" s="119">
        <f t="shared" si="34"/>
        <v>4457.3999999999996</v>
      </c>
      <c r="P67" s="33"/>
      <c r="Q67" s="33"/>
      <c r="R67" s="33"/>
      <c r="S67" s="33"/>
      <c r="T67" s="33"/>
      <c r="U67" s="33"/>
      <c r="V67" s="33"/>
      <c r="W67" s="33"/>
      <c r="X67" s="33"/>
      <c r="Y67" s="33"/>
      <c r="Z67" s="33"/>
    </row>
    <row r="68" spans="1:26" ht="13.2">
      <c r="A68" s="121"/>
      <c r="B68" s="166" t="s">
        <v>558</v>
      </c>
      <c r="C68" s="384" t="s">
        <v>559</v>
      </c>
      <c r="D68" s="60">
        <f t="shared" si="41"/>
        <v>5800</v>
      </c>
      <c r="E68" s="60">
        <f t="shared" si="42"/>
        <v>9600</v>
      </c>
      <c r="F68" s="338" t="s">
        <v>529</v>
      </c>
      <c r="G68" s="338"/>
      <c r="H68" s="51"/>
      <c r="I68" s="51"/>
      <c r="J68" s="51"/>
      <c r="K68" s="280">
        <f t="shared" si="25"/>
        <v>0</v>
      </c>
      <c r="L68" s="380">
        <v>9600</v>
      </c>
      <c r="M68" s="119">
        <f t="shared" si="1"/>
        <v>5760</v>
      </c>
      <c r="N68" s="119">
        <f t="shared" si="33"/>
        <v>5472</v>
      </c>
      <c r="O68" s="119">
        <f t="shared" si="34"/>
        <v>4651.2</v>
      </c>
      <c r="P68" s="33"/>
      <c r="Q68" s="33"/>
      <c r="R68" s="33"/>
      <c r="S68" s="33"/>
      <c r="T68" s="33"/>
      <c r="U68" s="33"/>
      <c r="V68" s="33"/>
      <c r="W68" s="33"/>
      <c r="X68" s="33"/>
      <c r="Y68" s="33"/>
      <c r="Z68" s="33"/>
    </row>
    <row r="69" spans="1:26" ht="13.2">
      <c r="A69" s="121"/>
      <c r="B69" s="166" t="s">
        <v>560</v>
      </c>
      <c r="C69" s="384" t="s">
        <v>561</v>
      </c>
      <c r="D69" s="60">
        <f t="shared" si="41"/>
        <v>6300</v>
      </c>
      <c r="E69" s="60">
        <f t="shared" si="42"/>
        <v>10400</v>
      </c>
      <c r="F69" s="338" t="s">
        <v>529</v>
      </c>
      <c r="G69" s="338"/>
      <c r="H69" s="51"/>
      <c r="I69" s="51"/>
      <c r="J69" s="51"/>
      <c r="K69" s="280">
        <f t="shared" si="25"/>
        <v>0</v>
      </c>
      <c r="L69" s="380">
        <v>10400</v>
      </c>
      <c r="M69" s="119">
        <f t="shared" si="1"/>
        <v>6240</v>
      </c>
      <c r="N69" s="119">
        <f t="shared" si="33"/>
        <v>5928</v>
      </c>
      <c r="O69" s="119">
        <f t="shared" si="34"/>
        <v>5038.8</v>
      </c>
      <c r="P69" s="33"/>
      <c r="Q69" s="33"/>
      <c r="R69" s="33"/>
      <c r="S69" s="33"/>
      <c r="T69" s="33"/>
      <c r="U69" s="33"/>
      <c r="V69" s="33"/>
      <c r="W69" s="33"/>
      <c r="X69" s="33"/>
      <c r="Y69" s="33"/>
      <c r="Z69" s="33"/>
    </row>
    <row r="70" spans="1:26" ht="13.2">
      <c r="A70" s="121"/>
      <c r="B70" s="166" t="s">
        <v>562</v>
      </c>
      <c r="C70" s="384" t="s">
        <v>563</v>
      </c>
      <c r="D70" s="60">
        <f t="shared" si="41"/>
        <v>6500</v>
      </c>
      <c r="E70" s="60">
        <f t="shared" si="42"/>
        <v>10800</v>
      </c>
      <c r="F70" s="338" t="s">
        <v>529</v>
      </c>
      <c r="G70" s="338"/>
      <c r="H70" s="51"/>
      <c r="I70" s="51"/>
      <c r="J70" s="51"/>
      <c r="K70" s="280">
        <f t="shared" si="25"/>
        <v>0</v>
      </c>
      <c r="L70" s="380">
        <v>10800</v>
      </c>
      <c r="M70" s="119">
        <f t="shared" si="1"/>
        <v>6480</v>
      </c>
      <c r="N70" s="119">
        <f t="shared" si="33"/>
        <v>6156</v>
      </c>
      <c r="O70" s="119">
        <f t="shared" si="34"/>
        <v>5232.5999999999995</v>
      </c>
      <c r="P70" s="33"/>
      <c r="Q70" s="33"/>
      <c r="R70" s="33"/>
      <c r="S70" s="33"/>
      <c r="T70" s="33"/>
      <c r="U70" s="33"/>
      <c r="V70" s="33"/>
      <c r="W70" s="33"/>
      <c r="X70" s="33"/>
      <c r="Y70" s="33"/>
      <c r="Z70" s="33"/>
    </row>
    <row r="71" spans="1:26" ht="13.2">
      <c r="A71" s="121"/>
      <c r="B71" s="166" t="s">
        <v>564</v>
      </c>
      <c r="C71" s="383" t="s">
        <v>565</v>
      </c>
      <c r="D71" s="60">
        <f t="shared" si="41"/>
        <v>5100</v>
      </c>
      <c r="E71" s="60">
        <f t="shared" si="42"/>
        <v>8400</v>
      </c>
      <c r="F71" s="338" t="s">
        <v>529</v>
      </c>
      <c r="G71" s="338"/>
      <c r="H71" s="51"/>
      <c r="I71" s="51"/>
      <c r="J71" s="51"/>
      <c r="K71" s="280">
        <f t="shared" si="25"/>
        <v>0</v>
      </c>
      <c r="L71" s="380">
        <v>8400</v>
      </c>
      <c r="M71" s="119">
        <f t="shared" si="1"/>
        <v>5040</v>
      </c>
      <c r="N71" s="119">
        <f t="shared" si="33"/>
        <v>4788</v>
      </c>
      <c r="O71" s="119">
        <f t="shared" si="34"/>
        <v>4069.7999999999997</v>
      </c>
      <c r="P71" s="33"/>
      <c r="Q71" s="33"/>
      <c r="R71" s="33"/>
      <c r="S71" s="33"/>
      <c r="T71" s="33"/>
      <c r="U71" s="33"/>
      <c r="V71" s="33"/>
      <c r="W71" s="33"/>
      <c r="X71" s="33"/>
      <c r="Y71" s="33"/>
      <c r="Z71" s="33"/>
    </row>
    <row r="72" spans="1:26" ht="13.2">
      <c r="A72" s="121"/>
      <c r="B72" s="166" t="s">
        <v>566</v>
      </c>
      <c r="C72" s="383" t="s">
        <v>567</v>
      </c>
      <c r="D72" s="60">
        <f t="shared" si="41"/>
        <v>5300</v>
      </c>
      <c r="E72" s="60">
        <f t="shared" si="42"/>
        <v>8800</v>
      </c>
      <c r="F72" s="338" t="s">
        <v>529</v>
      </c>
      <c r="G72" s="338"/>
      <c r="H72" s="51"/>
      <c r="I72" s="51"/>
      <c r="J72" s="51"/>
      <c r="K72" s="280">
        <f t="shared" si="25"/>
        <v>0</v>
      </c>
      <c r="L72" s="380">
        <v>8800</v>
      </c>
      <c r="M72" s="119">
        <f t="shared" si="1"/>
        <v>5280</v>
      </c>
      <c r="N72" s="119">
        <f t="shared" si="33"/>
        <v>5016</v>
      </c>
      <c r="O72" s="119">
        <f t="shared" si="34"/>
        <v>4263.5999999999995</v>
      </c>
      <c r="P72" s="33"/>
      <c r="Q72" s="33"/>
      <c r="R72" s="33"/>
      <c r="S72" s="33"/>
      <c r="T72" s="33"/>
      <c r="U72" s="33"/>
      <c r="V72" s="33"/>
      <c r="W72" s="33"/>
      <c r="X72" s="33"/>
      <c r="Y72" s="33"/>
      <c r="Z72" s="33"/>
    </row>
    <row r="73" spans="1:26" ht="13.2">
      <c r="A73" s="121"/>
      <c r="B73" s="166" t="s">
        <v>568</v>
      </c>
      <c r="C73" s="383" t="s">
        <v>569</v>
      </c>
      <c r="D73" s="60">
        <f t="shared" si="41"/>
        <v>5800</v>
      </c>
      <c r="E73" s="60">
        <f t="shared" si="42"/>
        <v>9600</v>
      </c>
      <c r="F73" s="338" t="s">
        <v>529</v>
      </c>
      <c r="G73" s="338"/>
      <c r="H73" s="51"/>
      <c r="I73" s="51"/>
      <c r="J73" s="51"/>
      <c r="K73" s="280">
        <f t="shared" si="25"/>
        <v>0</v>
      </c>
      <c r="L73" s="380">
        <v>9600</v>
      </c>
      <c r="M73" s="119">
        <f t="shared" si="1"/>
        <v>5760</v>
      </c>
      <c r="N73" s="119">
        <f t="shared" si="33"/>
        <v>5472</v>
      </c>
      <c r="O73" s="119">
        <f t="shared" si="34"/>
        <v>4651.2</v>
      </c>
      <c r="P73" s="33"/>
      <c r="Q73" s="33"/>
      <c r="R73" s="33"/>
      <c r="S73" s="33"/>
      <c r="T73" s="33"/>
      <c r="U73" s="33"/>
      <c r="V73" s="33"/>
      <c r="W73" s="33"/>
      <c r="X73" s="33"/>
      <c r="Y73" s="33"/>
      <c r="Z73" s="33"/>
    </row>
    <row r="74" spans="1:26" ht="13.2">
      <c r="A74" s="121"/>
      <c r="B74" s="166" t="s">
        <v>570</v>
      </c>
      <c r="C74" s="383" t="s">
        <v>571</v>
      </c>
      <c r="D74" s="60">
        <f t="shared" si="41"/>
        <v>6000</v>
      </c>
      <c r="E74" s="60">
        <f t="shared" si="42"/>
        <v>10000</v>
      </c>
      <c r="F74" s="338" t="s">
        <v>529</v>
      </c>
      <c r="G74" s="338"/>
      <c r="H74" s="51"/>
      <c r="I74" s="51"/>
      <c r="J74" s="51"/>
      <c r="K74" s="280">
        <f t="shared" si="25"/>
        <v>0</v>
      </c>
      <c r="L74" s="380">
        <v>10000</v>
      </c>
      <c r="M74" s="119">
        <f t="shared" si="1"/>
        <v>6000</v>
      </c>
      <c r="N74" s="119">
        <f t="shared" si="33"/>
        <v>5700</v>
      </c>
      <c r="O74" s="119">
        <f t="shared" si="34"/>
        <v>4845</v>
      </c>
      <c r="P74" s="33"/>
      <c r="Q74" s="33"/>
      <c r="R74" s="33"/>
      <c r="S74" s="33"/>
      <c r="T74" s="33"/>
      <c r="U74" s="33"/>
      <c r="V74" s="33"/>
      <c r="W74" s="33"/>
      <c r="X74" s="33"/>
      <c r="Y74" s="33"/>
      <c r="Z74" s="33"/>
    </row>
    <row r="75" spans="1:26" ht="26.4">
      <c r="A75" s="121" t="s">
        <v>508</v>
      </c>
      <c r="B75" s="385" t="s">
        <v>572</v>
      </c>
      <c r="C75" s="386" t="s">
        <v>573</v>
      </c>
      <c r="D75" s="60">
        <f t="shared" si="41"/>
        <v>0</v>
      </c>
      <c r="E75" s="60">
        <f t="shared" si="42"/>
        <v>0</v>
      </c>
      <c r="F75" s="338" t="s">
        <v>529</v>
      </c>
      <c r="G75" s="338"/>
      <c r="H75" s="51"/>
      <c r="I75" s="51"/>
      <c r="J75" s="51"/>
      <c r="K75" s="280">
        <f t="shared" si="25"/>
        <v>0</v>
      </c>
      <c r="L75" s="380"/>
      <c r="M75" s="119">
        <f t="shared" si="1"/>
        <v>0</v>
      </c>
      <c r="N75" s="119">
        <f t="shared" si="33"/>
        <v>0</v>
      </c>
      <c r="O75" s="119">
        <f t="shared" si="34"/>
        <v>0</v>
      </c>
      <c r="P75" s="33"/>
      <c r="Q75" s="33"/>
      <c r="R75" s="33"/>
      <c r="S75" s="33"/>
      <c r="T75" s="33"/>
      <c r="U75" s="33"/>
      <c r="V75" s="33"/>
      <c r="W75" s="33"/>
      <c r="X75" s="33"/>
      <c r="Y75" s="33"/>
      <c r="Z75" s="33"/>
    </row>
    <row r="76" spans="1:26" ht="26.4">
      <c r="A76" s="121"/>
      <c r="B76" s="166" t="s">
        <v>574</v>
      </c>
      <c r="C76" s="383" t="s">
        <v>575</v>
      </c>
      <c r="D76" s="60">
        <f t="shared" si="41"/>
        <v>7400</v>
      </c>
      <c r="E76" s="60">
        <f t="shared" si="42"/>
        <v>12300</v>
      </c>
      <c r="F76" s="338" t="s">
        <v>529</v>
      </c>
      <c r="G76" s="338"/>
      <c r="H76" s="51"/>
      <c r="I76" s="51"/>
      <c r="J76" s="51"/>
      <c r="K76" s="280">
        <f t="shared" si="25"/>
        <v>0</v>
      </c>
      <c r="L76" s="380">
        <v>12300</v>
      </c>
      <c r="M76" s="119">
        <f t="shared" si="1"/>
        <v>7380</v>
      </c>
      <c r="N76" s="119">
        <f t="shared" si="33"/>
        <v>7011</v>
      </c>
      <c r="O76" s="119">
        <f t="shared" si="34"/>
        <v>5959.3499999999995</v>
      </c>
      <c r="P76" s="33"/>
      <c r="Q76" s="33"/>
      <c r="R76" s="33"/>
      <c r="S76" s="33"/>
      <c r="T76" s="33"/>
      <c r="U76" s="33"/>
      <c r="V76" s="33"/>
      <c r="W76" s="33"/>
      <c r="X76" s="33"/>
      <c r="Y76" s="33"/>
      <c r="Z76" s="33"/>
    </row>
    <row r="77" spans="1:26" ht="26.4">
      <c r="A77" s="121"/>
      <c r="B77" s="166" t="s">
        <v>576</v>
      </c>
      <c r="C77" s="383" t="s">
        <v>577</v>
      </c>
      <c r="D77" s="60">
        <f t="shared" si="41"/>
        <v>8100</v>
      </c>
      <c r="E77" s="60">
        <f t="shared" si="42"/>
        <v>13500</v>
      </c>
      <c r="F77" s="338" t="s">
        <v>529</v>
      </c>
      <c r="G77" s="338"/>
      <c r="H77" s="51"/>
      <c r="I77" s="51"/>
      <c r="J77" s="51"/>
      <c r="K77" s="280">
        <f t="shared" si="25"/>
        <v>0</v>
      </c>
      <c r="L77" s="380">
        <v>13500</v>
      </c>
      <c r="M77" s="119">
        <f t="shared" si="1"/>
        <v>8100</v>
      </c>
      <c r="N77" s="119">
        <f t="shared" si="33"/>
        <v>7695</v>
      </c>
      <c r="O77" s="119">
        <f t="shared" si="34"/>
        <v>6540.75</v>
      </c>
      <c r="P77" s="33"/>
      <c r="Q77" s="33"/>
      <c r="R77" s="33"/>
      <c r="S77" s="33"/>
      <c r="T77" s="33"/>
      <c r="U77" s="33"/>
      <c r="V77" s="33"/>
      <c r="W77" s="33"/>
      <c r="X77" s="33"/>
      <c r="Y77" s="33"/>
      <c r="Z77" s="33"/>
    </row>
    <row r="78" spans="1:26" ht="26.4">
      <c r="A78" s="121"/>
      <c r="B78" s="166" t="s">
        <v>578</v>
      </c>
      <c r="C78" s="383" t="s">
        <v>579</v>
      </c>
      <c r="D78" s="60">
        <f t="shared" si="41"/>
        <v>8600</v>
      </c>
      <c r="E78" s="60">
        <f t="shared" si="42"/>
        <v>14200</v>
      </c>
      <c r="F78" s="338" t="s">
        <v>529</v>
      </c>
      <c r="G78" s="338"/>
      <c r="H78" s="51"/>
      <c r="I78" s="51"/>
      <c r="J78" s="51"/>
      <c r="K78" s="280">
        <f t="shared" si="25"/>
        <v>0</v>
      </c>
      <c r="L78" s="380">
        <v>14200</v>
      </c>
      <c r="M78" s="119">
        <f t="shared" si="1"/>
        <v>8520</v>
      </c>
      <c r="N78" s="119">
        <f t="shared" si="33"/>
        <v>8094</v>
      </c>
      <c r="O78" s="119">
        <f t="shared" si="34"/>
        <v>6879.9</v>
      </c>
      <c r="P78" s="33"/>
      <c r="Q78" s="33"/>
      <c r="R78" s="33"/>
      <c r="S78" s="33"/>
      <c r="T78" s="33"/>
      <c r="U78" s="33"/>
      <c r="V78" s="33"/>
      <c r="W78" s="33"/>
      <c r="X78" s="33"/>
      <c r="Y78" s="33"/>
      <c r="Z78" s="33"/>
    </row>
    <row r="79" spans="1:26" ht="26.4">
      <c r="A79" s="121"/>
      <c r="B79" s="166" t="s">
        <v>580</v>
      </c>
      <c r="C79" s="383" t="s">
        <v>581</v>
      </c>
      <c r="D79" s="60">
        <f t="shared" si="41"/>
        <v>9300</v>
      </c>
      <c r="E79" s="60">
        <f t="shared" si="42"/>
        <v>15400</v>
      </c>
      <c r="F79" s="338" t="s">
        <v>529</v>
      </c>
      <c r="G79" s="338"/>
      <c r="H79" s="51"/>
      <c r="I79" s="51"/>
      <c r="J79" s="51"/>
      <c r="K79" s="280">
        <f t="shared" si="25"/>
        <v>0</v>
      </c>
      <c r="L79" s="380">
        <v>15400</v>
      </c>
      <c r="M79" s="119">
        <f t="shared" si="1"/>
        <v>9240</v>
      </c>
      <c r="N79" s="119">
        <f t="shared" si="33"/>
        <v>8778</v>
      </c>
      <c r="O79" s="119">
        <f t="shared" si="34"/>
        <v>7461.3</v>
      </c>
      <c r="P79" s="33"/>
      <c r="Q79" s="33"/>
      <c r="R79" s="33"/>
      <c r="S79" s="33"/>
      <c r="T79" s="33"/>
      <c r="U79" s="33"/>
      <c r="V79" s="33"/>
      <c r="W79" s="33"/>
      <c r="X79" s="33"/>
      <c r="Y79" s="33"/>
      <c r="Z79" s="33"/>
    </row>
    <row r="80" spans="1:26" ht="13.2">
      <c r="A80" s="121"/>
      <c r="B80" s="166" t="s">
        <v>582</v>
      </c>
      <c r="C80" s="383" t="s">
        <v>557</v>
      </c>
      <c r="D80" s="60">
        <f t="shared" si="41"/>
        <v>7100</v>
      </c>
      <c r="E80" s="60">
        <f t="shared" si="42"/>
        <v>11700</v>
      </c>
      <c r="F80" s="338" t="s">
        <v>529</v>
      </c>
      <c r="G80" s="338"/>
      <c r="H80" s="51"/>
      <c r="I80" s="51"/>
      <c r="J80" s="51"/>
      <c r="K80" s="280">
        <f t="shared" si="25"/>
        <v>0</v>
      </c>
      <c r="L80" s="380">
        <v>11700</v>
      </c>
      <c r="M80" s="119">
        <f t="shared" si="1"/>
        <v>7020</v>
      </c>
      <c r="N80" s="119">
        <f t="shared" si="33"/>
        <v>6669</v>
      </c>
      <c r="O80" s="119">
        <f t="shared" si="34"/>
        <v>5668.65</v>
      </c>
      <c r="P80" s="33"/>
      <c r="Q80" s="33"/>
      <c r="R80" s="33"/>
      <c r="S80" s="33"/>
      <c r="T80" s="33"/>
      <c r="U80" s="33"/>
      <c r="V80" s="33"/>
      <c r="W80" s="33"/>
      <c r="X80" s="33"/>
      <c r="Y80" s="33"/>
      <c r="Z80" s="33"/>
    </row>
    <row r="81" spans="1:26" ht="13.2">
      <c r="A81" s="121"/>
      <c r="B81" s="166" t="s">
        <v>583</v>
      </c>
      <c r="C81" s="383" t="s">
        <v>584</v>
      </c>
      <c r="D81" s="60">
        <f t="shared" si="41"/>
        <v>7800</v>
      </c>
      <c r="E81" s="60">
        <f t="shared" si="42"/>
        <v>12900</v>
      </c>
      <c r="F81" s="338" t="s">
        <v>529</v>
      </c>
      <c r="G81" s="338"/>
      <c r="H81" s="51"/>
      <c r="I81" s="51"/>
      <c r="J81" s="51"/>
      <c r="K81" s="280">
        <f t="shared" si="25"/>
        <v>0</v>
      </c>
      <c r="L81" s="380">
        <v>12900</v>
      </c>
      <c r="M81" s="119">
        <f t="shared" si="1"/>
        <v>7740</v>
      </c>
      <c r="N81" s="119">
        <f t="shared" si="33"/>
        <v>7353</v>
      </c>
      <c r="O81" s="119">
        <f t="shared" si="34"/>
        <v>6250.05</v>
      </c>
      <c r="P81" s="33"/>
      <c r="Q81" s="33"/>
      <c r="R81" s="33"/>
      <c r="S81" s="33"/>
      <c r="T81" s="33"/>
      <c r="U81" s="33"/>
      <c r="V81" s="33"/>
      <c r="W81" s="33"/>
      <c r="X81" s="33"/>
      <c r="Y81" s="33"/>
      <c r="Z81" s="33"/>
    </row>
    <row r="82" spans="1:26" ht="13.2">
      <c r="A82" s="121"/>
      <c r="B82" s="166" t="s">
        <v>585</v>
      </c>
      <c r="C82" s="383" t="s">
        <v>586</v>
      </c>
      <c r="D82" s="60">
        <f t="shared" si="41"/>
        <v>6600</v>
      </c>
      <c r="E82" s="60">
        <f t="shared" si="42"/>
        <v>11000</v>
      </c>
      <c r="F82" s="338" t="s">
        <v>529</v>
      </c>
      <c r="G82" s="338"/>
      <c r="H82" s="51"/>
      <c r="I82" s="51"/>
      <c r="J82" s="51"/>
      <c r="K82" s="280">
        <f t="shared" si="25"/>
        <v>0</v>
      </c>
      <c r="L82" s="380">
        <v>11000</v>
      </c>
      <c r="M82" s="119">
        <f t="shared" si="1"/>
        <v>6600</v>
      </c>
      <c r="N82" s="119">
        <f t="shared" si="33"/>
        <v>6270</v>
      </c>
      <c r="O82" s="119">
        <f t="shared" si="34"/>
        <v>5329.5</v>
      </c>
      <c r="P82" s="33"/>
      <c r="Q82" s="33"/>
      <c r="R82" s="33"/>
      <c r="S82" s="33"/>
      <c r="T82" s="33"/>
      <c r="U82" s="33"/>
      <c r="V82" s="33"/>
      <c r="W82" s="33"/>
      <c r="X82" s="33"/>
      <c r="Y82" s="33"/>
      <c r="Z82" s="33"/>
    </row>
    <row r="83" spans="1:26" ht="13.2">
      <c r="A83" s="121"/>
      <c r="B83" s="166" t="s">
        <v>587</v>
      </c>
      <c r="C83" s="383" t="s">
        <v>569</v>
      </c>
      <c r="D83" s="380"/>
      <c r="E83" s="380"/>
      <c r="F83" s="338" t="s">
        <v>529</v>
      </c>
      <c r="G83" s="338"/>
      <c r="H83" s="51"/>
      <c r="I83" s="51"/>
      <c r="J83" s="51"/>
      <c r="K83" s="280">
        <f t="shared" si="25"/>
        <v>0</v>
      </c>
      <c r="L83" s="380"/>
      <c r="M83" s="119">
        <f t="shared" si="1"/>
        <v>0</v>
      </c>
      <c r="N83" s="119">
        <f t="shared" si="33"/>
        <v>0</v>
      </c>
      <c r="O83" s="119">
        <f t="shared" si="34"/>
        <v>0</v>
      </c>
      <c r="P83" s="33"/>
      <c r="Q83" s="33"/>
      <c r="R83" s="33"/>
      <c r="S83" s="33"/>
      <c r="T83" s="33"/>
      <c r="U83" s="33"/>
      <c r="V83" s="33"/>
      <c r="W83" s="33"/>
      <c r="X83" s="33"/>
      <c r="Y83" s="33"/>
      <c r="Z83" s="33"/>
    </row>
    <row r="84" spans="1:26" ht="26.4">
      <c r="A84" s="121" t="s">
        <v>508</v>
      </c>
      <c r="B84" s="385" t="s">
        <v>588</v>
      </c>
      <c r="C84" s="387" t="s">
        <v>589</v>
      </c>
      <c r="D84" s="380"/>
      <c r="E84" s="380"/>
      <c r="F84" s="338" t="s">
        <v>529</v>
      </c>
      <c r="G84" s="338"/>
      <c r="H84" s="51"/>
      <c r="I84" s="51"/>
      <c r="J84" s="51"/>
      <c r="K84" s="280">
        <f t="shared" si="25"/>
        <v>0</v>
      </c>
      <c r="L84" s="380"/>
      <c r="M84" s="119">
        <f t="shared" si="1"/>
        <v>0</v>
      </c>
      <c r="N84" s="119">
        <f t="shared" si="33"/>
        <v>0</v>
      </c>
      <c r="O84" s="119">
        <f t="shared" si="34"/>
        <v>0</v>
      </c>
      <c r="P84" s="33"/>
      <c r="Q84" s="33"/>
      <c r="R84" s="33"/>
      <c r="S84" s="33"/>
      <c r="T84" s="33"/>
      <c r="U84" s="33"/>
      <c r="V84" s="33"/>
      <c r="W84" s="33"/>
      <c r="X84" s="33"/>
      <c r="Y84" s="33"/>
      <c r="Z84" s="33"/>
    </row>
    <row r="85" spans="1:26" ht="26.4">
      <c r="A85" s="121"/>
      <c r="B85" s="166" t="s">
        <v>590</v>
      </c>
      <c r="C85" s="383" t="s">
        <v>591</v>
      </c>
      <c r="D85" s="60">
        <f t="shared" ref="D85" si="43">CEILING(M85,100)</f>
        <v>8600</v>
      </c>
      <c r="E85" s="60">
        <f t="shared" ref="E85" si="44">CEILING(L85,100)</f>
        <v>14200</v>
      </c>
      <c r="F85" s="338" t="s">
        <v>529</v>
      </c>
      <c r="G85" s="338"/>
      <c r="H85" s="51"/>
      <c r="I85" s="51"/>
      <c r="J85" s="51"/>
      <c r="K85" s="280">
        <f t="shared" si="25"/>
        <v>0</v>
      </c>
      <c r="L85" s="380">
        <v>14200</v>
      </c>
      <c r="M85" s="119">
        <f t="shared" si="1"/>
        <v>8520</v>
      </c>
      <c r="N85" s="119">
        <f t="shared" si="33"/>
        <v>8094</v>
      </c>
      <c r="O85" s="119">
        <f t="shared" si="34"/>
        <v>6879.9</v>
      </c>
      <c r="P85" s="33"/>
      <c r="Q85" s="33"/>
      <c r="R85" s="33"/>
      <c r="S85" s="33"/>
      <c r="T85" s="33"/>
      <c r="U85" s="33"/>
      <c r="V85" s="33"/>
      <c r="W85" s="33"/>
      <c r="X85" s="33"/>
      <c r="Y85" s="33"/>
      <c r="Z85" s="33"/>
    </row>
    <row r="86" spans="1:26" ht="26.4">
      <c r="A86" s="121"/>
      <c r="B86" s="166" t="s">
        <v>592</v>
      </c>
      <c r="C86" s="383" t="s">
        <v>593</v>
      </c>
      <c r="D86" s="60">
        <f t="shared" ref="D86:D89" si="45">CEILING(M86,100)</f>
        <v>7800</v>
      </c>
      <c r="E86" s="60">
        <f t="shared" ref="E86:E89" si="46">CEILING(L86,100)</f>
        <v>12900</v>
      </c>
      <c r="F86" s="338" t="s">
        <v>529</v>
      </c>
      <c r="G86" s="338"/>
      <c r="H86" s="51"/>
      <c r="I86" s="51"/>
      <c r="J86" s="51"/>
      <c r="K86" s="280">
        <f t="shared" si="25"/>
        <v>0</v>
      </c>
      <c r="L86" s="380">
        <v>12900</v>
      </c>
      <c r="M86" s="119">
        <f t="shared" si="1"/>
        <v>7740</v>
      </c>
      <c r="N86" s="119">
        <f t="shared" si="33"/>
        <v>7353</v>
      </c>
      <c r="O86" s="119">
        <f t="shared" si="34"/>
        <v>6250.05</v>
      </c>
      <c r="P86" s="33"/>
      <c r="Q86" s="33"/>
      <c r="R86" s="33"/>
      <c r="S86" s="33"/>
      <c r="T86" s="33"/>
      <c r="U86" s="33"/>
      <c r="V86" s="33"/>
      <c r="W86" s="33"/>
      <c r="X86" s="33"/>
      <c r="Y86" s="33"/>
      <c r="Z86" s="33"/>
    </row>
    <row r="87" spans="1:26" ht="26.4">
      <c r="A87" s="121"/>
      <c r="B87" s="166" t="s">
        <v>594</v>
      </c>
      <c r="C87" s="383" t="s">
        <v>595</v>
      </c>
      <c r="D87" s="60">
        <f t="shared" si="45"/>
        <v>7400</v>
      </c>
      <c r="E87" s="60">
        <f t="shared" si="46"/>
        <v>12300</v>
      </c>
      <c r="F87" s="338" t="s">
        <v>529</v>
      </c>
      <c r="G87" s="338"/>
      <c r="H87" s="51"/>
      <c r="I87" s="51"/>
      <c r="J87" s="51"/>
      <c r="K87" s="280">
        <f t="shared" si="25"/>
        <v>0</v>
      </c>
      <c r="L87" s="380">
        <v>12300</v>
      </c>
      <c r="M87" s="119">
        <f t="shared" si="1"/>
        <v>7380</v>
      </c>
      <c r="N87" s="119">
        <f t="shared" si="33"/>
        <v>7011</v>
      </c>
      <c r="O87" s="119">
        <f t="shared" si="34"/>
        <v>5959.3499999999995</v>
      </c>
      <c r="P87" s="33"/>
      <c r="Q87" s="33"/>
      <c r="R87" s="33"/>
      <c r="S87" s="33"/>
      <c r="T87" s="33"/>
      <c r="U87" s="33"/>
      <c r="V87" s="33"/>
      <c r="W87" s="33"/>
      <c r="X87" s="33"/>
      <c r="Y87" s="33"/>
      <c r="Z87" s="33"/>
    </row>
    <row r="88" spans="1:26" ht="13.2">
      <c r="A88" s="121"/>
      <c r="B88" s="166" t="s">
        <v>596</v>
      </c>
      <c r="C88" s="383" t="s">
        <v>597</v>
      </c>
      <c r="D88" s="60">
        <f t="shared" si="45"/>
        <v>7100</v>
      </c>
      <c r="E88" s="60">
        <f t="shared" si="46"/>
        <v>11700</v>
      </c>
      <c r="F88" s="338" t="s">
        <v>529</v>
      </c>
      <c r="G88" s="338"/>
      <c r="H88" s="51"/>
      <c r="I88" s="51"/>
      <c r="J88" s="51"/>
      <c r="K88" s="280">
        <f t="shared" si="25"/>
        <v>0</v>
      </c>
      <c r="L88" s="380">
        <v>11700</v>
      </c>
      <c r="M88" s="119">
        <f t="shared" si="1"/>
        <v>7020</v>
      </c>
      <c r="N88" s="119">
        <f t="shared" si="33"/>
        <v>6669</v>
      </c>
      <c r="O88" s="119">
        <f t="shared" si="34"/>
        <v>5668.65</v>
      </c>
      <c r="P88" s="33"/>
      <c r="Q88" s="33"/>
      <c r="R88" s="33"/>
      <c r="S88" s="33"/>
      <c r="T88" s="33"/>
      <c r="U88" s="33"/>
      <c r="V88" s="33"/>
      <c r="W88" s="33"/>
      <c r="X88" s="33"/>
      <c r="Y88" s="33"/>
      <c r="Z88" s="33"/>
    </row>
    <row r="89" spans="1:26" ht="13.2">
      <c r="A89" s="121"/>
      <c r="B89" s="166" t="s">
        <v>598</v>
      </c>
      <c r="C89" s="383" t="s">
        <v>586</v>
      </c>
      <c r="D89" s="60">
        <f t="shared" si="45"/>
        <v>6600</v>
      </c>
      <c r="E89" s="60">
        <f t="shared" si="46"/>
        <v>11000</v>
      </c>
      <c r="F89" s="338" t="s">
        <v>529</v>
      </c>
      <c r="G89" s="338"/>
      <c r="H89" s="51"/>
      <c r="I89" s="51"/>
      <c r="J89" s="51"/>
      <c r="K89" s="280">
        <f t="shared" si="25"/>
        <v>0</v>
      </c>
      <c r="L89" s="380">
        <v>11000</v>
      </c>
      <c r="M89" s="119">
        <f t="shared" si="1"/>
        <v>6600</v>
      </c>
      <c r="N89" s="119">
        <f t="shared" si="33"/>
        <v>6270</v>
      </c>
      <c r="O89" s="119">
        <f t="shared" si="34"/>
        <v>5329.5</v>
      </c>
      <c r="P89" s="33"/>
      <c r="Q89" s="33"/>
      <c r="R89" s="33"/>
      <c r="S89" s="33"/>
      <c r="T89" s="33"/>
      <c r="U89" s="33"/>
      <c r="V89" s="33"/>
      <c r="W89" s="33"/>
      <c r="X89" s="33"/>
      <c r="Y89" s="33"/>
      <c r="Z89" s="33"/>
    </row>
    <row r="90" spans="1:26" ht="26.4">
      <c r="A90" s="208" t="s">
        <v>508</v>
      </c>
      <c r="B90" s="388" t="s">
        <v>599</v>
      </c>
      <c r="C90" s="388" t="s">
        <v>600</v>
      </c>
      <c r="D90" s="130"/>
      <c r="E90" s="130"/>
      <c r="F90" s="338" t="s">
        <v>529</v>
      </c>
      <c r="G90" s="338"/>
      <c r="H90" s="51"/>
      <c r="I90" s="51"/>
      <c r="J90" s="51"/>
      <c r="K90" s="280">
        <f t="shared" si="25"/>
        <v>0</v>
      </c>
      <c r="L90" s="130"/>
      <c r="M90" s="119">
        <f t="shared" si="1"/>
        <v>0</v>
      </c>
      <c r="N90" s="119">
        <f t="shared" si="33"/>
        <v>0</v>
      </c>
      <c r="O90" s="119">
        <f t="shared" si="34"/>
        <v>0</v>
      </c>
      <c r="P90" s="33"/>
      <c r="Q90" s="33"/>
      <c r="R90" s="33"/>
      <c r="S90" s="33"/>
      <c r="T90" s="33"/>
      <c r="U90" s="33"/>
      <c r="V90" s="33"/>
      <c r="W90" s="33"/>
      <c r="X90" s="33"/>
      <c r="Y90" s="33"/>
      <c r="Z90" s="33"/>
    </row>
    <row r="91" spans="1:26" ht="26.4">
      <c r="A91" s="121"/>
      <c r="B91" s="166" t="s">
        <v>601</v>
      </c>
      <c r="C91" s="383" t="s">
        <v>602</v>
      </c>
      <c r="D91" s="60">
        <f t="shared" ref="D91" si="47">CEILING(M91,100)</f>
        <v>7100</v>
      </c>
      <c r="E91" s="60">
        <f t="shared" ref="E91" si="48">CEILING(L91,100)</f>
        <v>11800</v>
      </c>
      <c r="F91" s="338" t="s">
        <v>529</v>
      </c>
      <c r="G91" s="338"/>
      <c r="H91" s="51"/>
      <c r="I91" s="51"/>
      <c r="J91" s="51"/>
      <c r="K91" s="280">
        <f t="shared" si="25"/>
        <v>0</v>
      </c>
      <c r="L91" s="380">
        <v>11800</v>
      </c>
      <c r="M91" s="119">
        <f t="shared" si="1"/>
        <v>7080</v>
      </c>
      <c r="N91" s="119">
        <f t="shared" si="33"/>
        <v>6726</v>
      </c>
      <c r="O91" s="119">
        <f t="shared" si="34"/>
        <v>5717.0999999999995</v>
      </c>
      <c r="P91" s="33"/>
      <c r="Q91" s="33"/>
      <c r="R91" s="33"/>
      <c r="S91" s="33"/>
      <c r="T91" s="33"/>
      <c r="U91" s="33"/>
      <c r="V91" s="33"/>
      <c r="W91" s="33"/>
      <c r="X91" s="33"/>
      <c r="Y91" s="33"/>
      <c r="Z91" s="33"/>
    </row>
    <row r="92" spans="1:26" ht="26.4">
      <c r="A92" s="121"/>
      <c r="B92" s="166" t="s">
        <v>603</v>
      </c>
      <c r="C92" s="383" t="s">
        <v>604</v>
      </c>
      <c r="D92" s="60">
        <f t="shared" ref="D92:D103" si="49">CEILING(M92,100)</f>
        <v>7500</v>
      </c>
      <c r="E92" s="60">
        <f t="shared" ref="E92:E103" si="50">CEILING(L92,100)</f>
        <v>12400</v>
      </c>
      <c r="F92" s="338" t="s">
        <v>529</v>
      </c>
      <c r="G92" s="338"/>
      <c r="H92" s="51"/>
      <c r="I92" s="51"/>
      <c r="J92" s="51"/>
      <c r="K92" s="280">
        <f t="shared" si="25"/>
        <v>0</v>
      </c>
      <c r="L92" s="380">
        <v>12400</v>
      </c>
      <c r="M92" s="119">
        <f t="shared" si="1"/>
        <v>7440</v>
      </c>
      <c r="N92" s="119">
        <f t="shared" si="33"/>
        <v>7068</v>
      </c>
      <c r="O92" s="119">
        <f t="shared" si="34"/>
        <v>6007.8</v>
      </c>
      <c r="P92" s="33"/>
      <c r="Q92" s="33"/>
      <c r="R92" s="33"/>
      <c r="S92" s="33"/>
      <c r="T92" s="33"/>
      <c r="U92" s="33"/>
      <c r="V92" s="33"/>
      <c r="W92" s="33"/>
      <c r="X92" s="33"/>
      <c r="Y92" s="33"/>
      <c r="Z92" s="33"/>
    </row>
    <row r="93" spans="1:26" ht="26.4">
      <c r="A93" s="121"/>
      <c r="B93" s="166" t="s">
        <v>605</v>
      </c>
      <c r="C93" s="383" t="s">
        <v>606</v>
      </c>
      <c r="D93" s="60">
        <f t="shared" si="49"/>
        <v>7800</v>
      </c>
      <c r="E93" s="60">
        <f t="shared" si="50"/>
        <v>13000</v>
      </c>
      <c r="F93" s="338" t="s">
        <v>529</v>
      </c>
      <c r="G93" s="338"/>
      <c r="H93" s="51"/>
      <c r="I93" s="51"/>
      <c r="J93" s="51"/>
      <c r="K93" s="280">
        <f t="shared" si="25"/>
        <v>0</v>
      </c>
      <c r="L93" s="380">
        <v>13000</v>
      </c>
      <c r="M93" s="119">
        <f t="shared" si="1"/>
        <v>7800</v>
      </c>
      <c r="N93" s="119">
        <f t="shared" si="33"/>
        <v>7410</v>
      </c>
      <c r="O93" s="119">
        <f t="shared" si="34"/>
        <v>6298.5</v>
      </c>
      <c r="P93" s="33"/>
      <c r="Q93" s="33"/>
      <c r="R93" s="33"/>
      <c r="S93" s="33"/>
      <c r="T93" s="33"/>
      <c r="U93" s="33"/>
      <c r="V93" s="33"/>
      <c r="W93" s="33"/>
      <c r="X93" s="33"/>
      <c r="Y93" s="33"/>
      <c r="Z93" s="33"/>
    </row>
    <row r="94" spans="1:26" ht="26.4">
      <c r="A94" s="121"/>
      <c r="B94" s="168" t="s">
        <v>607</v>
      </c>
      <c r="C94" s="383" t="s">
        <v>608</v>
      </c>
      <c r="D94" s="60">
        <f t="shared" si="49"/>
        <v>8200</v>
      </c>
      <c r="E94" s="60">
        <f t="shared" si="50"/>
        <v>13600</v>
      </c>
      <c r="F94" s="338" t="s">
        <v>529</v>
      </c>
      <c r="G94" s="338"/>
      <c r="H94" s="51"/>
      <c r="I94" s="51"/>
      <c r="J94" s="51"/>
      <c r="K94" s="280">
        <f t="shared" si="25"/>
        <v>0</v>
      </c>
      <c r="L94" s="380">
        <v>13600</v>
      </c>
      <c r="M94" s="119">
        <f t="shared" si="1"/>
        <v>8160</v>
      </c>
      <c r="N94" s="119">
        <f t="shared" si="33"/>
        <v>7752</v>
      </c>
      <c r="O94" s="119">
        <f t="shared" si="34"/>
        <v>6589.2</v>
      </c>
      <c r="P94" s="33"/>
      <c r="Q94" s="33"/>
      <c r="R94" s="33"/>
      <c r="S94" s="33"/>
      <c r="T94" s="33"/>
      <c r="U94" s="33"/>
      <c r="V94" s="33"/>
      <c r="W94" s="33"/>
      <c r="X94" s="33"/>
      <c r="Y94" s="33"/>
      <c r="Z94" s="33"/>
    </row>
    <row r="95" spans="1:26" ht="13.2">
      <c r="A95" s="121"/>
      <c r="B95" s="168" t="s">
        <v>609</v>
      </c>
      <c r="C95" s="121" t="s">
        <v>557</v>
      </c>
      <c r="D95" s="60">
        <f t="shared" si="49"/>
        <v>6300</v>
      </c>
      <c r="E95" s="60">
        <f t="shared" si="50"/>
        <v>10500</v>
      </c>
      <c r="F95" s="338" t="s">
        <v>529</v>
      </c>
      <c r="G95" s="338"/>
      <c r="H95" s="51"/>
      <c r="I95" s="51"/>
      <c r="J95" s="51"/>
      <c r="K95" s="280">
        <f t="shared" si="25"/>
        <v>0</v>
      </c>
      <c r="L95" s="380">
        <v>10500</v>
      </c>
      <c r="M95" s="119">
        <f t="shared" si="1"/>
        <v>6300</v>
      </c>
      <c r="N95" s="119">
        <f t="shared" si="33"/>
        <v>5985</v>
      </c>
      <c r="O95" s="119">
        <f t="shared" si="34"/>
        <v>5087.25</v>
      </c>
      <c r="P95" s="33"/>
      <c r="Q95" s="33"/>
      <c r="R95" s="33"/>
      <c r="S95" s="33"/>
      <c r="T95" s="33"/>
      <c r="U95" s="33"/>
      <c r="V95" s="33"/>
      <c r="W95" s="33"/>
      <c r="X95" s="33"/>
      <c r="Y95" s="33"/>
      <c r="Z95" s="33"/>
    </row>
    <row r="96" spans="1:26" ht="13.2">
      <c r="A96" s="121"/>
      <c r="B96" s="168" t="s">
        <v>610</v>
      </c>
      <c r="C96" s="121" t="s">
        <v>611</v>
      </c>
      <c r="D96" s="60">
        <f t="shared" si="49"/>
        <v>6900</v>
      </c>
      <c r="E96" s="60">
        <f t="shared" si="50"/>
        <v>11500</v>
      </c>
      <c r="F96" s="338" t="s">
        <v>529</v>
      </c>
      <c r="G96" s="338"/>
      <c r="H96" s="51"/>
      <c r="I96" s="51"/>
      <c r="J96" s="51"/>
      <c r="K96" s="280">
        <f t="shared" si="25"/>
        <v>0</v>
      </c>
      <c r="L96" s="380">
        <v>11500</v>
      </c>
      <c r="M96" s="119">
        <f t="shared" si="1"/>
        <v>6900</v>
      </c>
      <c r="N96" s="119">
        <f t="shared" si="33"/>
        <v>6555</v>
      </c>
      <c r="O96" s="119">
        <f t="shared" si="34"/>
        <v>5571.75</v>
      </c>
      <c r="P96" s="33"/>
      <c r="Q96" s="33"/>
      <c r="R96" s="33"/>
      <c r="S96" s="33"/>
      <c r="T96" s="33"/>
      <c r="U96" s="33"/>
      <c r="V96" s="33"/>
      <c r="W96" s="33"/>
      <c r="X96" s="33"/>
      <c r="Y96" s="33"/>
      <c r="Z96" s="33"/>
    </row>
    <row r="97" spans="1:26" ht="13.2">
      <c r="A97" s="121"/>
      <c r="B97" s="168" t="s">
        <v>612</v>
      </c>
      <c r="C97" s="121" t="s">
        <v>613</v>
      </c>
      <c r="D97" s="60">
        <f t="shared" si="49"/>
        <v>7300</v>
      </c>
      <c r="E97" s="60">
        <f t="shared" si="50"/>
        <v>12100</v>
      </c>
      <c r="F97" s="338" t="s">
        <v>529</v>
      </c>
      <c r="G97" s="338"/>
      <c r="H97" s="51"/>
      <c r="I97" s="51"/>
      <c r="J97" s="51"/>
      <c r="K97" s="280">
        <f t="shared" si="25"/>
        <v>0</v>
      </c>
      <c r="L97" s="380">
        <v>12100</v>
      </c>
      <c r="M97" s="119">
        <f t="shared" si="1"/>
        <v>7260</v>
      </c>
      <c r="N97" s="119">
        <f t="shared" si="33"/>
        <v>6897</v>
      </c>
      <c r="O97" s="119">
        <f t="shared" si="34"/>
        <v>5862.45</v>
      </c>
      <c r="P97" s="33"/>
      <c r="Q97" s="33"/>
      <c r="R97" s="33"/>
      <c r="S97" s="33"/>
      <c r="T97" s="33"/>
      <c r="U97" s="33"/>
      <c r="V97" s="33"/>
      <c r="W97" s="33"/>
      <c r="X97" s="33"/>
      <c r="Y97" s="33"/>
      <c r="Z97" s="33"/>
    </row>
    <row r="98" spans="1:26" ht="13.2">
      <c r="A98" s="121"/>
      <c r="B98" s="168" t="s">
        <v>614</v>
      </c>
      <c r="C98" s="121" t="s">
        <v>615</v>
      </c>
      <c r="D98" s="60">
        <f t="shared" si="49"/>
        <v>7700</v>
      </c>
      <c r="E98" s="60">
        <f t="shared" si="50"/>
        <v>12700</v>
      </c>
      <c r="F98" s="338" t="s">
        <v>529</v>
      </c>
      <c r="G98" s="338"/>
      <c r="H98" s="51"/>
      <c r="I98" s="51"/>
      <c r="J98" s="51"/>
      <c r="K98" s="280">
        <f t="shared" si="25"/>
        <v>0</v>
      </c>
      <c r="L98" s="380">
        <v>12700</v>
      </c>
      <c r="M98" s="119">
        <f t="shared" si="1"/>
        <v>7620</v>
      </c>
      <c r="N98" s="119">
        <f t="shared" si="33"/>
        <v>7239</v>
      </c>
      <c r="O98" s="119">
        <f t="shared" si="34"/>
        <v>6153.15</v>
      </c>
      <c r="P98" s="33"/>
      <c r="Q98" s="33"/>
      <c r="R98" s="33"/>
      <c r="S98" s="33"/>
      <c r="T98" s="33"/>
      <c r="U98" s="33"/>
      <c r="V98" s="33"/>
      <c r="W98" s="33"/>
      <c r="X98" s="33"/>
      <c r="Y98" s="33"/>
      <c r="Z98" s="33"/>
    </row>
    <row r="99" spans="1:26" ht="13.2">
      <c r="A99" s="121"/>
      <c r="B99" s="168" t="s">
        <v>616</v>
      </c>
      <c r="C99" s="121" t="s">
        <v>537</v>
      </c>
      <c r="D99" s="60">
        <f t="shared" si="49"/>
        <v>6200</v>
      </c>
      <c r="E99" s="60">
        <f t="shared" si="50"/>
        <v>10300</v>
      </c>
      <c r="F99" s="338" t="s">
        <v>529</v>
      </c>
      <c r="G99" s="338"/>
      <c r="H99" s="51"/>
      <c r="I99" s="51"/>
      <c r="J99" s="51"/>
      <c r="K99" s="280">
        <f t="shared" si="25"/>
        <v>0</v>
      </c>
      <c r="L99" s="380">
        <v>10300</v>
      </c>
      <c r="M99" s="119">
        <f t="shared" si="1"/>
        <v>6180</v>
      </c>
      <c r="N99" s="119">
        <f t="shared" si="33"/>
        <v>5871</v>
      </c>
      <c r="O99" s="119">
        <f t="shared" si="34"/>
        <v>4990.3499999999995</v>
      </c>
      <c r="P99" s="33"/>
      <c r="Q99" s="33"/>
      <c r="R99" s="33"/>
      <c r="S99" s="33"/>
      <c r="T99" s="33"/>
      <c r="U99" s="33"/>
      <c r="V99" s="33"/>
      <c r="W99" s="33"/>
      <c r="X99" s="33"/>
      <c r="Y99" s="33"/>
      <c r="Z99" s="33"/>
    </row>
    <row r="100" spans="1:26" ht="13.2">
      <c r="A100" s="121"/>
      <c r="B100" s="168" t="s">
        <v>617</v>
      </c>
      <c r="C100" s="121" t="s">
        <v>618</v>
      </c>
      <c r="D100" s="60">
        <f t="shared" si="49"/>
        <v>6600</v>
      </c>
      <c r="E100" s="60">
        <f t="shared" si="50"/>
        <v>10900</v>
      </c>
      <c r="F100" s="338" t="s">
        <v>529</v>
      </c>
      <c r="G100" s="338"/>
      <c r="H100" s="51"/>
      <c r="I100" s="51"/>
      <c r="J100" s="51"/>
      <c r="K100" s="280">
        <f t="shared" si="25"/>
        <v>0</v>
      </c>
      <c r="L100" s="380">
        <v>10900</v>
      </c>
      <c r="M100" s="119">
        <f t="shared" si="1"/>
        <v>6540</v>
      </c>
      <c r="N100" s="119">
        <f t="shared" si="33"/>
        <v>6213</v>
      </c>
      <c r="O100" s="119">
        <f t="shared" si="34"/>
        <v>5281.05</v>
      </c>
      <c r="P100" s="33"/>
      <c r="Q100" s="33"/>
      <c r="R100" s="33"/>
      <c r="S100" s="33"/>
      <c r="T100" s="33"/>
      <c r="U100" s="33"/>
      <c r="V100" s="33"/>
      <c r="W100" s="33"/>
      <c r="X100" s="33"/>
      <c r="Y100" s="33"/>
      <c r="Z100" s="33"/>
    </row>
    <row r="101" spans="1:26" ht="13.2">
      <c r="A101" s="121"/>
      <c r="B101" s="168" t="s">
        <v>619</v>
      </c>
      <c r="C101" s="121" t="s">
        <v>620</v>
      </c>
      <c r="D101" s="60">
        <f t="shared" si="49"/>
        <v>6900</v>
      </c>
      <c r="E101" s="60">
        <f t="shared" si="50"/>
        <v>11400</v>
      </c>
      <c r="F101" s="338" t="s">
        <v>529</v>
      </c>
      <c r="G101" s="338"/>
      <c r="H101" s="51"/>
      <c r="I101" s="51"/>
      <c r="J101" s="51"/>
      <c r="K101" s="280">
        <f t="shared" si="25"/>
        <v>0</v>
      </c>
      <c r="L101" s="380">
        <v>11400</v>
      </c>
      <c r="M101" s="119">
        <f t="shared" si="1"/>
        <v>6840</v>
      </c>
      <c r="N101" s="119">
        <f t="shared" si="33"/>
        <v>6498</v>
      </c>
      <c r="O101" s="119">
        <f t="shared" si="34"/>
        <v>5523.3</v>
      </c>
      <c r="P101" s="33"/>
      <c r="Q101" s="33"/>
      <c r="R101" s="33"/>
      <c r="S101" s="33"/>
      <c r="T101" s="33"/>
      <c r="U101" s="33"/>
      <c r="V101" s="33"/>
      <c r="W101" s="33"/>
      <c r="X101" s="33"/>
      <c r="Y101" s="33"/>
      <c r="Z101" s="33"/>
    </row>
    <row r="102" spans="1:26" ht="13.2">
      <c r="A102" s="121"/>
      <c r="B102" s="168" t="s">
        <v>621</v>
      </c>
      <c r="C102" s="121" t="s">
        <v>622</v>
      </c>
      <c r="D102" s="60">
        <f t="shared" si="49"/>
        <v>7200</v>
      </c>
      <c r="E102" s="60">
        <f t="shared" si="50"/>
        <v>12000</v>
      </c>
      <c r="F102" s="338" t="s">
        <v>529</v>
      </c>
      <c r="G102" s="338"/>
      <c r="H102" s="51"/>
      <c r="I102" s="51"/>
      <c r="J102" s="51"/>
      <c r="K102" s="280">
        <f t="shared" si="25"/>
        <v>0</v>
      </c>
      <c r="L102" s="380">
        <v>12000</v>
      </c>
      <c r="M102" s="119">
        <f t="shared" si="1"/>
        <v>7200</v>
      </c>
      <c r="N102" s="119">
        <f t="shared" si="33"/>
        <v>6840</v>
      </c>
      <c r="O102" s="119">
        <f t="shared" si="34"/>
        <v>5814</v>
      </c>
      <c r="P102" s="33"/>
      <c r="Q102" s="33"/>
      <c r="R102" s="33"/>
      <c r="S102" s="33"/>
      <c r="T102" s="33"/>
      <c r="U102" s="33"/>
      <c r="V102" s="33"/>
      <c r="W102" s="33"/>
      <c r="X102" s="33"/>
      <c r="Y102" s="33"/>
      <c r="Z102" s="33"/>
    </row>
    <row r="103" spans="1:26" ht="26.4">
      <c r="A103" s="121"/>
      <c r="B103" s="168" t="s">
        <v>623</v>
      </c>
      <c r="C103" s="121" t="s">
        <v>624</v>
      </c>
      <c r="D103" s="60">
        <f t="shared" si="49"/>
        <v>11200</v>
      </c>
      <c r="E103" s="60">
        <f t="shared" si="50"/>
        <v>18600</v>
      </c>
      <c r="F103" s="338" t="s">
        <v>529</v>
      </c>
      <c r="G103" s="338"/>
      <c r="H103" s="51"/>
      <c r="I103" s="51"/>
      <c r="J103" s="51"/>
      <c r="K103" s="280">
        <f t="shared" si="25"/>
        <v>0</v>
      </c>
      <c r="L103" s="380">
        <v>18600</v>
      </c>
      <c r="M103" s="119">
        <f t="shared" si="1"/>
        <v>11160</v>
      </c>
      <c r="N103" s="119">
        <f t="shared" si="33"/>
        <v>10602</v>
      </c>
      <c r="O103" s="119">
        <f t="shared" si="34"/>
        <v>9011.6999999999989</v>
      </c>
      <c r="P103" s="33"/>
      <c r="Q103" s="33"/>
      <c r="R103" s="33"/>
      <c r="S103" s="33"/>
      <c r="T103" s="33"/>
      <c r="U103" s="33"/>
      <c r="V103" s="33"/>
      <c r="W103" s="33"/>
      <c r="X103" s="33"/>
      <c r="Y103" s="33"/>
      <c r="Z103" s="33"/>
    </row>
    <row r="104" spans="1:26" ht="26.4">
      <c r="A104" s="121" t="s">
        <v>508</v>
      </c>
      <c r="B104" s="385" t="s">
        <v>625</v>
      </c>
      <c r="C104" s="387" t="s">
        <v>626</v>
      </c>
      <c r="D104" s="380">
        <f>E104*0.6</f>
        <v>0</v>
      </c>
      <c r="E104" s="380"/>
      <c r="F104" s="338" t="s">
        <v>529</v>
      </c>
      <c r="G104" s="338"/>
      <c r="H104" s="51"/>
      <c r="I104" s="51"/>
      <c r="J104" s="51"/>
      <c r="K104" s="280">
        <f t="shared" si="25"/>
        <v>0</v>
      </c>
      <c r="L104" s="380"/>
      <c r="M104" s="119">
        <f t="shared" si="1"/>
        <v>0</v>
      </c>
      <c r="N104" s="119">
        <f t="shared" si="33"/>
        <v>0</v>
      </c>
      <c r="O104" s="119">
        <f t="shared" si="34"/>
        <v>0</v>
      </c>
      <c r="P104" s="33"/>
      <c r="Q104" s="33"/>
      <c r="R104" s="33"/>
      <c r="S104" s="33"/>
      <c r="T104" s="33"/>
      <c r="U104" s="33"/>
      <c r="V104" s="33"/>
      <c r="W104" s="33"/>
      <c r="X104" s="33"/>
      <c r="Y104" s="33"/>
      <c r="Z104" s="33"/>
    </row>
    <row r="105" spans="1:26" ht="39.6">
      <c r="A105" s="121"/>
      <c r="B105" s="168" t="s">
        <v>627</v>
      </c>
      <c r="C105" s="121" t="s">
        <v>628</v>
      </c>
      <c r="D105" s="60">
        <f t="shared" ref="D105" si="51">CEILING(M105,100)</f>
        <v>13200</v>
      </c>
      <c r="E105" s="60">
        <f t="shared" ref="E105" si="52">CEILING(L105,100)</f>
        <v>22000</v>
      </c>
      <c r="F105" s="338" t="s">
        <v>529</v>
      </c>
      <c r="G105" s="338"/>
      <c r="H105" s="51"/>
      <c r="I105" s="51"/>
      <c r="J105" s="51"/>
      <c r="K105" s="280">
        <f t="shared" si="25"/>
        <v>0</v>
      </c>
      <c r="L105" s="380">
        <v>22000</v>
      </c>
      <c r="M105" s="119">
        <f t="shared" si="1"/>
        <v>13200</v>
      </c>
      <c r="N105" s="119">
        <f t="shared" si="33"/>
        <v>12540</v>
      </c>
      <c r="O105" s="119">
        <f t="shared" si="34"/>
        <v>10659</v>
      </c>
      <c r="P105" s="33"/>
      <c r="Q105" s="33"/>
      <c r="R105" s="33"/>
      <c r="S105" s="33"/>
      <c r="T105" s="33"/>
      <c r="U105" s="33"/>
      <c r="V105" s="33"/>
      <c r="W105" s="33"/>
      <c r="X105" s="33"/>
      <c r="Y105" s="33"/>
      <c r="Z105" s="33"/>
    </row>
    <row r="106" spans="1:26" ht="39.6">
      <c r="A106" s="121"/>
      <c r="B106" s="168" t="s">
        <v>629</v>
      </c>
      <c r="C106" s="121" t="s">
        <v>630</v>
      </c>
      <c r="D106" s="60">
        <f t="shared" ref="D106:D107" si="53">CEILING(M106,100)</f>
        <v>13500</v>
      </c>
      <c r="E106" s="60">
        <f t="shared" ref="E106:E107" si="54">CEILING(L106,100)</f>
        <v>22500</v>
      </c>
      <c r="F106" s="338" t="s">
        <v>529</v>
      </c>
      <c r="G106" s="338"/>
      <c r="H106" s="51"/>
      <c r="I106" s="51"/>
      <c r="J106" s="51"/>
      <c r="K106" s="280">
        <f t="shared" si="25"/>
        <v>0</v>
      </c>
      <c r="L106" s="380">
        <v>22500</v>
      </c>
      <c r="M106" s="119">
        <f t="shared" si="1"/>
        <v>13500</v>
      </c>
      <c r="N106" s="119">
        <f t="shared" si="33"/>
        <v>12825</v>
      </c>
      <c r="O106" s="119">
        <f t="shared" si="34"/>
        <v>10901.25</v>
      </c>
      <c r="P106" s="33"/>
      <c r="Q106" s="33"/>
      <c r="R106" s="33"/>
      <c r="S106" s="33"/>
      <c r="T106" s="33"/>
      <c r="U106" s="33"/>
      <c r="V106" s="33"/>
      <c r="W106" s="33"/>
      <c r="X106" s="33"/>
      <c r="Y106" s="33"/>
      <c r="Z106" s="33"/>
    </row>
    <row r="107" spans="1:26" ht="39.6">
      <c r="A107" s="121"/>
      <c r="B107" s="168" t="s">
        <v>631</v>
      </c>
      <c r="C107" s="121" t="s">
        <v>632</v>
      </c>
      <c r="D107" s="60">
        <f t="shared" si="53"/>
        <v>14400</v>
      </c>
      <c r="E107" s="60">
        <f t="shared" si="54"/>
        <v>24000</v>
      </c>
      <c r="F107" s="338" t="s">
        <v>529</v>
      </c>
      <c r="G107" s="338"/>
      <c r="H107" s="51"/>
      <c r="I107" s="51"/>
      <c r="J107" s="51"/>
      <c r="K107" s="280">
        <f t="shared" si="25"/>
        <v>0</v>
      </c>
      <c r="L107" s="389">
        <v>24000</v>
      </c>
      <c r="M107" s="119">
        <f t="shared" si="1"/>
        <v>14400</v>
      </c>
      <c r="N107" s="119">
        <f t="shared" si="33"/>
        <v>13680</v>
      </c>
      <c r="O107" s="119">
        <f t="shared" si="34"/>
        <v>11628</v>
      </c>
      <c r="P107" s="33"/>
      <c r="Q107" s="33"/>
      <c r="R107" s="33"/>
      <c r="S107" s="33"/>
      <c r="T107" s="33"/>
      <c r="U107" s="33"/>
      <c r="V107" s="33"/>
      <c r="W107" s="33"/>
      <c r="X107" s="33"/>
      <c r="Y107" s="33"/>
      <c r="Z107" s="33"/>
    </row>
    <row r="108" spans="1:26" ht="39.6">
      <c r="A108" s="121"/>
      <c r="B108" s="168" t="s">
        <v>633</v>
      </c>
      <c r="C108" s="390" t="s">
        <v>634</v>
      </c>
      <c r="D108" s="391">
        <f t="shared" ref="D108:D109" si="55">CEILING(M108,100)</f>
        <v>31500</v>
      </c>
      <c r="E108" s="391">
        <f t="shared" ref="E108:E109" si="56">CEILING(L108,100)</f>
        <v>52500</v>
      </c>
      <c r="F108" s="338" t="s">
        <v>529</v>
      </c>
      <c r="G108" s="338"/>
      <c r="H108" s="51"/>
      <c r="I108" s="51"/>
      <c r="J108" s="63">
        <v>500</v>
      </c>
      <c r="K108" s="257">
        <f t="shared" si="25"/>
        <v>17500</v>
      </c>
      <c r="L108" s="53">
        <f t="shared" ref="L108" si="57">K108*3</f>
        <v>52500</v>
      </c>
      <c r="M108" s="53">
        <f t="shared" si="1"/>
        <v>31500</v>
      </c>
      <c r="N108" s="53">
        <f t="shared" si="33"/>
        <v>29925</v>
      </c>
      <c r="O108" s="53">
        <f t="shared" si="34"/>
        <v>25436.25</v>
      </c>
      <c r="P108" s="33"/>
      <c r="Q108" s="33"/>
      <c r="R108" s="33"/>
      <c r="S108" s="33"/>
      <c r="T108" s="33"/>
      <c r="U108" s="33"/>
      <c r="V108" s="33"/>
      <c r="W108" s="33"/>
      <c r="X108" s="33"/>
      <c r="Y108" s="33"/>
      <c r="Z108" s="33"/>
    </row>
    <row r="109" spans="1:26" ht="26.4">
      <c r="A109" s="121"/>
      <c r="B109" s="168" t="s">
        <v>635</v>
      </c>
      <c r="C109" s="121" t="s">
        <v>636</v>
      </c>
      <c r="D109" s="60">
        <f t="shared" si="55"/>
        <v>12300</v>
      </c>
      <c r="E109" s="60">
        <f t="shared" si="56"/>
        <v>20500</v>
      </c>
      <c r="F109" s="338" t="s">
        <v>529</v>
      </c>
      <c r="G109" s="338"/>
      <c r="H109" s="51"/>
      <c r="I109" s="51"/>
      <c r="J109" s="51"/>
      <c r="K109" s="280">
        <f t="shared" si="25"/>
        <v>0</v>
      </c>
      <c r="L109" s="392">
        <v>20500</v>
      </c>
      <c r="M109" s="119">
        <f t="shared" si="1"/>
        <v>12300</v>
      </c>
      <c r="N109" s="119">
        <f t="shared" si="33"/>
        <v>11685</v>
      </c>
      <c r="O109" s="119">
        <f t="shared" si="34"/>
        <v>9932.25</v>
      </c>
      <c r="P109" s="33"/>
      <c r="Q109" s="33"/>
      <c r="R109" s="33"/>
      <c r="S109" s="33"/>
      <c r="T109" s="33"/>
      <c r="U109" s="33"/>
      <c r="V109" s="33"/>
      <c r="W109" s="33"/>
      <c r="X109" s="33"/>
      <c r="Y109" s="33"/>
      <c r="Z109" s="33"/>
    </row>
    <row r="110" spans="1:26" ht="26.4">
      <c r="A110" s="121"/>
      <c r="B110" s="168" t="s">
        <v>637</v>
      </c>
      <c r="C110" s="121" t="s">
        <v>638</v>
      </c>
      <c r="D110" s="60">
        <f t="shared" ref="D110:D116" si="58">CEILING(M110,100)</f>
        <v>12700</v>
      </c>
      <c r="E110" s="60">
        <f t="shared" ref="E110:E116" si="59">CEILING(L110,100)</f>
        <v>21100</v>
      </c>
      <c r="F110" s="338" t="s">
        <v>529</v>
      </c>
      <c r="G110" s="338"/>
      <c r="H110" s="51"/>
      <c r="I110" s="51"/>
      <c r="J110" s="51"/>
      <c r="K110" s="280">
        <f t="shared" si="25"/>
        <v>0</v>
      </c>
      <c r="L110" s="380">
        <v>21100</v>
      </c>
      <c r="M110" s="119">
        <f t="shared" si="1"/>
        <v>12660</v>
      </c>
      <c r="N110" s="119">
        <f t="shared" si="33"/>
        <v>12027</v>
      </c>
      <c r="O110" s="119">
        <f t="shared" si="34"/>
        <v>10222.949999999999</v>
      </c>
      <c r="P110" s="33"/>
      <c r="Q110" s="33"/>
      <c r="R110" s="33"/>
      <c r="S110" s="33"/>
      <c r="T110" s="33"/>
      <c r="U110" s="33"/>
      <c r="V110" s="33"/>
      <c r="W110" s="33"/>
      <c r="X110" s="33"/>
      <c r="Y110" s="33"/>
      <c r="Z110" s="33"/>
    </row>
    <row r="111" spans="1:26" ht="26.4">
      <c r="A111" s="121"/>
      <c r="B111" s="168" t="s">
        <v>639</v>
      </c>
      <c r="C111" s="121" t="s">
        <v>640</v>
      </c>
      <c r="D111" s="60">
        <f t="shared" si="58"/>
        <v>13500</v>
      </c>
      <c r="E111" s="60">
        <f t="shared" si="59"/>
        <v>22500</v>
      </c>
      <c r="F111" s="338" t="s">
        <v>529</v>
      </c>
      <c r="G111" s="338"/>
      <c r="H111" s="51"/>
      <c r="I111" s="51"/>
      <c r="J111" s="51"/>
      <c r="K111" s="280">
        <f t="shared" si="25"/>
        <v>0</v>
      </c>
      <c r="L111" s="380">
        <v>22500</v>
      </c>
      <c r="M111" s="119">
        <f t="shared" si="1"/>
        <v>13500</v>
      </c>
      <c r="N111" s="119">
        <f t="shared" si="33"/>
        <v>12825</v>
      </c>
      <c r="O111" s="119">
        <f t="shared" si="34"/>
        <v>10901.25</v>
      </c>
      <c r="P111" s="33"/>
      <c r="Q111" s="33"/>
      <c r="R111" s="33"/>
      <c r="S111" s="33"/>
      <c r="T111" s="33"/>
      <c r="U111" s="33"/>
      <c r="V111" s="33"/>
      <c r="W111" s="33"/>
      <c r="X111" s="33"/>
      <c r="Y111" s="33"/>
      <c r="Z111" s="33"/>
    </row>
    <row r="112" spans="1:26" ht="26.4">
      <c r="A112" s="121"/>
      <c r="B112" s="168" t="s">
        <v>641</v>
      </c>
      <c r="C112" s="121" t="s">
        <v>642</v>
      </c>
      <c r="D112" s="60">
        <f t="shared" si="58"/>
        <v>13900</v>
      </c>
      <c r="E112" s="60">
        <f t="shared" si="59"/>
        <v>23100</v>
      </c>
      <c r="F112" s="338" t="s">
        <v>529</v>
      </c>
      <c r="G112" s="338"/>
      <c r="H112" s="51"/>
      <c r="I112" s="51"/>
      <c r="J112" s="51"/>
      <c r="K112" s="280">
        <f t="shared" si="25"/>
        <v>0</v>
      </c>
      <c r="L112" s="380">
        <v>23100</v>
      </c>
      <c r="M112" s="119">
        <f t="shared" si="1"/>
        <v>13860</v>
      </c>
      <c r="N112" s="119">
        <f t="shared" si="33"/>
        <v>13167</v>
      </c>
      <c r="O112" s="119">
        <f t="shared" si="34"/>
        <v>11191.949999999999</v>
      </c>
      <c r="P112" s="33"/>
      <c r="Q112" s="33"/>
      <c r="R112" s="33"/>
      <c r="S112" s="33"/>
      <c r="T112" s="33"/>
      <c r="U112" s="33"/>
      <c r="V112" s="33"/>
      <c r="W112" s="33"/>
      <c r="X112" s="33"/>
      <c r="Y112" s="33"/>
      <c r="Z112" s="33"/>
    </row>
    <row r="113" spans="1:26" ht="26.4">
      <c r="A113" s="121"/>
      <c r="B113" s="168" t="s">
        <v>643</v>
      </c>
      <c r="C113" s="121" t="s">
        <v>644</v>
      </c>
      <c r="D113" s="60">
        <f t="shared" si="58"/>
        <v>12500</v>
      </c>
      <c r="E113" s="60">
        <f t="shared" si="59"/>
        <v>20700</v>
      </c>
      <c r="F113" s="338" t="s">
        <v>529</v>
      </c>
      <c r="G113" s="338"/>
      <c r="H113" s="51"/>
      <c r="I113" s="51"/>
      <c r="J113" s="51"/>
      <c r="K113" s="280">
        <f t="shared" si="25"/>
        <v>0</v>
      </c>
      <c r="L113" s="380">
        <v>20700</v>
      </c>
      <c r="M113" s="119">
        <f t="shared" si="1"/>
        <v>12420</v>
      </c>
      <c r="N113" s="119">
        <f t="shared" si="33"/>
        <v>11799</v>
      </c>
      <c r="O113" s="119">
        <f t="shared" si="34"/>
        <v>10029.15</v>
      </c>
      <c r="P113" s="33"/>
      <c r="Q113" s="33"/>
      <c r="R113" s="33"/>
      <c r="S113" s="33"/>
      <c r="T113" s="33"/>
      <c r="U113" s="33"/>
      <c r="V113" s="33"/>
      <c r="W113" s="33"/>
      <c r="X113" s="33"/>
      <c r="Y113" s="33"/>
      <c r="Z113" s="33"/>
    </row>
    <row r="114" spans="1:26" ht="39.6">
      <c r="A114" s="121"/>
      <c r="B114" s="168" t="s">
        <v>645</v>
      </c>
      <c r="C114" s="121" t="s">
        <v>646</v>
      </c>
      <c r="D114" s="60">
        <f t="shared" si="58"/>
        <v>12800</v>
      </c>
      <c r="E114" s="60">
        <f t="shared" si="59"/>
        <v>21200</v>
      </c>
      <c r="F114" s="338" t="s">
        <v>529</v>
      </c>
      <c r="G114" s="338"/>
      <c r="H114" s="51"/>
      <c r="I114" s="51"/>
      <c r="J114" s="51"/>
      <c r="K114" s="280">
        <f t="shared" si="25"/>
        <v>0</v>
      </c>
      <c r="L114" s="380">
        <v>21200</v>
      </c>
      <c r="M114" s="119">
        <f t="shared" si="1"/>
        <v>12720</v>
      </c>
      <c r="N114" s="119">
        <f t="shared" si="33"/>
        <v>12084</v>
      </c>
      <c r="O114" s="119">
        <f t="shared" si="34"/>
        <v>10271.4</v>
      </c>
      <c r="P114" s="33"/>
      <c r="Q114" s="33"/>
      <c r="R114" s="33"/>
      <c r="S114" s="33"/>
      <c r="T114" s="33"/>
      <c r="U114" s="33"/>
      <c r="V114" s="33"/>
      <c r="W114" s="33"/>
      <c r="X114" s="33"/>
      <c r="Y114" s="33"/>
      <c r="Z114" s="33"/>
    </row>
    <row r="115" spans="1:26" ht="26.4">
      <c r="A115" s="121"/>
      <c r="B115" s="168" t="s">
        <v>647</v>
      </c>
      <c r="C115" s="121" t="s">
        <v>648</v>
      </c>
      <c r="D115" s="60">
        <f t="shared" si="58"/>
        <v>13700</v>
      </c>
      <c r="E115" s="60">
        <f t="shared" si="59"/>
        <v>22700</v>
      </c>
      <c r="F115" s="338" t="s">
        <v>529</v>
      </c>
      <c r="G115" s="338"/>
      <c r="H115" s="51"/>
      <c r="I115" s="51"/>
      <c r="J115" s="51"/>
      <c r="K115" s="280">
        <f t="shared" si="25"/>
        <v>0</v>
      </c>
      <c r="L115" s="380">
        <v>22700</v>
      </c>
      <c r="M115" s="119">
        <f t="shared" si="1"/>
        <v>13620</v>
      </c>
      <c r="N115" s="119">
        <f t="shared" si="33"/>
        <v>12939</v>
      </c>
      <c r="O115" s="119">
        <f t="shared" si="34"/>
        <v>10998.15</v>
      </c>
      <c r="P115" s="33"/>
      <c r="Q115" s="33"/>
      <c r="R115" s="33"/>
      <c r="S115" s="33"/>
      <c r="T115" s="33"/>
      <c r="U115" s="33"/>
      <c r="V115" s="33"/>
      <c r="W115" s="33"/>
      <c r="X115" s="33"/>
      <c r="Y115" s="33"/>
      <c r="Z115" s="33"/>
    </row>
    <row r="116" spans="1:26" ht="39.6">
      <c r="A116" s="121"/>
      <c r="B116" s="168" t="s">
        <v>649</v>
      </c>
      <c r="C116" s="121" t="s">
        <v>650</v>
      </c>
      <c r="D116" s="60">
        <f t="shared" si="58"/>
        <v>14000</v>
      </c>
      <c r="E116" s="60">
        <f t="shared" si="59"/>
        <v>23300</v>
      </c>
      <c r="F116" s="338" t="s">
        <v>529</v>
      </c>
      <c r="G116" s="338"/>
      <c r="H116" s="51"/>
      <c r="I116" s="51"/>
      <c r="J116" s="51"/>
      <c r="K116" s="280">
        <f t="shared" si="25"/>
        <v>0</v>
      </c>
      <c r="L116" s="380">
        <v>23300</v>
      </c>
      <c r="M116" s="119">
        <f t="shared" si="1"/>
        <v>13980</v>
      </c>
      <c r="N116" s="119">
        <f t="shared" si="33"/>
        <v>13281</v>
      </c>
      <c r="O116" s="119">
        <f t="shared" si="34"/>
        <v>11288.85</v>
      </c>
      <c r="P116" s="33"/>
      <c r="Q116" s="33"/>
      <c r="R116" s="33"/>
      <c r="S116" s="33"/>
      <c r="T116" s="33"/>
      <c r="U116" s="33"/>
      <c r="V116" s="33"/>
      <c r="W116" s="33"/>
      <c r="X116" s="33"/>
      <c r="Y116" s="33"/>
      <c r="Z116" s="33"/>
    </row>
    <row r="117" spans="1:26" ht="26.4">
      <c r="A117" s="121" t="s">
        <v>508</v>
      </c>
      <c r="B117" s="385" t="s">
        <v>651</v>
      </c>
      <c r="C117" s="387" t="s">
        <v>652</v>
      </c>
      <c r="D117" s="380"/>
      <c r="E117" s="380"/>
      <c r="F117" s="338" t="s">
        <v>529</v>
      </c>
      <c r="G117" s="338"/>
      <c r="H117" s="51"/>
      <c r="I117" s="51"/>
      <c r="J117" s="51"/>
      <c r="K117" s="280">
        <f t="shared" si="25"/>
        <v>0</v>
      </c>
      <c r="L117" s="380"/>
      <c r="M117" s="119">
        <f t="shared" si="1"/>
        <v>0</v>
      </c>
      <c r="N117" s="119">
        <f t="shared" si="33"/>
        <v>0</v>
      </c>
      <c r="O117" s="119">
        <f t="shared" si="34"/>
        <v>0</v>
      </c>
      <c r="P117" s="33"/>
      <c r="Q117" s="33"/>
      <c r="R117" s="33"/>
      <c r="S117" s="33"/>
      <c r="T117" s="33"/>
      <c r="U117" s="33"/>
      <c r="V117" s="33"/>
      <c r="W117" s="33"/>
      <c r="X117" s="33"/>
      <c r="Y117" s="33"/>
      <c r="Z117" s="33"/>
    </row>
    <row r="118" spans="1:26" ht="13.2">
      <c r="A118" s="121"/>
      <c r="B118" s="168" t="s">
        <v>653</v>
      </c>
      <c r="C118" s="121" t="s">
        <v>654</v>
      </c>
      <c r="D118" s="60">
        <f t="shared" ref="D118" si="60">CEILING(M118,100)</f>
        <v>10300</v>
      </c>
      <c r="E118" s="60">
        <f t="shared" ref="E118" si="61">CEILING(L118,100)</f>
        <v>17100</v>
      </c>
      <c r="F118" s="338" t="s">
        <v>529</v>
      </c>
      <c r="G118" s="338"/>
      <c r="H118" s="51"/>
      <c r="I118" s="51"/>
      <c r="J118" s="51"/>
      <c r="K118" s="280">
        <f t="shared" si="25"/>
        <v>0</v>
      </c>
      <c r="L118" s="380">
        <v>17100</v>
      </c>
      <c r="M118" s="119">
        <f t="shared" si="1"/>
        <v>10260</v>
      </c>
      <c r="N118" s="119">
        <f t="shared" si="33"/>
        <v>9747</v>
      </c>
      <c r="O118" s="119">
        <f t="shared" si="34"/>
        <v>8284.9499999999989</v>
      </c>
      <c r="P118" s="33"/>
      <c r="Q118" s="33"/>
      <c r="R118" s="33"/>
      <c r="S118" s="33"/>
      <c r="T118" s="33"/>
      <c r="U118" s="33"/>
      <c r="V118" s="33"/>
      <c r="W118" s="33"/>
      <c r="X118" s="33"/>
      <c r="Y118" s="33"/>
      <c r="Z118" s="33"/>
    </row>
    <row r="119" spans="1:26" ht="13.2">
      <c r="A119" s="121"/>
      <c r="B119" s="168" t="s">
        <v>655</v>
      </c>
      <c r="C119" s="121" t="s">
        <v>656</v>
      </c>
      <c r="D119" s="60">
        <f t="shared" ref="D119:D133" si="62">CEILING(M119,100)</f>
        <v>10700</v>
      </c>
      <c r="E119" s="60">
        <f t="shared" ref="E119:E133" si="63">CEILING(L119,100)</f>
        <v>17700</v>
      </c>
      <c r="F119" s="338" t="s">
        <v>529</v>
      </c>
      <c r="G119" s="338"/>
      <c r="H119" s="51"/>
      <c r="I119" s="51"/>
      <c r="J119" s="51"/>
      <c r="K119" s="280">
        <f t="shared" si="25"/>
        <v>0</v>
      </c>
      <c r="L119" s="380">
        <v>17700</v>
      </c>
      <c r="M119" s="119">
        <f t="shared" si="1"/>
        <v>10620</v>
      </c>
      <c r="N119" s="119">
        <f t="shared" si="33"/>
        <v>10089</v>
      </c>
      <c r="O119" s="119">
        <f t="shared" si="34"/>
        <v>8575.65</v>
      </c>
      <c r="P119" s="33"/>
      <c r="Q119" s="33"/>
      <c r="R119" s="33"/>
      <c r="S119" s="33"/>
      <c r="T119" s="33"/>
      <c r="U119" s="33"/>
      <c r="V119" s="33"/>
      <c r="W119" s="33"/>
      <c r="X119" s="33"/>
      <c r="Y119" s="33"/>
      <c r="Z119" s="33"/>
    </row>
    <row r="120" spans="1:26" ht="13.2">
      <c r="A120" s="121"/>
      <c r="B120" s="168" t="s">
        <v>657</v>
      </c>
      <c r="C120" s="121" t="s">
        <v>658</v>
      </c>
      <c r="D120" s="60">
        <f t="shared" si="62"/>
        <v>11300</v>
      </c>
      <c r="E120" s="60">
        <f t="shared" si="63"/>
        <v>18700</v>
      </c>
      <c r="F120" s="338" t="s">
        <v>529</v>
      </c>
      <c r="G120" s="338"/>
      <c r="H120" s="51"/>
      <c r="I120" s="51"/>
      <c r="J120" s="51"/>
      <c r="K120" s="280">
        <f t="shared" si="25"/>
        <v>0</v>
      </c>
      <c r="L120" s="380">
        <v>18700</v>
      </c>
      <c r="M120" s="119">
        <f t="shared" si="1"/>
        <v>11220</v>
      </c>
      <c r="N120" s="119">
        <f t="shared" si="33"/>
        <v>10659</v>
      </c>
      <c r="O120" s="119">
        <f t="shared" si="34"/>
        <v>9060.15</v>
      </c>
      <c r="P120" s="33"/>
      <c r="Q120" s="33"/>
      <c r="R120" s="33"/>
      <c r="S120" s="33"/>
      <c r="T120" s="33"/>
      <c r="U120" s="33"/>
      <c r="V120" s="33"/>
      <c r="W120" s="33"/>
      <c r="X120" s="33"/>
      <c r="Y120" s="33"/>
      <c r="Z120" s="33"/>
    </row>
    <row r="121" spans="1:26" ht="13.2">
      <c r="A121" s="121"/>
      <c r="B121" s="168" t="s">
        <v>659</v>
      </c>
      <c r="C121" s="121" t="s">
        <v>660</v>
      </c>
      <c r="D121" s="60">
        <f t="shared" si="62"/>
        <v>11600</v>
      </c>
      <c r="E121" s="60">
        <f t="shared" si="63"/>
        <v>19200</v>
      </c>
      <c r="F121" s="338" t="s">
        <v>529</v>
      </c>
      <c r="G121" s="338"/>
      <c r="H121" s="51"/>
      <c r="I121" s="51"/>
      <c r="J121" s="51"/>
      <c r="K121" s="280">
        <f t="shared" si="25"/>
        <v>0</v>
      </c>
      <c r="L121" s="380">
        <v>19200</v>
      </c>
      <c r="M121" s="119">
        <f t="shared" si="1"/>
        <v>11520</v>
      </c>
      <c r="N121" s="119">
        <f t="shared" si="33"/>
        <v>10944</v>
      </c>
      <c r="O121" s="119">
        <f t="shared" si="34"/>
        <v>9302.4</v>
      </c>
      <c r="P121" s="33"/>
      <c r="Q121" s="33"/>
      <c r="R121" s="33"/>
      <c r="S121" s="33"/>
      <c r="T121" s="33"/>
      <c r="U121" s="33"/>
      <c r="V121" s="33"/>
      <c r="W121" s="33"/>
      <c r="X121" s="33"/>
      <c r="Y121" s="33"/>
      <c r="Z121" s="33"/>
    </row>
    <row r="122" spans="1:26" ht="13.2">
      <c r="A122" s="121"/>
      <c r="B122" s="168" t="s">
        <v>661</v>
      </c>
      <c r="C122" s="121" t="s">
        <v>662</v>
      </c>
      <c r="D122" s="60">
        <f t="shared" si="62"/>
        <v>9400</v>
      </c>
      <c r="E122" s="60">
        <f t="shared" si="63"/>
        <v>15600</v>
      </c>
      <c r="F122" s="338" t="s">
        <v>529</v>
      </c>
      <c r="G122" s="338"/>
      <c r="H122" s="51"/>
      <c r="I122" s="51"/>
      <c r="J122" s="51"/>
      <c r="K122" s="280">
        <f t="shared" si="25"/>
        <v>0</v>
      </c>
      <c r="L122" s="380">
        <v>15600</v>
      </c>
      <c r="M122" s="119">
        <f t="shared" si="1"/>
        <v>9360</v>
      </c>
      <c r="N122" s="119">
        <f t="shared" si="33"/>
        <v>8892</v>
      </c>
      <c r="O122" s="119">
        <f t="shared" si="34"/>
        <v>7558.2</v>
      </c>
      <c r="P122" s="33"/>
      <c r="Q122" s="33"/>
      <c r="R122" s="33"/>
      <c r="S122" s="33"/>
      <c r="T122" s="33"/>
      <c r="U122" s="33"/>
      <c r="V122" s="33"/>
      <c r="W122" s="33"/>
      <c r="X122" s="33"/>
      <c r="Y122" s="33"/>
      <c r="Z122" s="33"/>
    </row>
    <row r="123" spans="1:26" ht="13.2">
      <c r="A123" s="121"/>
      <c r="B123" s="168" t="s">
        <v>663</v>
      </c>
      <c r="C123" s="121" t="s">
        <v>664</v>
      </c>
      <c r="D123" s="60">
        <f t="shared" si="62"/>
        <v>9800</v>
      </c>
      <c r="E123" s="60">
        <f t="shared" si="63"/>
        <v>16200</v>
      </c>
      <c r="F123" s="338" t="s">
        <v>529</v>
      </c>
      <c r="G123" s="338"/>
      <c r="H123" s="51"/>
      <c r="I123" s="51"/>
      <c r="J123" s="51"/>
      <c r="K123" s="280">
        <f t="shared" si="25"/>
        <v>0</v>
      </c>
      <c r="L123" s="380">
        <v>16200</v>
      </c>
      <c r="M123" s="119">
        <f t="shared" si="1"/>
        <v>9720</v>
      </c>
      <c r="N123" s="119">
        <f t="shared" si="33"/>
        <v>9234</v>
      </c>
      <c r="O123" s="119">
        <f t="shared" si="34"/>
        <v>7848.9</v>
      </c>
      <c r="P123" s="33"/>
      <c r="Q123" s="33"/>
      <c r="R123" s="33"/>
      <c r="S123" s="33"/>
      <c r="T123" s="33"/>
      <c r="U123" s="33"/>
      <c r="V123" s="33"/>
      <c r="W123" s="33"/>
      <c r="X123" s="33"/>
      <c r="Y123" s="33"/>
      <c r="Z123" s="33"/>
    </row>
    <row r="124" spans="1:26" ht="13.2">
      <c r="A124" s="121"/>
      <c r="B124" s="168" t="s">
        <v>665</v>
      </c>
      <c r="C124" s="121" t="s">
        <v>666</v>
      </c>
      <c r="D124" s="60">
        <f t="shared" si="62"/>
        <v>10300</v>
      </c>
      <c r="E124" s="60">
        <f t="shared" si="63"/>
        <v>17100</v>
      </c>
      <c r="F124" s="338" t="s">
        <v>529</v>
      </c>
      <c r="G124" s="338"/>
      <c r="H124" s="51"/>
      <c r="I124" s="51"/>
      <c r="J124" s="51"/>
      <c r="K124" s="280">
        <f t="shared" si="25"/>
        <v>0</v>
      </c>
      <c r="L124" s="380">
        <v>17100</v>
      </c>
      <c r="M124" s="119">
        <f t="shared" si="1"/>
        <v>10260</v>
      </c>
      <c r="N124" s="119">
        <f t="shared" si="33"/>
        <v>9747</v>
      </c>
      <c r="O124" s="119">
        <f t="shared" si="34"/>
        <v>8284.9499999999989</v>
      </c>
      <c r="P124" s="33"/>
      <c r="Q124" s="33"/>
      <c r="R124" s="33"/>
      <c r="S124" s="33"/>
      <c r="T124" s="33"/>
      <c r="U124" s="33"/>
      <c r="V124" s="33"/>
      <c r="W124" s="33"/>
      <c r="X124" s="33"/>
      <c r="Y124" s="33"/>
      <c r="Z124" s="33"/>
    </row>
    <row r="125" spans="1:26" ht="13.2">
      <c r="A125" s="121"/>
      <c r="B125" s="168" t="s">
        <v>667</v>
      </c>
      <c r="C125" s="121" t="s">
        <v>668</v>
      </c>
      <c r="D125" s="60">
        <f t="shared" si="62"/>
        <v>10700</v>
      </c>
      <c r="E125" s="60">
        <f t="shared" si="63"/>
        <v>17700</v>
      </c>
      <c r="F125" s="338" t="s">
        <v>529</v>
      </c>
      <c r="G125" s="338"/>
      <c r="H125" s="51"/>
      <c r="I125" s="51"/>
      <c r="J125" s="51"/>
      <c r="K125" s="280">
        <f t="shared" si="25"/>
        <v>0</v>
      </c>
      <c r="L125" s="380">
        <v>17700</v>
      </c>
      <c r="M125" s="119">
        <f t="shared" si="1"/>
        <v>10620</v>
      </c>
      <c r="N125" s="119">
        <f t="shared" si="33"/>
        <v>10089</v>
      </c>
      <c r="O125" s="119">
        <f t="shared" si="34"/>
        <v>8575.65</v>
      </c>
      <c r="P125" s="33"/>
      <c r="Q125" s="33"/>
      <c r="R125" s="33"/>
      <c r="S125" s="33"/>
      <c r="T125" s="33"/>
      <c r="U125" s="33"/>
      <c r="V125" s="33"/>
      <c r="W125" s="33"/>
      <c r="X125" s="33"/>
      <c r="Y125" s="33"/>
      <c r="Z125" s="33"/>
    </row>
    <row r="126" spans="1:26" ht="13.2">
      <c r="A126" s="121"/>
      <c r="B126" s="168" t="s">
        <v>669</v>
      </c>
      <c r="C126" s="121" t="s">
        <v>670</v>
      </c>
      <c r="D126" s="60">
        <f t="shared" si="62"/>
        <v>9500</v>
      </c>
      <c r="E126" s="60">
        <f t="shared" si="63"/>
        <v>15800</v>
      </c>
      <c r="F126" s="338" t="s">
        <v>529</v>
      </c>
      <c r="G126" s="338"/>
      <c r="H126" s="51"/>
      <c r="I126" s="51"/>
      <c r="J126" s="51"/>
      <c r="K126" s="280">
        <f t="shared" si="25"/>
        <v>0</v>
      </c>
      <c r="L126" s="380">
        <v>15800</v>
      </c>
      <c r="M126" s="119">
        <f t="shared" si="1"/>
        <v>9480</v>
      </c>
      <c r="N126" s="119">
        <f t="shared" si="33"/>
        <v>9006</v>
      </c>
      <c r="O126" s="119">
        <f t="shared" si="34"/>
        <v>7655.0999999999995</v>
      </c>
      <c r="P126" s="33"/>
      <c r="Q126" s="33"/>
      <c r="R126" s="33"/>
      <c r="S126" s="33"/>
      <c r="T126" s="33"/>
      <c r="U126" s="33"/>
      <c r="V126" s="33"/>
      <c r="W126" s="33"/>
      <c r="X126" s="33"/>
      <c r="Y126" s="33"/>
      <c r="Z126" s="33"/>
    </row>
    <row r="127" spans="1:26" ht="13.2">
      <c r="A127" s="121"/>
      <c r="B127" s="168" t="s">
        <v>671</v>
      </c>
      <c r="C127" s="121" t="s">
        <v>672</v>
      </c>
      <c r="D127" s="60">
        <f t="shared" si="62"/>
        <v>9900</v>
      </c>
      <c r="E127" s="60">
        <f t="shared" si="63"/>
        <v>16400</v>
      </c>
      <c r="F127" s="338" t="s">
        <v>529</v>
      </c>
      <c r="G127" s="338"/>
      <c r="H127" s="51"/>
      <c r="I127" s="51"/>
      <c r="J127" s="51"/>
      <c r="K127" s="280">
        <f t="shared" si="25"/>
        <v>0</v>
      </c>
      <c r="L127" s="380">
        <v>16400</v>
      </c>
      <c r="M127" s="119">
        <f t="shared" si="1"/>
        <v>9840</v>
      </c>
      <c r="N127" s="119">
        <f t="shared" si="33"/>
        <v>9348</v>
      </c>
      <c r="O127" s="119">
        <f t="shared" si="34"/>
        <v>7945.8</v>
      </c>
      <c r="P127" s="33"/>
      <c r="Q127" s="33"/>
      <c r="R127" s="33"/>
      <c r="S127" s="33"/>
      <c r="T127" s="33"/>
      <c r="U127" s="33"/>
      <c r="V127" s="33"/>
      <c r="W127" s="33"/>
      <c r="X127" s="33"/>
      <c r="Y127" s="33"/>
      <c r="Z127" s="33"/>
    </row>
    <row r="128" spans="1:26" ht="13.2">
      <c r="A128" s="121"/>
      <c r="B128" s="168" t="s">
        <v>673</v>
      </c>
      <c r="C128" s="121" t="s">
        <v>674</v>
      </c>
      <c r="D128" s="60">
        <f t="shared" si="62"/>
        <v>10400</v>
      </c>
      <c r="E128" s="60">
        <f t="shared" si="63"/>
        <v>17300</v>
      </c>
      <c r="F128" s="338" t="s">
        <v>529</v>
      </c>
      <c r="G128" s="338"/>
      <c r="H128" s="51"/>
      <c r="I128" s="51"/>
      <c r="J128" s="51"/>
      <c r="K128" s="280">
        <f t="shared" si="25"/>
        <v>0</v>
      </c>
      <c r="L128" s="380">
        <v>17300</v>
      </c>
      <c r="M128" s="119">
        <f t="shared" si="1"/>
        <v>10380</v>
      </c>
      <c r="N128" s="119">
        <f t="shared" si="33"/>
        <v>9861</v>
      </c>
      <c r="O128" s="119">
        <f t="shared" si="34"/>
        <v>8381.85</v>
      </c>
      <c r="P128" s="33"/>
      <c r="Q128" s="33"/>
      <c r="R128" s="33"/>
      <c r="S128" s="33"/>
      <c r="T128" s="33"/>
      <c r="U128" s="33"/>
      <c r="V128" s="33"/>
      <c r="W128" s="33"/>
      <c r="X128" s="33"/>
      <c r="Y128" s="33"/>
      <c r="Z128" s="33"/>
    </row>
    <row r="129" spans="1:26" ht="26.4">
      <c r="A129" s="121"/>
      <c r="B129" s="168" t="s">
        <v>675</v>
      </c>
      <c r="C129" s="121" t="s">
        <v>676</v>
      </c>
      <c r="D129" s="60">
        <f t="shared" si="62"/>
        <v>10800</v>
      </c>
      <c r="E129" s="60">
        <f t="shared" si="63"/>
        <v>17900</v>
      </c>
      <c r="F129" s="338" t="s">
        <v>529</v>
      </c>
      <c r="G129" s="338"/>
      <c r="H129" s="51"/>
      <c r="I129" s="51"/>
      <c r="J129" s="51"/>
      <c r="K129" s="280">
        <f t="shared" si="25"/>
        <v>0</v>
      </c>
      <c r="L129" s="380">
        <v>17900</v>
      </c>
      <c r="M129" s="119">
        <f t="shared" si="1"/>
        <v>10740</v>
      </c>
      <c r="N129" s="119">
        <f t="shared" si="33"/>
        <v>10203</v>
      </c>
      <c r="O129" s="119">
        <f t="shared" si="34"/>
        <v>8672.5499999999993</v>
      </c>
      <c r="P129" s="33"/>
      <c r="Q129" s="33"/>
      <c r="R129" s="33"/>
      <c r="S129" s="33"/>
      <c r="T129" s="33"/>
      <c r="U129" s="33"/>
      <c r="V129" s="33"/>
      <c r="W129" s="33"/>
      <c r="X129" s="33"/>
      <c r="Y129" s="33"/>
      <c r="Z129" s="33"/>
    </row>
    <row r="130" spans="1:26" ht="13.2">
      <c r="A130" s="121"/>
      <c r="B130" s="168" t="s">
        <v>677</v>
      </c>
      <c r="C130" s="393" t="s">
        <v>678</v>
      </c>
      <c r="D130" s="60">
        <f t="shared" si="62"/>
        <v>11000</v>
      </c>
      <c r="E130" s="60">
        <f t="shared" si="63"/>
        <v>18300</v>
      </c>
      <c r="F130" s="338" t="s">
        <v>529</v>
      </c>
      <c r="G130" s="338"/>
      <c r="H130" s="51"/>
      <c r="I130" s="51"/>
      <c r="J130" s="51"/>
      <c r="K130" s="280">
        <f t="shared" si="25"/>
        <v>0</v>
      </c>
      <c r="L130" s="380">
        <v>18300</v>
      </c>
      <c r="M130" s="119">
        <f t="shared" si="1"/>
        <v>10980</v>
      </c>
      <c r="N130" s="119">
        <f t="shared" si="33"/>
        <v>10431</v>
      </c>
      <c r="O130" s="119">
        <f t="shared" si="34"/>
        <v>8866.35</v>
      </c>
      <c r="P130" s="33"/>
      <c r="Q130" s="33"/>
      <c r="R130" s="33"/>
      <c r="S130" s="33"/>
      <c r="T130" s="33"/>
      <c r="U130" s="33"/>
      <c r="V130" s="33"/>
      <c r="W130" s="33"/>
      <c r="X130" s="33"/>
      <c r="Y130" s="33"/>
      <c r="Z130" s="33"/>
    </row>
    <row r="131" spans="1:26" ht="26.4">
      <c r="A131" s="121"/>
      <c r="B131" s="168" t="s">
        <v>679</v>
      </c>
      <c r="C131" s="393" t="s">
        <v>680</v>
      </c>
      <c r="D131" s="60">
        <f t="shared" si="62"/>
        <v>11400</v>
      </c>
      <c r="E131" s="60">
        <f t="shared" si="63"/>
        <v>18900</v>
      </c>
      <c r="F131" s="338" t="s">
        <v>529</v>
      </c>
      <c r="G131" s="338"/>
      <c r="H131" s="51"/>
      <c r="I131" s="51"/>
      <c r="J131" s="51"/>
      <c r="K131" s="280">
        <f t="shared" si="25"/>
        <v>0</v>
      </c>
      <c r="L131" s="380">
        <v>18900</v>
      </c>
      <c r="M131" s="119">
        <f t="shared" si="1"/>
        <v>11340</v>
      </c>
      <c r="N131" s="119">
        <f t="shared" si="33"/>
        <v>10773</v>
      </c>
      <c r="O131" s="119">
        <f t="shared" si="34"/>
        <v>9157.0499999999993</v>
      </c>
      <c r="P131" s="33"/>
      <c r="Q131" s="33"/>
      <c r="R131" s="33"/>
      <c r="S131" s="33"/>
      <c r="T131" s="33"/>
      <c r="U131" s="33"/>
      <c r="V131" s="33"/>
      <c r="W131" s="33"/>
      <c r="X131" s="33"/>
      <c r="Y131" s="33"/>
      <c r="Z131" s="33"/>
    </row>
    <row r="132" spans="1:26" ht="26.4">
      <c r="A132" s="121"/>
      <c r="B132" s="168" t="s">
        <v>681</v>
      </c>
      <c r="C132" s="393" t="s">
        <v>682</v>
      </c>
      <c r="D132" s="60">
        <f t="shared" si="62"/>
        <v>11900</v>
      </c>
      <c r="E132" s="60">
        <f t="shared" si="63"/>
        <v>19800</v>
      </c>
      <c r="F132" s="338" t="s">
        <v>529</v>
      </c>
      <c r="G132" s="338"/>
      <c r="H132" s="51"/>
      <c r="I132" s="51"/>
      <c r="J132" s="51"/>
      <c r="K132" s="280">
        <f t="shared" si="25"/>
        <v>0</v>
      </c>
      <c r="L132" s="380">
        <v>19800</v>
      </c>
      <c r="M132" s="119">
        <f t="shared" si="1"/>
        <v>11880</v>
      </c>
      <c r="N132" s="119">
        <f t="shared" si="33"/>
        <v>11286</v>
      </c>
      <c r="O132" s="119">
        <f t="shared" si="34"/>
        <v>9593.1</v>
      </c>
      <c r="P132" s="33"/>
      <c r="Q132" s="33"/>
      <c r="R132" s="33"/>
      <c r="S132" s="33"/>
      <c r="T132" s="33"/>
      <c r="U132" s="33"/>
      <c r="V132" s="33"/>
      <c r="W132" s="33"/>
      <c r="X132" s="33"/>
      <c r="Y132" s="33"/>
      <c r="Z132" s="33"/>
    </row>
    <row r="133" spans="1:26" ht="26.4">
      <c r="A133" s="121"/>
      <c r="B133" s="221" t="s">
        <v>683</v>
      </c>
      <c r="C133" s="760" t="s">
        <v>684</v>
      </c>
      <c r="D133" s="60">
        <f t="shared" si="62"/>
        <v>12100</v>
      </c>
      <c r="E133" s="60">
        <f t="shared" si="63"/>
        <v>20100</v>
      </c>
      <c r="F133" s="338" t="s">
        <v>529</v>
      </c>
      <c r="G133" s="338"/>
      <c r="H133" s="51"/>
      <c r="I133" s="51"/>
      <c r="J133" s="51"/>
      <c r="K133" s="280">
        <f t="shared" si="25"/>
        <v>0</v>
      </c>
      <c r="L133" s="380">
        <v>20100</v>
      </c>
      <c r="M133" s="119">
        <f t="shared" si="1"/>
        <v>12060</v>
      </c>
      <c r="N133" s="119">
        <f t="shared" si="33"/>
        <v>11457</v>
      </c>
      <c r="O133" s="119">
        <f t="shared" si="34"/>
        <v>9738.4499999999989</v>
      </c>
      <c r="P133" s="33"/>
      <c r="Q133" s="33"/>
      <c r="R133" s="33"/>
      <c r="S133" s="33"/>
      <c r="T133" s="33"/>
      <c r="U133" s="33"/>
      <c r="V133" s="33"/>
      <c r="W133" s="33"/>
      <c r="X133" s="33"/>
      <c r="Y133" s="33"/>
      <c r="Z133" s="33"/>
    </row>
    <row r="134" spans="1:26" ht="13.2">
      <c r="A134" s="758" t="s">
        <v>522</v>
      </c>
      <c r="B134" s="763" t="s">
        <v>6529</v>
      </c>
      <c r="C134" s="766" t="s">
        <v>6530</v>
      </c>
      <c r="D134" s="759">
        <f t="shared" ref="D134:D136" si="64">CEILING(M134,100)</f>
        <v>18900</v>
      </c>
      <c r="E134" s="60">
        <f t="shared" ref="E134:E136" si="65">CEILING(L134,100)</f>
        <v>31400</v>
      </c>
      <c r="F134" s="338" t="s">
        <v>529</v>
      </c>
      <c r="G134" s="338"/>
      <c r="H134" s="51"/>
      <c r="I134" s="51"/>
      <c r="J134" s="51">
        <v>299</v>
      </c>
      <c r="K134" s="280">
        <f t="shared" si="25"/>
        <v>10465</v>
      </c>
      <c r="L134" s="380">
        <f>K134*3</f>
        <v>31395</v>
      </c>
      <c r="M134" s="119">
        <f t="shared" si="1"/>
        <v>18837</v>
      </c>
      <c r="N134" s="119">
        <f t="shared" si="33"/>
        <v>17895.149999999998</v>
      </c>
      <c r="O134" s="119">
        <f t="shared" si="34"/>
        <v>15210.877499999997</v>
      </c>
      <c r="P134" s="33"/>
      <c r="Q134" s="33"/>
      <c r="R134" s="33"/>
      <c r="S134" s="33"/>
      <c r="T134" s="33"/>
      <c r="U134" s="33"/>
      <c r="V134" s="33"/>
      <c r="W134" s="33"/>
      <c r="X134" s="33"/>
      <c r="Y134" s="33"/>
      <c r="Z134" s="33"/>
    </row>
    <row r="135" spans="1:26" ht="13.2">
      <c r="A135" s="390"/>
      <c r="B135" s="764" t="s">
        <v>685</v>
      </c>
      <c r="C135" s="105" t="s">
        <v>6531</v>
      </c>
      <c r="D135" s="759">
        <f t="shared" si="64"/>
        <v>21200</v>
      </c>
      <c r="E135" s="60">
        <f t="shared" si="65"/>
        <v>35200</v>
      </c>
      <c r="F135" s="338" t="s">
        <v>529</v>
      </c>
      <c r="G135" s="338"/>
      <c r="H135" s="51"/>
      <c r="I135" s="51"/>
      <c r="J135" s="51">
        <v>335</v>
      </c>
      <c r="K135" s="280">
        <f t="shared" si="25"/>
        <v>11725</v>
      </c>
      <c r="L135" s="380">
        <f t="shared" ref="L135" si="66">K135*3</f>
        <v>35175</v>
      </c>
      <c r="M135" s="119">
        <f t="shared" si="1"/>
        <v>21105</v>
      </c>
      <c r="N135" s="119">
        <f t="shared" si="33"/>
        <v>20049.75</v>
      </c>
      <c r="O135" s="119">
        <f t="shared" si="34"/>
        <v>17042.287499999999</v>
      </c>
      <c r="P135" s="33"/>
      <c r="Q135" s="33"/>
      <c r="R135" s="33"/>
      <c r="S135" s="33"/>
      <c r="T135" s="33"/>
      <c r="U135" s="33"/>
      <c r="V135" s="33"/>
      <c r="W135" s="33"/>
      <c r="X135" s="33"/>
      <c r="Y135" s="33"/>
      <c r="Z135" s="33"/>
    </row>
    <row r="136" spans="1:26" ht="13.2">
      <c r="A136" s="390"/>
      <c r="B136" s="765" t="s">
        <v>686</v>
      </c>
      <c r="C136" s="767" t="s">
        <v>6532</v>
      </c>
      <c r="D136" s="759">
        <f t="shared" si="64"/>
        <v>22100</v>
      </c>
      <c r="E136" s="60">
        <f t="shared" si="65"/>
        <v>36800</v>
      </c>
      <c r="F136" s="338" t="s">
        <v>529</v>
      </c>
      <c r="G136" s="338"/>
      <c r="H136" s="51"/>
      <c r="I136" s="51"/>
      <c r="J136" s="51">
        <v>350</v>
      </c>
      <c r="K136" s="280">
        <f t="shared" si="25"/>
        <v>12250</v>
      </c>
      <c r="L136" s="380">
        <f>K136*3</f>
        <v>36750</v>
      </c>
      <c r="M136" s="119">
        <f t="shared" si="1"/>
        <v>22050</v>
      </c>
      <c r="N136" s="119">
        <f t="shared" si="33"/>
        <v>20947.5</v>
      </c>
      <c r="O136" s="119">
        <f t="shared" si="34"/>
        <v>17805.375</v>
      </c>
      <c r="P136" s="33"/>
      <c r="Q136" s="33"/>
      <c r="R136" s="33"/>
      <c r="S136" s="33"/>
      <c r="T136" s="33"/>
      <c r="U136" s="33"/>
      <c r="V136" s="33"/>
      <c r="W136" s="33"/>
      <c r="X136" s="33"/>
      <c r="Y136" s="33"/>
      <c r="Z136" s="33"/>
    </row>
    <row r="137" spans="1:26" ht="13.2">
      <c r="A137" s="121"/>
      <c r="B137" s="761"/>
      <c r="C137" s="762"/>
      <c r="D137" s="380"/>
      <c r="E137" s="380"/>
      <c r="F137" s="338" t="s">
        <v>529</v>
      </c>
      <c r="G137" s="338"/>
      <c r="H137" s="51"/>
      <c r="I137" s="51"/>
      <c r="J137" s="51"/>
      <c r="K137" s="280">
        <f t="shared" si="25"/>
        <v>0</v>
      </c>
      <c r="L137" s="380"/>
      <c r="M137" s="119">
        <f t="shared" si="1"/>
        <v>0</v>
      </c>
      <c r="N137" s="119">
        <f t="shared" si="33"/>
        <v>0</v>
      </c>
      <c r="O137" s="119">
        <f t="shared" si="34"/>
        <v>0</v>
      </c>
      <c r="P137" s="33"/>
      <c r="Q137" s="33"/>
      <c r="R137" s="33"/>
      <c r="S137" s="33"/>
      <c r="T137" s="33"/>
      <c r="U137" s="33"/>
      <c r="V137" s="33"/>
      <c r="W137" s="33"/>
      <c r="X137" s="33"/>
      <c r="Y137" s="33"/>
      <c r="Z137" s="33"/>
    </row>
    <row r="138" spans="1:26" ht="13.2">
      <c r="A138" s="375" t="s">
        <v>687</v>
      </c>
      <c r="B138" s="394" t="s">
        <v>688</v>
      </c>
      <c r="C138" s="395" t="s">
        <v>689</v>
      </c>
      <c r="D138" s="380"/>
      <c r="E138" s="380"/>
      <c r="F138" s="338" t="s">
        <v>529</v>
      </c>
      <c r="G138" s="338"/>
      <c r="H138" s="51"/>
      <c r="I138" s="51"/>
      <c r="J138" s="51"/>
      <c r="K138" s="280">
        <f t="shared" si="25"/>
        <v>0</v>
      </c>
      <c r="L138" s="380"/>
      <c r="M138" s="119">
        <f t="shared" si="1"/>
        <v>0</v>
      </c>
      <c r="N138" s="119">
        <f t="shared" si="33"/>
        <v>0</v>
      </c>
      <c r="O138" s="119">
        <f t="shared" si="34"/>
        <v>0</v>
      </c>
      <c r="P138" s="33"/>
      <c r="Q138" s="33"/>
      <c r="R138" s="33"/>
      <c r="S138" s="33"/>
      <c r="T138" s="33"/>
      <c r="U138" s="33"/>
      <c r="V138" s="33"/>
      <c r="W138" s="33"/>
      <c r="X138" s="33"/>
      <c r="Y138" s="33"/>
      <c r="Z138" s="33"/>
    </row>
    <row r="139" spans="1:26" ht="13.2">
      <c r="A139" s="120"/>
      <c r="B139" s="163" t="s">
        <v>690</v>
      </c>
      <c r="C139" s="120" t="s">
        <v>691</v>
      </c>
      <c r="D139" s="60">
        <f t="shared" ref="D139" si="67">CEILING(M139,100)</f>
        <v>2300</v>
      </c>
      <c r="E139" s="60">
        <f t="shared" ref="E139" si="68">CEILING(L139,100)</f>
        <v>3700</v>
      </c>
      <c r="F139" s="338" t="s">
        <v>529</v>
      </c>
      <c r="G139" s="338"/>
      <c r="H139" s="51"/>
      <c r="I139" s="51"/>
      <c r="J139" s="51"/>
      <c r="K139" s="280">
        <f t="shared" si="25"/>
        <v>0</v>
      </c>
      <c r="L139" s="380">
        <v>3700</v>
      </c>
      <c r="M139" s="119">
        <f t="shared" si="1"/>
        <v>2220</v>
      </c>
      <c r="N139" s="119">
        <f t="shared" si="33"/>
        <v>2109</v>
      </c>
      <c r="O139" s="119">
        <f t="shared" si="34"/>
        <v>1792.6499999999999</v>
      </c>
      <c r="P139" s="33"/>
      <c r="Q139" s="33"/>
      <c r="R139" s="33"/>
      <c r="S139" s="33"/>
      <c r="T139" s="33"/>
      <c r="U139" s="33"/>
      <c r="V139" s="33"/>
      <c r="W139" s="33"/>
      <c r="X139" s="33"/>
      <c r="Y139" s="33"/>
      <c r="Z139" s="33"/>
    </row>
    <row r="140" spans="1:26" ht="13.2">
      <c r="A140" s="120"/>
      <c r="B140" s="163" t="s">
        <v>692</v>
      </c>
      <c r="C140" s="120" t="s">
        <v>693</v>
      </c>
      <c r="D140" s="60">
        <f t="shared" ref="D140:D150" si="69">CEILING(M140,100)</f>
        <v>2300</v>
      </c>
      <c r="E140" s="60">
        <f t="shared" ref="E140:E150" si="70">CEILING(L140,100)</f>
        <v>3700</v>
      </c>
      <c r="F140" s="338" t="s">
        <v>529</v>
      </c>
      <c r="G140" s="338"/>
      <c r="H140" s="51"/>
      <c r="I140" s="51"/>
      <c r="J140" s="51"/>
      <c r="K140" s="280">
        <f t="shared" si="25"/>
        <v>0</v>
      </c>
      <c r="L140" s="380">
        <v>3700</v>
      </c>
      <c r="M140" s="119">
        <f t="shared" si="1"/>
        <v>2220</v>
      </c>
      <c r="N140" s="119">
        <f t="shared" si="33"/>
        <v>2109</v>
      </c>
      <c r="O140" s="119">
        <f t="shared" si="34"/>
        <v>1792.6499999999999</v>
      </c>
      <c r="P140" s="33"/>
      <c r="Q140" s="33"/>
      <c r="R140" s="33"/>
      <c r="S140" s="33"/>
      <c r="T140" s="33"/>
      <c r="U140" s="33"/>
      <c r="V140" s="33"/>
      <c r="W140" s="33"/>
      <c r="X140" s="33"/>
      <c r="Y140" s="33"/>
      <c r="Z140" s="33"/>
    </row>
    <row r="141" spans="1:26" ht="13.2">
      <c r="A141" s="120"/>
      <c r="B141" s="163" t="s">
        <v>694</v>
      </c>
      <c r="C141" s="120" t="s">
        <v>695</v>
      </c>
      <c r="D141" s="60">
        <f t="shared" si="69"/>
        <v>2300</v>
      </c>
      <c r="E141" s="60">
        <f t="shared" si="70"/>
        <v>3700</v>
      </c>
      <c r="F141" s="338" t="s">
        <v>529</v>
      </c>
      <c r="G141" s="338"/>
      <c r="H141" s="51"/>
      <c r="I141" s="51"/>
      <c r="J141" s="51"/>
      <c r="K141" s="280">
        <f t="shared" si="25"/>
        <v>0</v>
      </c>
      <c r="L141" s="380">
        <v>3700</v>
      </c>
      <c r="M141" s="119">
        <f t="shared" si="1"/>
        <v>2220</v>
      </c>
      <c r="N141" s="119">
        <f t="shared" si="33"/>
        <v>2109</v>
      </c>
      <c r="O141" s="119">
        <f t="shared" si="34"/>
        <v>1792.6499999999999</v>
      </c>
      <c r="P141" s="33"/>
      <c r="Q141" s="33"/>
      <c r="R141" s="33"/>
      <c r="S141" s="33"/>
      <c r="T141" s="33"/>
      <c r="U141" s="33"/>
      <c r="V141" s="33"/>
      <c r="W141" s="33"/>
      <c r="X141" s="33"/>
      <c r="Y141" s="33"/>
      <c r="Z141" s="33"/>
    </row>
    <row r="142" spans="1:26" ht="13.2">
      <c r="A142" s="120"/>
      <c r="B142" s="163" t="s">
        <v>696</v>
      </c>
      <c r="C142" s="120" t="s">
        <v>697</v>
      </c>
      <c r="D142" s="60">
        <f t="shared" si="69"/>
        <v>3800</v>
      </c>
      <c r="E142" s="60">
        <f t="shared" si="70"/>
        <v>6300</v>
      </c>
      <c r="F142" s="338" t="s">
        <v>529</v>
      </c>
      <c r="G142" s="338"/>
      <c r="H142" s="51"/>
      <c r="I142" s="51"/>
      <c r="J142" s="51"/>
      <c r="K142" s="280">
        <f t="shared" si="25"/>
        <v>0</v>
      </c>
      <c r="L142" s="380">
        <v>6300</v>
      </c>
      <c r="M142" s="119">
        <f t="shared" si="1"/>
        <v>3780</v>
      </c>
      <c r="N142" s="119">
        <f t="shared" si="33"/>
        <v>3591</v>
      </c>
      <c r="O142" s="119">
        <f t="shared" si="34"/>
        <v>3052.35</v>
      </c>
      <c r="P142" s="33"/>
      <c r="Q142" s="33"/>
      <c r="R142" s="33"/>
      <c r="S142" s="33"/>
      <c r="T142" s="33"/>
      <c r="U142" s="33"/>
      <c r="V142" s="33"/>
      <c r="W142" s="33"/>
      <c r="X142" s="33"/>
      <c r="Y142" s="33"/>
      <c r="Z142" s="33"/>
    </row>
    <row r="143" spans="1:26" ht="13.2">
      <c r="A143" s="120"/>
      <c r="B143" s="163" t="s">
        <v>698</v>
      </c>
      <c r="C143" s="120" t="s">
        <v>699</v>
      </c>
      <c r="D143" s="60">
        <f t="shared" si="69"/>
        <v>3800</v>
      </c>
      <c r="E143" s="60">
        <f t="shared" si="70"/>
        <v>6300</v>
      </c>
      <c r="F143" s="338" t="s">
        <v>529</v>
      </c>
      <c r="G143" s="338"/>
      <c r="H143" s="51"/>
      <c r="I143" s="51"/>
      <c r="J143" s="51"/>
      <c r="K143" s="280">
        <f t="shared" si="25"/>
        <v>0</v>
      </c>
      <c r="L143" s="380">
        <v>6300</v>
      </c>
      <c r="M143" s="119">
        <f t="shared" si="1"/>
        <v>3780</v>
      </c>
      <c r="N143" s="119">
        <f t="shared" si="33"/>
        <v>3591</v>
      </c>
      <c r="O143" s="119">
        <f t="shared" si="34"/>
        <v>3052.35</v>
      </c>
      <c r="P143" s="33"/>
      <c r="Q143" s="33"/>
      <c r="R143" s="33"/>
      <c r="S143" s="33"/>
      <c r="T143" s="33"/>
      <c r="U143" s="33"/>
      <c r="V143" s="33"/>
      <c r="W143" s="33"/>
      <c r="X143" s="33"/>
      <c r="Y143" s="33"/>
      <c r="Z143" s="33"/>
    </row>
    <row r="144" spans="1:26" ht="13.2">
      <c r="A144" s="120"/>
      <c r="B144" s="163" t="s">
        <v>700</v>
      </c>
      <c r="C144" s="120" t="s">
        <v>701</v>
      </c>
      <c r="D144" s="60">
        <f t="shared" si="69"/>
        <v>3800</v>
      </c>
      <c r="E144" s="60">
        <f t="shared" si="70"/>
        <v>6300</v>
      </c>
      <c r="F144" s="338" t="s">
        <v>529</v>
      </c>
      <c r="G144" s="338"/>
      <c r="H144" s="51"/>
      <c r="I144" s="51"/>
      <c r="J144" s="51"/>
      <c r="K144" s="280">
        <f t="shared" si="25"/>
        <v>0</v>
      </c>
      <c r="L144" s="380">
        <v>6300</v>
      </c>
      <c r="M144" s="119">
        <f t="shared" si="1"/>
        <v>3780</v>
      </c>
      <c r="N144" s="119">
        <f t="shared" si="33"/>
        <v>3591</v>
      </c>
      <c r="O144" s="119">
        <f t="shared" si="34"/>
        <v>3052.35</v>
      </c>
      <c r="P144" s="33"/>
      <c r="Q144" s="33"/>
      <c r="R144" s="33"/>
      <c r="S144" s="33"/>
      <c r="T144" s="33"/>
      <c r="U144" s="33"/>
      <c r="V144" s="33"/>
      <c r="W144" s="33"/>
      <c r="X144" s="33"/>
      <c r="Y144" s="33"/>
      <c r="Z144" s="33"/>
    </row>
    <row r="145" spans="1:26" ht="26.4">
      <c r="A145" s="120"/>
      <c r="B145" s="163" t="s">
        <v>702</v>
      </c>
      <c r="C145" s="121" t="s">
        <v>703</v>
      </c>
      <c r="D145" s="60">
        <f t="shared" si="69"/>
        <v>4700</v>
      </c>
      <c r="E145" s="60">
        <f t="shared" si="70"/>
        <v>7800</v>
      </c>
      <c r="F145" s="338" t="s">
        <v>529</v>
      </c>
      <c r="G145" s="338"/>
      <c r="H145" s="51"/>
      <c r="I145" s="51"/>
      <c r="J145" s="51"/>
      <c r="K145" s="280">
        <f t="shared" si="25"/>
        <v>0</v>
      </c>
      <c r="L145" s="380">
        <v>7800</v>
      </c>
      <c r="M145" s="119">
        <f t="shared" si="1"/>
        <v>4680</v>
      </c>
      <c r="N145" s="119">
        <f t="shared" si="33"/>
        <v>4446</v>
      </c>
      <c r="O145" s="119">
        <f t="shared" si="34"/>
        <v>3779.1</v>
      </c>
      <c r="P145" s="33"/>
      <c r="Q145" s="33"/>
      <c r="R145" s="33"/>
      <c r="S145" s="33"/>
      <c r="T145" s="33"/>
      <c r="U145" s="33"/>
      <c r="V145" s="33"/>
      <c r="W145" s="33"/>
      <c r="X145" s="33"/>
      <c r="Y145" s="33"/>
      <c r="Z145" s="33"/>
    </row>
    <row r="146" spans="1:26" ht="26.4">
      <c r="A146" s="120"/>
      <c r="B146" s="163" t="s">
        <v>704</v>
      </c>
      <c r="C146" s="121" t="s">
        <v>705</v>
      </c>
      <c r="D146" s="60">
        <f t="shared" si="69"/>
        <v>4700</v>
      </c>
      <c r="E146" s="60">
        <f t="shared" si="70"/>
        <v>7800</v>
      </c>
      <c r="F146" s="338" t="s">
        <v>529</v>
      </c>
      <c r="G146" s="338"/>
      <c r="H146" s="51"/>
      <c r="I146" s="51"/>
      <c r="J146" s="51"/>
      <c r="K146" s="280">
        <f t="shared" si="25"/>
        <v>0</v>
      </c>
      <c r="L146" s="380">
        <v>7800</v>
      </c>
      <c r="M146" s="119">
        <f t="shared" si="1"/>
        <v>4680</v>
      </c>
      <c r="N146" s="119">
        <f t="shared" si="33"/>
        <v>4446</v>
      </c>
      <c r="O146" s="119">
        <f t="shared" si="34"/>
        <v>3779.1</v>
      </c>
      <c r="P146" s="33"/>
      <c r="Q146" s="33"/>
      <c r="R146" s="33"/>
      <c r="S146" s="33"/>
      <c r="T146" s="33"/>
      <c r="U146" s="33"/>
      <c r="V146" s="33"/>
      <c r="W146" s="33"/>
      <c r="X146" s="33"/>
      <c r="Y146" s="33"/>
      <c r="Z146" s="33"/>
    </row>
    <row r="147" spans="1:26" ht="26.4">
      <c r="A147" s="120"/>
      <c r="B147" s="163" t="s">
        <v>706</v>
      </c>
      <c r="C147" s="121" t="s">
        <v>707</v>
      </c>
      <c r="D147" s="60">
        <f t="shared" si="69"/>
        <v>4700</v>
      </c>
      <c r="E147" s="60">
        <f t="shared" si="70"/>
        <v>7800</v>
      </c>
      <c r="F147" s="338" t="s">
        <v>529</v>
      </c>
      <c r="G147" s="338"/>
      <c r="H147" s="51"/>
      <c r="I147" s="51"/>
      <c r="J147" s="51"/>
      <c r="K147" s="280">
        <f t="shared" si="25"/>
        <v>0</v>
      </c>
      <c r="L147" s="380">
        <v>7800</v>
      </c>
      <c r="M147" s="119">
        <f t="shared" si="1"/>
        <v>4680</v>
      </c>
      <c r="N147" s="119">
        <f t="shared" si="33"/>
        <v>4446</v>
      </c>
      <c r="O147" s="119">
        <f t="shared" si="34"/>
        <v>3779.1</v>
      </c>
      <c r="P147" s="33"/>
      <c r="Q147" s="33"/>
      <c r="R147" s="33"/>
      <c r="S147" s="33"/>
      <c r="T147" s="33"/>
      <c r="U147" s="33"/>
      <c r="V147" s="33"/>
      <c r="W147" s="33"/>
      <c r="X147" s="33"/>
      <c r="Y147" s="33"/>
      <c r="Z147" s="33"/>
    </row>
    <row r="148" spans="1:26" ht="26.4">
      <c r="A148" s="120"/>
      <c r="B148" s="163" t="s">
        <v>708</v>
      </c>
      <c r="C148" s="121" t="s">
        <v>709</v>
      </c>
      <c r="D148" s="60">
        <f t="shared" si="69"/>
        <v>4400</v>
      </c>
      <c r="E148" s="60">
        <f t="shared" si="70"/>
        <v>7200</v>
      </c>
      <c r="F148" s="338" t="s">
        <v>529</v>
      </c>
      <c r="G148" s="338"/>
      <c r="H148" s="51"/>
      <c r="I148" s="51"/>
      <c r="J148" s="51"/>
      <c r="K148" s="280">
        <f t="shared" si="25"/>
        <v>0</v>
      </c>
      <c r="L148" s="380">
        <v>7200</v>
      </c>
      <c r="M148" s="119">
        <f t="shared" si="1"/>
        <v>4320</v>
      </c>
      <c r="N148" s="119">
        <f t="shared" si="33"/>
        <v>4104</v>
      </c>
      <c r="O148" s="119">
        <f t="shared" si="34"/>
        <v>3488.4</v>
      </c>
      <c r="P148" s="33"/>
      <c r="Q148" s="33"/>
      <c r="R148" s="33"/>
      <c r="S148" s="33"/>
      <c r="T148" s="33"/>
      <c r="U148" s="33"/>
      <c r="V148" s="33"/>
      <c r="W148" s="33"/>
      <c r="X148" s="33"/>
      <c r="Y148" s="33"/>
      <c r="Z148" s="33"/>
    </row>
    <row r="149" spans="1:26" ht="26.4">
      <c r="A149" s="120"/>
      <c r="B149" s="163" t="s">
        <v>710</v>
      </c>
      <c r="C149" s="121" t="s">
        <v>711</v>
      </c>
      <c r="D149" s="60">
        <f t="shared" si="69"/>
        <v>4400</v>
      </c>
      <c r="E149" s="60">
        <f t="shared" si="70"/>
        <v>7200</v>
      </c>
      <c r="F149" s="338" t="s">
        <v>529</v>
      </c>
      <c r="G149" s="338"/>
      <c r="H149" s="51"/>
      <c r="I149" s="51"/>
      <c r="J149" s="51"/>
      <c r="K149" s="280">
        <f t="shared" si="25"/>
        <v>0</v>
      </c>
      <c r="L149" s="380">
        <v>7200</v>
      </c>
      <c r="M149" s="119">
        <f t="shared" si="1"/>
        <v>4320</v>
      </c>
      <c r="N149" s="119">
        <f t="shared" si="33"/>
        <v>4104</v>
      </c>
      <c r="O149" s="119">
        <f t="shared" si="34"/>
        <v>3488.4</v>
      </c>
      <c r="P149" s="33"/>
      <c r="Q149" s="33"/>
      <c r="R149" s="33"/>
      <c r="S149" s="33"/>
      <c r="T149" s="33"/>
      <c r="U149" s="33"/>
      <c r="V149" s="33"/>
      <c r="W149" s="33"/>
      <c r="X149" s="33"/>
      <c r="Y149" s="33"/>
      <c r="Z149" s="33"/>
    </row>
    <row r="150" spans="1:26" ht="26.4">
      <c r="A150" s="120"/>
      <c r="B150" s="163" t="s">
        <v>712</v>
      </c>
      <c r="C150" s="121" t="s">
        <v>713</v>
      </c>
      <c r="D150" s="60">
        <f t="shared" si="69"/>
        <v>4400</v>
      </c>
      <c r="E150" s="60">
        <f t="shared" si="70"/>
        <v>7200</v>
      </c>
      <c r="F150" s="338" t="s">
        <v>529</v>
      </c>
      <c r="G150" s="338"/>
      <c r="H150" s="51"/>
      <c r="I150" s="51"/>
      <c r="J150" s="51"/>
      <c r="K150" s="280">
        <f t="shared" si="25"/>
        <v>0</v>
      </c>
      <c r="L150" s="380">
        <v>7200</v>
      </c>
      <c r="M150" s="119">
        <f t="shared" si="1"/>
        <v>4320</v>
      </c>
      <c r="N150" s="119">
        <f t="shared" si="33"/>
        <v>4104</v>
      </c>
      <c r="O150" s="119">
        <f t="shared" si="34"/>
        <v>3488.4</v>
      </c>
      <c r="P150" s="33"/>
      <c r="Q150" s="33"/>
      <c r="R150" s="33"/>
      <c r="S150" s="33"/>
      <c r="T150" s="33"/>
      <c r="U150" s="33"/>
      <c r="V150" s="33"/>
      <c r="W150" s="33"/>
      <c r="X150" s="33"/>
      <c r="Y150" s="33"/>
      <c r="Z150" s="33"/>
    </row>
    <row r="151" spans="1:26" ht="13.2">
      <c r="A151" s="120" t="s">
        <v>687</v>
      </c>
      <c r="B151" s="394" t="s">
        <v>714</v>
      </c>
      <c r="C151" s="395" t="s">
        <v>715</v>
      </c>
      <c r="D151" s="380"/>
      <c r="E151" s="380"/>
      <c r="F151" s="338" t="s">
        <v>529</v>
      </c>
      <c r="G151" s="338"/>
      <c r="H151" s="51"/>
      <c r="I151" s="51"/>
      <c r="J151" s="51"/>
      <c r="K151" s="280">
        <f t="shared" si="25"/>
        <v>0</v>
      </c>
      <c r="L151" s="380"/>
      <c r="M151" s="119">
        <f t="shared" si="1"/>
        <v>0</v>
      </c>
      <c r="N151" s="119">
        <f t="shared" si="33"/>
        <v>0</v>
      </c>
      <c r="O151" s="119">
        <f t="shared" si="34"/>
        <v>0</v>
      </c>
      <c r="P151" s="33"/>
      <c r="Q151" s="33"/>
      <c r="R151" s="33"/>
      <c r="S151" s="33"/>
      <c r="T151" s="33"/>
      <c r="U151" s="33"/>
      <c r="V151" s="33"/>
      <c r="W151" s="33"/>
      <c r="X151" s="33"/>
      <c r="Y151" s="33"/>
      <c r="Z151" s="33"/>
    </row>
    <row r="152" spans="1:26" ht="13.2">
      <c r="A152" s="120"/>
      <c r="B152" s="163" t="s">
        <v>716</v>
      </c>
      <c r="C152" s="120" t="s">
        <v>717</v>
      </c>
      <c r="D152" s="60">
        <f t="shared" ref="D152" si="71">CEILING(M152,100)</f>
        <v>2800</v>
      </c>
      <c r="E152" s="60">
        <f t="shared" ref="E152" si="72">CEILING(L152,100)</f>
        <v>4600</v>
      </c>
      <c r="F152" s="338" t="s">
        <v>529</v>
      </c>
      <c r="G152" s="338"/>
      <c r="H152" s="51"/>
      <c r="I152" s="51"/>
      <c r="J152" s="51"/>
      <c r="K152" s="280">
        <f t="shared" si="25"/>
        <v>0</v>
      </c>
      <c r="L152" s="380">
        <v>4600</v>
      </c>
      <c r="M152" s="119">
        <f t="shared" si="1"/>
        <v>2760</v>
      </c>
      <c r="N152" s="119">
        <f t="shared" si="33"/>
        <v>2622</v>
      </c>
      <c r="O152" s="119">
        <f t="shared" si="34"/>
        <v>2228.6999999999998</v>
      </c>
      <c r="P152" s="33"/>
      <c r="Q152" s="33"/>
      <c r="R152" s="33"/>
      <c r="S152" s="33"/>
      <c r="T152" s="33"/>
      <c r="U152" s="33"/>
      <c r="V152" s="33"/>
      <c r="W152" s="33"/>
      <c r="X152" s="33"/>
      <c r="Y152" s="33"/>
      <c r="Z152" s="33"/>
    </row>
    <row r="153" spans="1:26" ht="13.2">
      <c r="A153" s="120"/>
      <c r="B153" s="163" t="s">
        <v>718</v>
      </c>
      <c r="C153" s="120" t="s">
        <v>719</v>
      </c>
      <c r="D153" s="60">
        <f t="shared" ref="D153:D155" si="73">CEILING(M153,100)</f>
        <v>4400</v>
      </c>
      <c r="E153" s="60">
        <f t="shared" ref="E153:E155" si="74">CEILING(L153,100)</f>
        <v>7200</v>
      </c>
      <c r="F153" s="338" t="s">
        <v>529</v>
      </c>
      <c r="G153" s="338"/>
      <c r="H153" s="51"/>
      <c r="I153" s="51"/>
      <c r="J153" s="51"/>
      <c r="K153" s="280">
        <f t="shared" si="25"/>
        <v>0</v>
      </c>
      <c r="L153" s="380">
        <v>7200</v>
      </c>
      <c r="M153" s="119">
        <f t="shared" si="1"/>
        <v>4320</v>
      </c>
      <c r="N153" s="119">
        <f t="shared" si="33"/>
        <v>4104</v>
      </c>
      <c r="O153" s="119">
        <f t="shared" si="34"/>
        <v>3488.4</v>
      </c>
      <c r="P153" s="33"/>
      <c r="Q153" s="33"/>
      <c r="R153" s="33"/>
      <c r="S153" s="33"/>
      <c r="T153" s="33"/>
      <c r="U153" s="33"/>
      <c r="V153" s="33"/>
      <c r="W153" s="33"/>
      <c r="X153" s="33"/>
      <c r="Y153" s="33"/>
      <c r="Z153" s="33"/>
    </row>
    <row r="154" spans="1:26" ht="26.4">
      <c r="A154" s="120"/>
      <c r="B154" s="163" t="s">
        <v>720</v>
      </c>
      <c r="C154" s="121" t="s">
        <v>721</v>
      </c>
      <c r="D154" s="60">
        <f t="shared" si="73"/>
        <v>4400</v>
      </c>
      <c r="E154" s="60">
        <f t="shared" si="74"/>
        <v>7200</v>
      </c>
      <c r="F154" s="338" t="s">
        <v>529</v>
      </c>
      <c r="G154" s="338"/>
      <c r="H154" s="51"/>
      <c r="I154" s="51"/>
      <c r="J154" s="51"/>
      <c r="K154" s="280">
        <f t="shared" si="25"/>
        <v>0</v>
      </c>
      <c r="L154" s="380">
        <v>7200</v>
      </c>
      <c r="M154" s="119">
        <f t="shared" si="1"/>
        <v>4320</v>
      </c>
      <c r="N154" s="119">
        <f t="shared" si="33"/>
        <v>4104</v>
      </c>
      <c r="O154" s="119">
        <f t="shared" si="34"/>
        <v>3488.4</v>
      </c>
      <c r="P154" s="33"/>
      <c r="Q154" s="33"/>
      <c r="R154" s="33"/>
      <c r="S154" s="33"/>
      <c r="T154" s="33"/>
      <c r="U154" s="33"/>
      <c r="V154" s="33"/>
      <c r="W154" s="33"/>
      <c r="X154" s="33"/>
      <c r="Y154" s="33"/>
      <c r="Z154" s="33"/>
    </row>
    <row r="155" spans="1:26" ht="26.4">
      <c r="A155" s="120"/>
      <c r="B155" s="163" t="s">
        <v>722</v>
      </c>
      <c r="C155" s="121" t="s">
        <v>723</v>
      </c>
      <c r="D155" s="60">
        <f t="shared" si="73"/>
        <v>4400</v>
      </c>
      <c r="E155" s="60">
        <f t="shared" si="74"/>
        <v>7200</v>
      </c>
      <c r="F155" s="338" t="s">
        <v>529</v>
      </c>
      <c r="G155" s="338"/>
      <c r="H155" s="51"/>
      <c r="I155" s="51"/>
      <c r="J155" s="51"/>
      <c r="K155" s="280">
        <f t="shared" si="25"/>
        <v>0</v>
      </c>
      <c r="L155" s="380">
        <v>7200</v>
      </c>
      <c r="M155" s="119">
        <f t="shared" si="1"/>
        <v>4320</v>
      </c>
      <c r="N155" s="119">
        <f t="shared" si="33"/>
        <v>4104</v>
      </c>
      <c r="O155" s="119">
        <f t="shared" si="34"/>
        <v>3488.4</v>
      </c>
      <c r="P155" s="33"/>
      <c r="Q155" s="33"/>
      <c r="R155" s="33"/>
      <c r="S155" s="33"/>
      <c r="T155" s="33"/>
      <c r="U155" s="33"/>
      <c r="V155" s="33"/>
      <c r="W155" s="33"/>
      <c r="X155" s="33"/>
      <c r="Y155" s="33"/>
      <c r="Z155" s="33"/>
    </row>
    <row r="156" spans="1:26" ht="13.2">
      <c r="A156" s="120" t="s">
        <v>687</v>
      </c>
      <c r="B156" s="394" t="s">
        <v>724</v>
      </c>
      <c r="C156" s="395" t="s">
        <v>725</v>
      </c>
      <c r="D156" s="380"/>
      <c r="E156" s="380"/>
      <c r="F156" s="338" t="s">
        <v>529</v>
      </c>
      <c r="G156" s="338"/>
      <c r="H156" s="51"/>
      <c r="I156" s="51"/>
      <c r="J156" s="51"/>
      <c r="K156" s="280">
        <f t="shared" si="25"/>
        <v>0</v>
      </c>
      <c r="L156" s="380"/>
      <c r="M156" s="119">
        <f t="shared" si="1"/>
        <v>0</v>
      </c>
      <c r="N156" s="119">
        <f t="shared" si="33"/>
        <v>0</v>
      </c>
      <c r="O156" s="119">
        <f t="shared" si="34"/>
        <v>0</v>
      </c>
      <c r="P156" s="33"/>
      <c r="Q156" s="33"/>
      <c r="R156" s="33"/>
      <c r="S156" s="33"/>
      <c r="T156" s="33"/>
      <c r="U156" s="33"/>
      <c r="V156" s="33"/>
      <c r="W156" s="33"/>
      <c r="X156" s="33"/>
      <c r="Y156" s="33"/>
      <c r="Z156" s="33"/>
    </row>
    <row r="157" spans="1:26" ht="13.2">
      <c r="A157" s="120"/>
      <c r="B157" s="163" t="s">
        <v>726</v>
      </c>
      <c r="C157" s="120" t="s">
        <v>727</v>
      </c>
      <c r="D157" s="60">
        <f t="shared" ref="D157" si="75">CEILING(M157,100)</f>
        <v>3500</v>
      </c>
      <c r="E157" s="60">
        <f t="shared" ref="E157" si="76">CEILING(L157,100)</f>
        <v>5700</v>
      </c>
      <c r="F157" s="338" t="s">
        <v>529</v>
      </c>
      <c r="G157" s="338"/>
      <c r="H157" s="51"/>
      <c r="I157" s="51"/>
      <c r="J157" s="51"/>
      <c r="K157" s="280">
        <f t="shared" si="25"/>
        <v>0</v>
      </c>
      <c r="L157" s="380">
        <v>5700</v>
      </c>
      <c r="M157" s="119">
        <f t="shared" si="1"/>
        <v>3420</v>
      </c>
      <c r="N157" s="119">
        <f t="shared" si="33"/>
        <v>3249</v>
      </c>
      <c r="O157" s="119">
        <f t="shared" si="34"/>
        <v>2761.65</v>
      </c>
      <c r="P157" s="33"/>
      <c r="Q157" s="33"/>
      <c r="R157" s="33"/>
      <c r="S157" s="33"/>
      <c r="T157" s="33"/>
      <c r="U157" s="33"/>
      <c r="V157" s="33"/>
      <c r="W157" s="33"/>
      <c r="X157" s="33"/>
      <c r="Y157" s="33"/>
      <c r="Z157" s="33"/>
    </row>
    <row r="158" spans="1:26" ht="13.2">
      <c r="A158" s="120"/>
      <c r="B158" s="163" t="s">
        <v>728</v>
      </c>
      <c r="C158" s="120" t="s">
        <v>729</v>
      </c>
      <c r="D158" s="60">
        <f t="shared" ref="D158:D162" si="77">CEILING(M158,100)</f>
        <v>3800</v>
      </c>
      <c r="E158" s="60">
        <f t="shared" ref="E158:E162" si="78">CEILING(L158,100)</f>
        <v>6300</v>
      </c>
      <c r="F158" s="338" t="s">
        <v>529</v>
      </c>
      <c r="G158" s="338"/>
      <c r="H158" s="51"/>
      <c r="I158" s="51"/>
      <c r="J158" s="51"/>
      <c r="K158" s="280">
        <f t="shared" si="25"/>
        <v>0</v>
      </c>
      <c r="L158" s="380">
        <v>6300</v>
      </c>
      <c r="M158" s="119">
        <f t="shared" si="1"/>
        <v>3780</v>
      </c>
      <c r="N158" s="119">
        <f t="shared" si="33"/>
        <v>3591</v>
      </c>
      <c r="O158" s="119">
        <f t="shared" si="34"/>
        <v>3052.35</v>
      </c>
      <c r="P158" s="33"/>
      <c r="Q158" s="33"/>
      <c r="R158" s="33"/>
      <c r="S158" s="33"/>
      <c r="T158" s="33"/>
      <c r="U158" s="33"/>
      <c r="V158" s="33"/>
      <c r="W158" s="33"/>
      <c r="X158" s="33"/>
      <c r="Y158" s="33"/>
      <c r="Z158" s="33"/>
    </row>
    <row r="159" spans="1:26" ht="13.2">
      <c r="A159" s="120"/>
      <c r="B159" s="163" t="s">
        <v>730</v>
      </c>
      <c r="C159" s="120" t="s">
        <v>731</v>
      </c>
      <c r="D159" s="60">
        <f t="shared" si="77"/>
        <v>3800</v>
      </c>
      <c r="E159" s="60">
        <f t="shared" si="78"/>
        <v>6200</v>
      </c>
      <c r="F159" s="338" t="s">
        <v>529</v>
      </c>
      <c r="G159" s="338"/>
      <c r="H159" s="51"/>
      <c r="I159" s="51"/>
      <c r="J159" s="51"/>
      <c r="K159" s="280">
        <f t="shared" si="25"/>
        <v>0</v>
      </c>
      <c r="L159" s="380">
        <v>6200</v>
      </c>
      <c r="M159" s="119">
        <f t="shared" si="1"/>
        <v>3720</v>
      </c>
      <c r="N159" s="119">
        <f t="shared" si="33"/>
        <v>3534</v>
      </c>
      <c r="O159" s="119">
        <f t="shared" si="34"/>
        <v>3003.9</v>
      </c>
      <c r="P159" s="33"/>
      <c r="Q159" s="33"/>
      <c r="R159" s="33"/>
      <c r="S159" s="33"/>
      <c r="T159" s="33"/>
      <c r="U159" s="33"/>
      <c r="V159" s="33"/>
      <c r="W159" s="33"/>
      <c r="X159" s="33"/>
      <c r="Y159" s="33"/>
      <c r="Z159" s="33"/>
    </row>
    <row r="160" spans="1:26" ht="13.2">
      <c r="A160" s="120"/>
      <c r="B160" s="163" t="s">
        <v>732</v>
      </c>
      <c r="C160" s="120" t="s">
        <v>733</v>
      </c>
      <c r="D160" s="60">
        <f t="shared" si="77"/>
        <v>4000</v>
      </c>
      <c r="E160" s="60">
        <f t="shared" si="78"/>
        <v>6600</v>
      </c>
      <c r="F160" s="338" t="s">
        <v>529</v>
      </c>
      <c r="G160" s="338"/>
      <c r="H160" s="51"/>
      <c r="I160" s="51"/>
      <c r="J160" s="51"/>
      <c r="K160" s="280">
        <f t="shared" si="25"/>
        <v>0</v>
      </c>
      <c r="L160" s="380">
        <v>6600</v>
      </c>
      <c r="M160" s="119">
        <f t="shared" si="1"/>
        <v>3960</v>
      </c>
      <c r="N160" s="119">
        <f t="shared" si="33"/>
        <v>3762</v>
      </c>
      <c r="O160" s="119">
        <f t="shared" si="34"/>
        <v>3197.7</v>
      </c>
      <c r="P160" s="33"/>
      <c r="Q160" s="33"/>
      <c r="R160" s="33"/>
      <c r="S160" s="33"/>
      <c r="T160" s="33"/>
      <c r="U160" s="33"/>
      <c r="V160" s="33"/>
      <c r="W160" s="33"/>
      <c r="X160" s="33"/>
      <c r="Y160" s="33"/>
      <c r="Z160" s="33"/>
    </row>
    <row r="161" spans="1:26" ht="13.2">
      <c r="A161" s="120"/>
      <c r="B161" s="163" t="s">
        <v>734</v>
      </c>
      <c r="C161" s="120" t="s">
        <v>735</v>
      </c>
      <c r="D161" s="60">
        <f t="shared" si="77"/>
        <v>4300</v>
      </c>
      <c r="E161" s="60">
        <f t="shared" si="78"/>
        <v>7100</v>
      </c>
      <c r="F161" s="338" t="s">
        <v>529</v>
      </c>
      <c r="G161" s="338"/>
      <c r="H161" s="51"/>
      <c r="I161" s="51"/>
      <c r="J161" s="51"/>
      <c r="K161" s="280">
        <f t="shared" si="25"/>
        <v>0</v>
      </c>
      <c r="L161" s="380">
        <v>7100</v>
      </c>
      <c r="M161" s="119">
        <f t="shared" si="1"/>
        <v>4260</v>
      </c>
      <c r="N161" s="119">
        <f t="shared" si="33"/>
        <v>4047</v>
      </c>
      <c r="O161" s="119">
        <f t="shared" si="34"/>
        <v>3439.95</v>
      </c>
      <c r="P161" s="33"/>
      <c r="Q161" s="33"/>
      <c r="R161" s="33"/>
      <c r="S161" s="33"/>
      <c r="T161" s="33"/>
      <c r="U161" s="33"/>
      <c r="V161" s="33"/>
      <c r="W161" s="33"/>
      <c r="X161" s="33"/>
      <c r="Y161" s="33"/>
      <c r="Z161" s="33"/>
    </row>
    <row r="162" spans="1:26" ht="13.2">
      <c r="A162" s="120"/>
      <c r="B162" s="163" t="s">
        <v>736</v>
      </c>
      <c r="C162" s="120" t="s">
        <v>737</v>
      </c>
      <c r="D162" s="60">
        <f t="shared" si="77"/>
        <v>4300</v>
      </c>
      <c r="E162" s="60">
        <f t="shared" si="78"/>
        <v>7100</v>
      </c>
      <c r="F162" s="338" t="s">
        <v>529</v>
      </c>
      <c r="G162" s="338"/>
      <c r="H162" s="51"/>
      <c r="I162" s="51"/>
      <c r="J162" s="51"/>
      <c r="K162" s="280">
        <f t="shared" si="25"/>
        <v>0</v>
      </c>
      <c r="L162" s="380">
        <v>7100</v>
      </c>
      <c r="M162" s="119">
        <f t="shared" si="1"/>
        <v>4260</v>
      </c>
      <c r="N162" s="119">
        <f t="shared" si="33"/>
        <v>4047</v>
      </c>
      <c r="O162" s="119">
        <f t="shared" si="34"/>
        <v>3439.95</v>
      </c>
      <c r="P162" s="33"/>
      <c r="Q162" s="33"/>
      <c r="R162" s="33"/>
      <c r="S162" s="33"/>
      <c r="T162" s="33"/>
      <c r="U162" s="33"/>
      <c r="V162" s="33"/>
      <c r="W162" s="33"/>
      <c r="X162" s="33"/>
      <c r="Y162" s="33"/>
      <c r="Z162" s="33"/>
    </row>
    <row r="163" spans="1:26" ht="13.2">
      <c r="A163" s="120" t="s">
        <v>687</v>
      </c>
      <c r="B163" s="396" t="s">
        <v>738</v>
      </c>
      <c r="C163" s="395" t="s">
        <v>739</v>
      </c>
      <c r="D163" s="380"/>
      <c r="E163" s="380"/>
      <c r="F163" s="338" t="s">
        <v>529</v>
      </c>
      <c r="G163" s="338"/>
      <c r="H163" s="51"/>
      <c r="I163" s="51"/>
      <c r="J163" s="51"/>
      <c r="K163" s="280">
        <f t="shared" si="25"/>
        <v>0</v>
      </c>
      <c r="L163" s="380"/>
      <c r="M163" s="119">
        <f t="shared" si="1"/>
        <v>0</v>
      </c>
      <c r="N163" s="119">
        <f t="shared" si="33"/>
        <v>0</v>
      </c>
      <c r="O163" s="119">
        <f t="shared" si="34"/>
        <v>0</v>
      </c>
      <c r="P163" s="33"/>
      <c r="Q163" s="33"/>
      <c r="R163" s="33"/>
      <c r="S163" s="33"/>
      <c r="T163" s="33"/>
      <c r="U163" s="33"/>
      <c r="V163" s="33"/>
      <c r="W163" s="33"/>
      <c r="X163" s="33"/>
      <c r="Y163" s="33"/>
      <c r="Z163" s="33"/>
    </row>
    <row r="164" spans="1:26" ht="13.2">
      <c r="A164" s="120"/>
      <c r="B164" s="129" t="s">
        <v>740</v>
      </c>
      <c r="C164" s="120" t="s">
        <v>741</v>
      </c>
      <c r="D164" s="60">
        <f t="shared" ref="D164" si="79">CEILING(M164,100)</f>
        <v>3200</v>
      </c>
      <c r="E164" s="60">
        <f t="shared" ref="E164" si="80">CEILING(L164,100)</f>
        <v>5300</v>
      </c>
      <c r="F164" s="338" t="s">
        <v>529</v>
      </c>
      <c r="G164" s="338"/>
      <c r="H164" s="51"/>
      <c r="I164" s="51"/>
      <c r="J164" s="51"/>
      <c r="K164" s="280">
        <f t="shared" si="25"/>
        <v>0</v>
      </c>
      <c r="L164" s="380">
        <v>5300</v>
      </c>
      <c r="M164" s="119">
        <f t="shared" si="1"/>
        <v>3180</v>
      </c>
      <c r="N164" s="119">
        <f t="shared" si="33"/>
        <v>3021</v>
      </c>
      <c r="O164" s="119">
        <f t="shared" si="34"/>
        <v>2567.85</v>
      </c>
      <c r="P164" s="33"/>
      <c r="Q164" s="33"/>
      <c r="R164" s="33"/>
      <c r="S164" s="33"/>
      <c r="T164" s="33"/>
      <c r="U164" s="33"/>
      <c r="V164" s="33"/>
      <c r="W164" s="33"/>
      <c r="X164" s="33"/>
      <c r="Y164" s="33"/>
      <c r="Z164" s="33"/>
    </row>
    <row r="165" spans="1:26" ht="13.2">
      <c r="A165" s="120"/>
      <c r="B165" s="129" t="s">
        <v>742</v>
      </c>
      <c r="C165" s="120" t="s">
        <v>743</v>
      </c>
      <c r="D165" s="60">
        <f t="shared" ref="D165:D169" si="81">CEILING(M165,100)</f>
        <v>3800</v>
      </c>
      <c r="E165" s="60">
        <f t="shared" ref="E165:E169" si="82">CEILING(L165,100)</f>
        <v>6300</v>
      </c>
      <c r="F165" s="338" t="s">
        <v>529</v>
      </c>
      <c r="G165" s="338"/>
      <c r="H165" s="51"/>
      <c r="I165" s="51"/>
      <c r="J165" s="51"/>
      <c r="K165" s="280">
        <f t="shared" si="25"/>
        <v>0</v>
      </c>
      <c r="L165" s="380">
        <v>6300</v>
      </c>
      <c r="M165" s="119">
        <f t="shared" si="1"/>
        <v>3780</v>
      </c>
      <c r="N165" s="119">
        <f t="shared" si="33"/>
        <v>3591</v>
      </c>
      <c r="O165" s="119">
        <f t="shared" si="34"/>
        <v>3052.35</v>
      </c>
      <c r="P165" s="33"/>
      <c r="Q165" s="33"/>
      <c r="R165" s="33"/>
      <c r="S165" s="33"/>
      <c r="T165" s="33"/>
      <c r="U165" s="33"/>
      <c r="V165" s="33"/>
      <c r="W165" s="33"/>
      <c r="X165" s="33"/>
      <c r="Y165" s="33"/>
      <c r="Z165" s="33"/>
    </row>
    <row r="166" spans="1:26" ht="13.2">
      <c r="A166" s="120"/>
      <c r="B166" s="129" t="s">
        <v>744</v>
      </c>
      <c r="C166" s="120" t="s">
        <v>745</v>
      </c>
      <c r="D166" s="60">
        <f t="shared" si="81"/>
        <v>5000</v>
      </c>
      <c r="E166" s="60">
        <f t="shared" si="82"/>
        <v>8200</v>
      </c>
      <c r="F166" s="338" t="s">
        <v>529</v>
      </c>
      <c r="G166" s="338"/>
      <c r="H166" s="51"/>
      <c r="I166" s="51"/>
      <c r="J166" s="51"/>
      <c r="K166" s="280">
        <f t="shared" si="25"/>
        <v>0</v>
      </c>
      <c r="L166" s="380">
        <v>8200</v>
      </c>
      <c r="M166" s="119">
        <f t="shared" si="1"/>
        <v>4920</v>
      </c>
      <c r="N166" s="119">
        <f t="shared" si="33"/>
        <v>4674</v>
      </c>
      <c r="O166" s="119">
        <f t="shared" si="34"/>
        <v>3972.9</v>
      </c>
      <c r="P166" s="33"/>
      <c r="Q166" s="33"/>
      <c r="R166" s="33"/>
      <c r="S166" s="33"/>
      <c r="T166" s="33"/>
      <c r="U166" s="33"/>
      <c r="V166" s="33"/>
      <c r="W166" s="33"/>
      <c r="X166" s="33"/>
      <c r="Y166" s="33"/>
      <c r="Z166" s="33"/>
    </row>
    <row r="167" spans="1:26" ht="26.4">
      <c r="A167" s="120"/>
      <c r="B167" s="129" t="s">
        <v>746</v>
      </c>
      <c r="C167" s="121" t="s">
        <v>747</v>
      </c>
      <c r="D167" s="60">
        <f t="shared" si="81"/>
        <v>5200</v>
      </c>
      <c r="E167" s="60">
        <f t="shared" si="82"/>
        <v>8600</v>
      </c>
      <c r="F167" s="338" t="s">
        <v>529</v>
      </c>
      <c r="G167" s="338"/>
      <c r="H167" s="51"/>
      <c r="I167" s="51"/>
      <c r="J167" s="51"/>
      <c r="K167" s="280">
        <f t="shared" si="25"/>
        <v>0</v>
      </c>
      <c r="L167" s="380">
        <v>8600</v>
      </c>
      <c r="M167" s="119">
        <f t="shared" si="1"/>
        <v>5160</v>
      </c>
      <c r="N167" s="119">
        <f t="shared" si="33"/>
        <v>4902</v>
      </c>
      <c r="O167" s="119">
        <f t="shared" si="34"/>
        <v>4166.7</v>
      </c>
      <c r="P167" s="33"/>
      <c r="Q167" s="33"/>
      <c r="R167" s="33"/>
      <c r="S167" s="33"/>
      <c r="T167" s="33"/>
      <c r="U167" s="33"/>
      <c r="V167" s="33"/>
      <c r="W167" s="33"/>
      <c r="X167" s="33"/>
      <c r="Y167" s="33"/>
      <c r="Z167" s="33"/>
    </row>
    <row r="168" spans="1:26" ht="13.2">
      <c r="A168" s="120"/>
      <c r="B168" s="129" t="s">
        <v>748</v>
      </c>
      <c r="C168" s="121" t="s">
        <v>749</v>
      </c>
      <c r="D168" s="60">
        <f t="shared" si="81"/>
        <v>4300</v>
      </c>
      <c r="E168" s="60">
        <f t="shared" si="82"/>
        <v>7100</v>
      </c>
      <c r="F168" s="338" t="s">
        <v>529</v>
      </c>
      <c r="G168" s="338"/>
      <c r="H168" s="51"/>
      <c r="I168" s="51"/>
      <c r="J168" s="51"/>
      <c r="K168" s="280">
        <f t="shared" si="25"/>
        <v>0</v>
      </c>
      <c r="L168" s="380">
        <v>7100</v>
      </c>
      <c r="M168" s="119">
        <f t="shared" si="1"/>
        <v>4260</v>
      </c>
      <c r="N168" s="119">
        <f t="shared" si="33"/>
        <v>4047</v>
      </c>
      <c r="O168" s="119">
        <f t="shared" si="34"/>
        <v>3439.95</v>
      </c>
      <c r="P168" s="33"/>
      <c r="Q168" s="33"/>
      <c r="R168" s="33"/>
      <c r="S168" s="33"/>
      <c r="T168" s="33"/>
      <c r="U168" s="33"/>
      <c r="V168" s="33"/>
      <c r="W168" s="33"/>
      <c r="X168" s="33"/>
      <c r="Y168" s="33"/>
      <c r="Z168" s="33"/>
    </row>
    <row r="169" spans="1:26" ht="26.4">
      <c r="A169" s="120"/>
      <c r="B169" s="129" t="s">
        <v>750</v>
      </c>
      <c r="C169" s="121" t="s">
        <v>751</v>
      </c>
      <c r="D169" s="60">
        <f t="shared" si="81"/>
        <v>4200</v>
      </c>
      <c r="E169" s="60">
        <f t="shared" si="82"/>
        <v>6900</v>
      </c>
      <c r="F169" s="338" t="s">
        <v>529</v>
      </c>
      <c r="G169" s="338"/>
      <c r="H169" s="51"/>
      <c r="I169" s="51"/>
      <c r="J169" s="51"/>
      <c r="K169" s="280">
        <f t="shared" si="25"/>
        <v>0</v>
      </c>
      <c r="L169" s="380">
        <v>6900</v>
      </c>
      <c r="M169" s="119">
        <f t="shared" si="1"/>
        <v>4140</v>
      </c>
      <c r="N169" s="119">
        <f t="shared" si="33"/>
        <v>3933</v>
      </c>
      <c r="O169" s="119">
        <f t="shared" si="34"/>
        <v>3343.0499999999997</v>
      </c>
      <c r="P169" s="33"/>
      <c r="Q169" s="33"/>
      <c r="R169" s="33"/>
      <c r="S169" s="33"/>
      <c r="T169" s="33"/>
      <c r="U169" s="33"/>
      <c r="V169" s="33"/>
      <c r="W169" s="33"/>
      <c r="X169" s="33"/>
      <c r="Y169" s="33"/>
      <c r="Z169" s="33"/>
    </row>
    <row r="170" spans="1:26" ht="20.100000000000001" customHeight="1">
      <c r="A170" s="51"/>
      <c r="B170" s="51"/>
      <c r="C170" s="51"/>
      <c r="D170" s="51"/>
      <c r="E170" s="51"/>
      <c r="F170" s="51"/>
      <c r="G170" s="51"/>
      <c r="H170" s="51"/>
      <c r="I170" s="51"/>
      <c r="J170" s="51"/>
      <c r="K170" s="33"/>
      <c r="L170" s="33"/>
      <c r="M170" s="33"/>
      <c r="N170" s="33"/>
      <c r="O170" s="33"/>
      <c r="P170" s="33"/>
      <c r="Q170" s="33"/>
      <c r="R170" s="33"/>
      <c r="S170" s="33"/>
      <c r="T170" s="33"/>
      <c r="U170" s="33"/>
      <c r="V170" s="33"/>
      <c r="W170" s="33"/>
      <c r="X170" s="33"/>
      <c r="Y170" s="33"/>
      <c r="Z170" s="33"/>
    </row>
    <row r="171" spans="1:26" ht="11.25" customHeight="1">
      <c r="A171" s="51"/>
      <c r="B171" s="51"/>
      <c r="C171" s="51"/>
      <c r="D171" s="51"/>
      <c r="E171" s="51"/>
      <c r="F171" s="51"/>
      <c r="G171" s="51"/>
      <c r="H171" s="51"/>
      <c r="I171" s="51"/>
      <c r="J171" s="51"/>
      <c r="K171" s="33"/>
      <c r="L171" s="33"/>
      <c r="M171" s="33"/>
      <c r="N171" s="33"/>
      <c r="O171" s="33"/>
      <c r="P171" s="33"/>
      <c r="Q171" s="33"/>
      <c r="R171" s="33"/>
      <c r="S171" s="33"/>
      <c r="T171" s="33"/>
      <c r="U171" s="33"/>
      <c r="V171" s="33"/>
      <c r="W171" s="33"/>
      <c r="X171" s="33"/>
      <c r="Y171" s="33"/>
      <c r="Z171" s="33"/>
    </row>
    <row r="172" spans="1:26" ht="11.25" customHeight="1">
      <c r="A172" s="51"/>
      <c r="B172" s="51"/>
      <c r="C172" s="51"/>
      <c r="D172" s="51"/>
      <c r="E172" s="51"/>
      <c r="F172" s="51"/>
      <c r="G172" s="51"/>
      <c r="H172" s="51"/>
      <c r="I172" s="51"/>
      <c r="J172" s="51"/>
      <c r="K172" s="33"/>
      <c r="L172" s="33"/>
      <c r="M172" s="33"/>
      <c r="N172" s="33"/>
      <c r="O172" s="33"/>
      <c r="P172" s="33"/>
      <c r="Q172" s="33"/>
      <c r="R172" s="33"/>
      <c r="S172" s="33"/>
      <c r="T172" s="33"/>
      <c r="U172" s="33"/>
      <c r="V172" s="33"/>
      <c r="W172" s="33"/>
      <c r="X172" s="33"/>
      <c r="Y172" s="33"/>
      <c r="Z172" s="33"/>
    </row>
    <row r="173" spans="1:26" ht="11.25" customHeight="1">
      <c r="A173" s="51"/>
      <c r="B173" s="51"/>
      <c r="C173" s="51"/>
      <c r="D173" s="51"/>
      <c r="E173" s="51"/>
      <c r="F173" s="51"/>
      <c r="G173" s="51"/>
      <c r="H173" s="51"/>
      <c r="I173" s="51"/>
      <c r="J173" s="51"/>
      <c r="K173" s="33"/>
      <c r="L173" s="33"/>
      <c r="M173" s="33"/>
      <c r="N173" s="33"/>
      <c r="O173" s="33"/>
      <c r="P173" s="33"/>
      <c r="Q173" s="33"/>
      <c r="R173" s="33"/>
      <c r="S173" s="33"/>
      <c r="T173" s="33"/>
      <c r="U173" s="33"/>
      <c r="V173" s="33"/>
      <c r="W173" s="33"/>
      <c r="X173" s="33"/>
      <c r="Y173" s="33"/>
      <c r="Z173" s="33"/>
    </row>
    <row r="174" spans="1:26" ht="11.25" customHeight="1">
      <c r="A174" s="51"/>
      <c r="B174" s="51"/>
      <c r="C174" s="51"/>
      <c r="D174" s="51"/>
      <c r="E174" s="51"/>
      <c r="F174" s="51"/>
      <c r="G174" s="51"/>
      <c r="H174" s="51"/>
      <c r="I174" s="51"/>
      <c r="J174" s="51"/>
      <c r="K174" s="33"/>
      <c r="L174" s="33"/>
      <c r="M174" s="33"/>
      <c r="N174" s="33"/>
      <c r="O174" s="33"/>
      <c r="P174" s="33"/>
      <c r="Q174" s="33"/>
      <c r="R174" s="33"/>
      <c r="S174" s="33"/>
      <c r="T174" s="33"/>
      <c r="U174" s="33"/>
      <c r="V174" s="33"/>
      <c r="W174" s="33"/>
      <c r="X174" s="33"/>
      <c r="Y174" s="33"/>
      <c r="Z174" s="33"/>
    </row>
    <row r="175" spans="1:26" ht="11.25" customHeight="1">
      <c r="A175" s="51"/>
      <c r="B175" s="51"/>
      <c r="C175" s="51"/>
      <c r="D175" s="51"/>
      <c r="E175" s="51"/>
      <c r="F175" s="51"/>
      <c r="G175" s="51"/>
      <c r="H175" s="51"/>
      <c r="I175" s="51"/>
      <c r="J175" s="51"/>
      <c r="K175" s="33"/>
      <c r="L175" s="33"/>
      <c r="M175" s="33"/>
      <c r="N175" s="33"/>
      <c r="O175" s="33"/>
      <c r="P175" s="33"/>
      <c r="Q175" s="33"/>
      <c r="R175" s="33"/>
      <c r="S175" s="33"/>
      <c r="T175" s="33"/>
      <c r="U175" s="33"/>
      <c r="V175" s="33"/>
      <c r="W175" s="33"/>
      <c r="X175" s="33"/>
      <c r="Y175" s="33"/>
      <c r="Z175" s="33"/>
    </row>
    <row r="176" spans="1:26" ht="11.25" customHeight="1">
      <c r="A176" s="51"/>
      <c r="B176" s="51"/>
      <c r="C176" s="51"/>
      <c r="D176" s="51"/>
      <c r="E176" s="51"/>
      <c r="F176" s="51"/>
      <c r="G176" s="51"/>
      <c r="H176" s="51"/>
      <c r="I176" s="51"/>
      <c r="J176" s="51"/>
      <c r="K176" s="33"/>
      <c r="L176" s="33"/>
      <c r="M176" s="33"/>
      <c r="N176" s="33"/>
      <c r="O176" s="33"/>
      <c r="P176" s="33"/>
      <c r="Q176" s="33"/>
      <c r="R176" s="33"/>
      <c r="S176" s="33"/>
      <c r="T176" s="33"/>
      <c r="U176" s="33"/>
      <c r="V176" s="33"/>
      <c r="W176" s="33"/>
      <c r="X176" s="33"/>
      <c r="Y176" s="33"/>
      <c r="Z176" s="33"/>
    </row>
    <row r="177" spans="1:26" ht="11.25" customHeight="1">
      <c r="A177" s="51"/>
      <c r="B177" s="51"/>
      <c r="C177" s="51"/>
      <c r="D177" s="51"/>
      <c r="E177" s="51"/>
      <c r="F177" s="51"/>
      <c r="G177" s="51"/>
      <c r="H177" s="51"/>
      <c r="I177" s="51"/>
      <c r="J177" s="51"/>
      <c r="K177" s="33"/>
      <c r="L177" s="33"/>
      <c r="M177" s="33"/>
      <c r="N177" s="33"/>
      <c r="O177" s="33"/>
      <c r="P177" s="33"/>
      <c r="Q177" s="33"/>
      <c r="R177" s="33"/>
      <c r="S177" s="33"/>
      <c r="T177" s="33"/>
      <c r="U177" s="33"/>
      <c r="V177" s="33"/>
      <c r="W177" s="33"/>
      <c r="X177" s="33"/>
      <c r="Y177" s="33"/>
      <c r="Z177" s="33"/>
    </row>
    <row r="178" spans="1:26" ht="11.25" customHeight="1">
      <c r="A178" s="51"/>
      <c r="B178" s="51"/>
      <c r="C178" s="51"/>
      <c r="D178" s="51"/>
      <c r="E178" s="51"/>
      <c r="F178" s="51"/>
      <c r="G178" s="51"/>
      <c r="H178" s="51"/>
      <c r="I178" s="51"/>
      <c r="J178" s="51"/>
      <c r="K178" s="33"/>
      <c r="L178" s="33"/>
      <c r="M178" s="33"/>
      <c r="N178" s="33"/>
      <c r="O178" s="33"/>
      <c r="P178" s="33"/>
      <c r="Q178" s="33"/>
      <c r="R178" s="33"/>
      <c r="S178" s="33"/>
      <c r="T178" s="33"/>
      <c r="U178" s="33"/>
      <c r="V178" s="33"/>
      <c r="W178" s="33"/>
      <c r="X178" s="33"/>
      <c r="Y178" s="33"/>
      <c r="Z178" s="33"/>
    </row>
    <row r="179" spans="1:26" ht="11.25" customHeight="1">
      <c r="A179" s="51"/>
      <c r="B179" s="51"/>
      <c r="C179" s="51"/>
      <c r="D179" s="51"/>
      <c r="E179" s="51"/>
      <c r="F179" s="51"/>
      <c r="G179" s="51"/>
      <c r="H179" s="51"/>
      <c r="I179" s="51"/>
      <c r="J179" s="51"/>
      <c r="K179" s="33"/>
      <c r="L179" s="33"/>
      <c r="M179" s="33"/>
      <c r="N179" s="33"/>
      <c r="O179" s="33"/>
      <c r="P179" s="33"/>
      <c r="Q179" s="33"/>
      <c r="R179" s="33"/>
      <c r="S179" s="33"/>
      <c r="T179" s="33"/>
      <c r="U179" s="33"/>
      <c r="V179" s="33"/>
      <c r="W179" s="33"/>
      <c r="X179" s="33"/>
      <c r="Y179" s="33"/>
      <c r="Z179" s="33"/>
    </row>
    <row r="180" spans="1:26" ht="11.25" customHeight="1">
      <c r="A180" s="51"/>
      <c r="B180" s="51"/>
      <c r="C180" s="51"/>
      <c r="D180" s="51"/>
      <c r="E180" s="51"/>
      <c r="F180" s="51"/>
      <c r="G180" s="51"/>
      <c r="H180" s="51"/>
      <c r="I180" s="51"/>
      <c r="J180" s="51"/>
      <c r="K180" s="33"/>
      <c r="L180" s="33"/>
      <c r="M180" s="33"/>
      <c r="N180" s="33"/>
      <c r="O180" s="33"/>
      <c r="P180" s="33"/>
      <c r="Q180" s="33"/>
      <c r="R180" s="33"/>
      <c r="S180" s="33"/>
      <c r="T180" s="33"/>
      <c r="U180" s="33"/>
      <c r="V180" s="33"/>
      <c r="W180" s="33"/>
      <c r="X180" s="33"/>
      <c r="Y180" s="33"/>
      <c r="Z180" s="33"/>
    </row>
    <row r="181" spans="1:26" ht="11.25" customHeight="1">
      <c r="A181" s="51"/>
      <c r="B181" s="51"/>
      <c r="C181" s="51"/>
      <c r="D181" s="51"/>
      <c r="E181" s="51"/>
      <c r="F181" s="51"/>
      <c r="G181" s="51"/>
      <c r="H181" s="51"/>
      <c r="I181" s="51"/>
      <c r="J181" s="51"/>
      <c r="K181" s="33"/>
      <c r="L181" s="33"/>
      <c r="M181" s="33"/>
      <c r="N181" s="33"/>
      <c r="O181" s="33"/>
      <c r="P181" s="33"/>
      <c r="Q181" s="33"/>
      <c r="R181" s="33"/>
      <c r="S181" s="33"/>
      <c r="T181" s="33"/>
      <c r="U181" s="33"/>
      <c r="V181" s="33"/>
      <c r="W181" s="33"/>
      <c r="X181" s="33"/>
      <c r="Y181" s="33"/>
      <c r="Z181" s="33"/>
    </row>
    <row r="182" spans="1:26" ht="11.25" customHeight="1">
      <c r="A182" s="51"/>
      <c r="B182" s="51"/>
      <c r="C182" s="51"/>
      <c r="D182" s="51"/>
      <c r="E182" s="51"/>
      <c r="F182" s="51"/>
      <c r="G182" s="51"/>
      <c r="H182" s="51"/>
      <c r="I182" s="51"/>
      <c r="J182" s="51"/>
      <c r="K182" s="33"/>
      <c r="L182" s="33"/>
      <c r="M182" s="33"/>
      <c r="N182" s="33"/>
      <c r="O182" s="33"/>
      <c r="P182" s="33"/>
      <c r="Q182" s="33"/>
      <c r="R182" s="33"/>
      <c r="S182" s="33"/>
      <c r="T182" s="33"/>
      <c r="U182" s="33"/>
      <c r="V182" s="33"/>
      <c r="W182" s="33"/>
      <c r="X182" s="33"/>
      <c r="Y182" s="33"/>
      <c r="Z182" s="33"/>
    </row>
    <row r="183" spans="1:26" ht="11.25" customHeight="1">
      <c r="A183" s="51"/>
      <c r="B183" s="51"/>
      <c r="C183" s="51"/>
      <c r="D183" s="51"/>
      <c r="E183" s="51"/>
      <c r="F183" s="51"/>
      <c r="G183" s="51"/>
      <c r="H183" s="51"/>
      <c r="I183" s="51"/>
      <c r="J183" s="51"/>
      <c r="K183" s="33"/>
      <c r="L183" s="33"/>
      <c r="M183" s="33"/>
      <c r="N183" s="33"/>
      <c r="O183" s="33"/>
      <c r="P183" s="33"/>
      <c r="Q183" s="33"/>
      <c r="R183" s="33"/>
      <c r="S183" s="33"/>
      <c r="T183" s="33"/>
      <c r="U183" s="33"/>
      <c r="V183" s="33"/>
      <c r="W183" s="33"/>
      <c r="X183" s="33"/>
      <c r="Y183" s="33"/>
      <c r="Z183" s="33"/>
    </row>
    <row r="184" spans="1:26" ht="11.25" customHeight="1">
      <c r="A184" s="51"/>
      <c r="B184" s="51"/>
      <c r="C184" s="51"/>
      <c r="D184" s="51"/>
      <c r="E184" s="51"/>
      <c r="F184" s="51"/>
      <c r="G184" s="51"/>
      <c r="H184" s="51"/>
      <c r="I184" s="51"/>
      <c r="J184" s="51"/>
      <c r="K184" s="33"/>
      <c r="L184" s="33"/>
      <c r="M184" s="33"/>
      <c r="N184" s="33"/>
      <c r="O184" s="33"/>
      <c r="P184" s="33"/>
      <c r="Q184" s="33"/>
      <c r="R184" s="33"/>
      <c r="S184" s="33"/>
      <c r="T184" s="33"/>
      <c r="U184" s="33"/>
      <c r="V184" s="33"/>
      <c r="W184" s="33"/>
      <c r="X184" s="33"/>
      <c r="Y184" s="33"/>
      <c r="Z184" s="33"/>
    </row>
    <row r="185" spans="1:26" ht="11.25" customHeight="1">
      <c r="A185" s="51"/>
      <c r="B185" s="51"/>
      <c r="C185" s="51"/>
      <c r="D185" s="51"/>
      <c r="E185" s="51"/>
      <c r="F185" s="51"/>
      <c r="G185" s="51"/>
      <c r="H185" s="51"/>
      <c r="I185" s="51"/>
      <c r="J185" s="51"/>
      <c r="K185" s="33"/>
      <c r="L185" s="33"/>
      <c r="M185" s="33"/>
      <c r="N185" s="33"/>
      <c r="O185" s="33"/>
      <c r="P185" s="33"/>
      <c r="Q185" s="33"/>
      <c r="R185" s="33"/>
      <c r="S185" s="33"/>
      <c r="T185" s="33"/>
      <c r="U185" s="33"/>
      <c r="V185" s="33"/>
      <c r="W185" s="33"/>
      <c r="X185" s="33"/>
      <c r="Y185" s="33"/>
      <c r="Z185" s="33"/>
    </row>
    <row r="186" spans="1:26" ht="11.25" customHeight="1">
      <c r="A186" s="51"/>
      <c r="B186" s="51"/>
      <c r="C186" s="51"/>
      <c r="D186" s="51"/>
      <c r="E186" s="51"/>
      <c r="F186" s="51"/>
      <c r="G186" s="51"/>
      <c r="H186" s="51"/>
      <c r="I186" s="51"/>
      <c r="J186" s="51"/>
      <c r="K186" s="33"/>
      <c r="L186" s="33"/>
      <c r="M186" s="33"/>
      <c r="N186" s="33"/>
      <c r="O186" s="33"/>
      <c r="P186" s="33"/>
      <c r="Q186" s="33"/>
      <c r="R186" s="33"/>
      <c r="S186" s="33"/>
      <c r="T186" s="33"/>
      <c r="U186" s="33"/>
      <c r="V186" s="33"/>
      <c r="W186" s="33"/>
      <c r="X186" s="33"/>
      <c r="Y186" s="33"/>
      <c r="Z186" s="33"/>
    </row>
    <row r="187" spans="1:26" ht="11.25" customHeight="1">
      <c r="A187" s="51"/>
      <c r="B187" s="51"/>
      <c r="C187" s="51"/>
      <c r="D187" s="51"/>
      <c r="E187" s="51"/>
      <c r="F187" s="51"/>
      <c r="G187" s="51"/>
      <c r="H187" s="51"/>
      <c r="I187" s="51"/>
      <c r="J187" s="51"/>
      <c r="K187" s="33"/>
      <c r="L187" s="33"/>
      <c r="M187" s="33"/>
      <c r="N187" s="33"/>
      <c r="O187" s="33"/>
      <c r="P187" s="33"/>
      <c r="Q187" s="33"/>
      <c r="R187" s="33"/>
      <c r="S187" s="33"/>
      <c r="T187" s="33"/>
      <c r="U187" s="33"/>
      <c r="V187" s="33"/>
      <c r="W187" s="33"/>
      <c r="X187" s="33"/>
      <c r="Y187" s="33"/>
      <c r="Z187" s="33"/>
    </row>
    <row r="188" spans="1:26" ht="11.25" customHeight="1">
      <c r="A188" s="51"/>
      <c r="B188" s="51"/>
      <c r="C188" s="51"/>
      <c r="D188" s="51"/>
      <c r="E188" s="51"/>
      <c r="F188" s="51"/>
      <c r="G188" s="51"/>
      <c r="H188" s="51"/>
      <c r="I188" s="51"/>
      <c r="J188" s="51"/>
      <c r="K188" s="33"/>
      <c r="L188" s="33"/>
      <c r="M188" s="33"/>
      <c r="N188" s="33"/>
      <c r="O188" s="33"/>
      <c r="P188" s="33"/>
      <c r="Q188" s="33"/>
      <c r="R188" s="33"/>
      <c r="S188" s="33"/>
      <c r="T188" s="33"/>
      <c r="U188" s="33"/>
      <c r="V188" s="33"/>
      <c r="W188" s="33"/>
      <c r="X188" s="33"/>
      <c r="Y188" s="33"/>
      <c r="Z188" s="33"/>
    </row>
    <row r="189" spans="1:26" ht="11.25" customHeight="1">
      <c r="A189" s="51"/>
      <c r="B189" s="51"/>
      <c r="C189" s="51"/>
      <c r="D189" s="51"/>
      <c r="E189" s="51"/>
      <c r="F189" s="51"/>
      <c r="G189" s="51"/>
      <c r="H189" s="51"/>
      <c r="I189" s="51"/>
      <c r="J189" s="51"/>
      <c r="K189" s="33"/>
      <c r="L189" s="33"/>
      <c r="M189" s="33"/>
      <c r="N189" s="33"/>
      <c r="O189" s="33"/>
      <c r="P189" s="33"/>
      <c r="Q189" s="33"/>
      <c r="R189" s="33"/>
      <c r="S189" s="33"/>
      <c r="T189" s="33"/>
      <c r="U189" s="33"/>
      <c r="V189" s="33"/>
      <c r="W189" s="33"/>
      <c r="X189" s="33"/>
      <c r="Y189" s="33"/>
      <c r="Z189" s="33"/>
    </row>
    <row r="190" spans="1:26" ht="11.25" customHeight="1">
      <c r="A190" s="51"/>
      <c r="B190" s="51"/>
      <c r="C190" s="51"/>
      <c r="D190" s="51"/>
      <c r="E190" s="51"/>
      <c r="F190" s="51"/>
      <c r="G190" s="51"/>
      <c r="H190" s="51"/>
      <c r="I190" s="51"/>
      <c r="J190" s="51"/>
      <c r="K190" s="33"/>
      <c r="L190" s="33"/>
      <c r="M190" s="33"/>
      <c r="N190" s="33"/>
      <c r="O190" s="33"/>
      <c r="P190" s="33"/>
      <c r="Q190" s="33"/>
      <c r="R190" s="33"/>
      <c r="S190" s="33"/>
      <c r="T190" s="33"/>
      <c r="U190" s="33"/>
      <c r="V190" s="33"/>
      <c r="W190" s="33"/>
      <c r="X190" s="33"/>
      <c r="Y190" s="33"/>
      <c r="Z190" s="33"/>
    </row>
    <row r="191" spans="1:26" ht="11.25" customHeight="1">
      <c r="A191" s="51"/>
      <c r="B191" s="51"/>
      <c r="C191" s="51"/>
      <c r="D191" s="51"/>
      <c r="E191" s="51"/>
      <c r="F191" s="51"/>
      <c r="G191" s="51"/>
      <c r="H191" s="51"/>
      <c r="I191" s="51"/>
      <c r="J191" s="51"/>
      <c r="K191" s="33"/>
      <c r="L191" s="33"/>
      <c r="M191" s="33"/>
      <c r="N191" s="33"/>
      <c r="O191" s="33"/>
      <c r="P191" s="33"/>
      <c r="Q191" s="33"/>
      <c r="R191" s="33"/>
      <c r="S191" s="33"/>
      <c r="T191" s="33"/>
      <c r="U191" s="33"/>
      <c r="V191" s="33"/>
      <c r="W191" s="33"/>
      <c r="X191" s="33"/>
      <c r="Y191" s="33"/>
      <c r="Z191" s="33"/>
    </row>
    <row r="192" spans="1:26" ht="11.25" customHeight="1">
      <c r="A192" s="51"/>
      <c r="B192" s="51"/>
      <c r="C192" s="51"/>
      <c r="D192" s="51"/>
      <c r="E192" s="51"/>
      <c r="F192" s="51"/>
      <c r="G192" s="51"/>
      <c r="H192" s="51"/>
      <c r="I192" s="51"/>
      <c r="J192" s="51"/>
      <c r="K192" s="33"/>
      <c r="L192" s="33"/>
      <c r="M192" s="33"/>
      <c r="N192" s="33"/>
      <c r="O192" s="33"/>
      <c r="P192" s="33"/>
      <c r="Q192" s="33"/>
      <c r="R192" s="33"/>
      <c r="S192" s="33"/>
      <c r="T192" s="33"/>
      <c r="U192" s="33"/>
      <c r="V192" s="33"/>
      <c r="W192" s="33"/>
      <c r="X192" s="33"/>
      <c r="Y192" s="33"/>
      <c r="Z192" s="33"/>
    </row>
    <row r="193" spans="1:26" ht="11.25" customHeight="1">
      <c r="A193" s="51"/>
      <c r="B193" s="51"/>
      <c r="C193" s="51"/>
      <c r="D193" s="51"/>
      <c r="E193" s="51"/>
      <c r="F193" s="51"/>
      <c r="G193" s="51"/>
      <c r="H193" s="51"/>
      <c r="I193" s="51"/>
      <c r="J193" s="51"/>
      <c r="K193" s="33"/>
      <c r="L193" s="33"/>
      <c r="M193" s="33"/>
      <c r="N193" s="33"/>
      <c r="O193" s="33"/>
      <c r="P193" s="33"/>
      <c r="Q193" s="33"/>
      <c r="R193" s="33"/>
      <c r="S193" s="33"/>
      <c r="T193" s="33"/>
      <c r="U193" s="33"/>
      <c r="V193" s="33"/>
      <c r="W193" s="33"/>
      <c r="X193" s="33"/>
      <c r="Y193" s="33"/>
      <c r="Z193" s="33"/>
    </row>
    <row r="194" spans="1:26" ht="11.25" customHeight="1">
      <c r="A194" s="51"/>
      <c r="B194" s="51"/>
      <c r="C194" s="51"/>
      <c r="D194" s="51"/>
      <c r="E194" s="51"/>
      <c r="F194" s="51"/>
      <c r="G194" s="51"/>
      <c r="H194" s="51"/>
      <c r="I194" s="51"/>
      <c r="J194" s="51"/>
      <c r="K194" s="33"/>
      <c r="L194" s="33"/>
      <c r="M194" s="33"/>
      <c r="N194" s="33"/>
      <c r="O194" s="33"/>
      <c r="P194" s="33"/>
      <c r="Q194" s="33"/>
      <c r="R194" s="33"/>
      <c r="S194" s="33"/>
      <c r="T194" s="33"/>
      <c r="U194" s="33"/>
      <c r="V194" s="33"/>
      <c r="W194" s="33"/>
      <c r="X194" s="33"/>
      <c r="Y194" s="33"/>
      <c r="Z194" s="33"/>
    </row>
    <row r="195" spans="1:26" ht="11.25" customHeight="1">
      <c r="A195" s="51"/>
      <c r="B195" s="51"/>
      <c r="C195" s="51"/>
      <c r="D195" s="51"/>
      <c r="E195" s="51"/>
      <c r="F195" s="51"/>
      <c r="G195" s="51"/>
      <c r="H195" s="51"/>
      <c r="I195" s="51"/>
      <c r="J195" s="51"/>
      <c r="K195" s="33"/>
      <c r="L195" s="33"/>
      <c r="M195" s="33"/>
      <c r="N195" s="33"/>
      <c r="O195" s="33"/>
      <c r="P195" s="33"/>
      <c r="Q195" s="33"/>
      <c r="R195" s="33"/>
      <c r="S195" s="33"/>
      <c r="T195" s="33"/>
      <c r="U195" s="33"/>
      <c r="V195" s="33"/>
      <c r="W195" s="33"/>
      <c r="X195" s="33"/>
      <c r="Y195" s="33"/>
      <c r="Z195" s="33"/>
    </row>
    <row r="196" spans="1:26" ht="11.25" customHeight="1">
      <c r="A196" s="51"/>
      <c r="B196" s="51"/>
      <c r="C196" s="51"/>
      <c r="D196" s="51"/>
      <c r="E196" s="51"/>
      <c r="F196" s="51"/>
      <c r="G196" s="51"/>
      <c r="H196" s="51"/>
      <c r="I196" s="51"/>
      <c r="J196" s="51"/>
      <c r="K196" s="33"/>
      <c r="L196" s="33"/>
      <c r="M196" s="33"/>
      <c r="N196" s="33"/>
      <c r="O196" s="33"/>
      <c r="P196" s="33"/>
      <c r="Q196" s="33"/>
      <c r="R196" s="33"/>
      <c r="S196" s="33"/>
      <c r="T196" s="33"/>
      <c r="U196" s="33"/>
      <c r="V196" s="33"/>
      <c r="W196" s="33"/>
      <c r="X196" s="33"/>
      <c r="Y196" s="33"/>
      <c r="Z196" s="33"/>
    </row>
    <row r="197" spans="1:26" ht="11.25" customHeight="1">
      <c r="A197" s="51"/>
      <c r="B197" s="51"/>
      <c r="C197" s="51"/>
      <c r="D197" s="51"/>
      <c r="E197" s="51"/>
      <c r="F197" s="51"/>
      <c r="G197" s="51"/>
      <c r="H197" s="51"/>
      <c r="I197" s="51"/>
      <c r="J197" s="51"/>
      <c r="K197" s="33"/>
      <c r="L197" s="33"/>
      <c r="M197" s="33"/>
      <c r="N197" s="33"/>
      <c r="O197" s="33"/>
      <c r="P197" s="33"/>
      <c r="Q197" s="33"/>
      <c r="R197" s="33"/>
      <c r="S197" s="33"/>
      <c r="T197" s="33"/>
      <c r="U197" s="33"/>
      <c r="V197" s="33"/>
      <c r="W197" s="33"/>
      <c r="X197" s="33"/>
      <c r="Y197" s="33"/>
      <c r="Z197" s="33"/>
    </row>
    <row r="198" spans="1:26" ht="11.25" customHeight="1">
      <c r="A198" s="51"/>
      <c r="B198" s="51"/>
      <c r="C198" s="51"/>
      <c r="D198" s="51"/>
      <c r="E198" s="51"/>
      <c r="F198" s="51"/>
      <c r="G198" s="51"/>
      <c r="H198" s="51"/>
      <c r="I198" s="51"/>
      <c r="J198" s="51"/>
      <c r="K198" s="33"/>
      <c r="L198" s="33"/>
      <c r="M198" s="33"/>
      <c r="N198" s="33"/>
      <c r="O198" s="33"/>
      <c r="P198" s="33"/>
      <c r="Q198" s="33"/>
      <c r="R198" s="33"/>
      <c r="S198" s="33"/>
      <c r="T198" s="33"/>
      <c r="U198" s="33"/>
      <c r="V198" s="33"/>
      <c r="W198" s="33"/>
      <c r="X198" s="33"/>
      <c r="Y198" s="33"/>
      <c r="Z198" s="33"/>
    </row>
    <row r="199" spans="1:26" ht="11.25" customHeight="1">
      <c r="A199" s="51"/>
      <c r="B199" s="51"/>
      <c r="C199" s="51"/>
      <c r="D199" s="51"/>
      <c r="E199" s="51"/>
      <c r="F199" s="51"/>
      <c r="G199" s="51"/>
      <c r="H199" s="51"/>
      <c r="I199" s="51"/>
      <c r="J199" s="51"/>
      <c r="K199" s="33"/>
      <c r="L199" s="33"/>
      <c r="M199" s="33"/>
      <c r="N199" s="33"/>
      <c r="O199" s="33"/>
      <c r="P199" s="33"/>
      <c r="Q199" s="33"/>
      <c r="R199" s="33"/>
      <c r="S199" s="33"/>
      <c r="T199" s="33"/>
      <c r="U199" s="33"/>
      <c r="V199" s="33"/>
      <c r="W199" s="33"/>
      <c r="X199" s="33"/>
      <c r="Y199" s="33"/>
      <c r="Z199" s="33"/>
    </row>
    <row r="200" spans="1:26" ht="11.25" customHeight="1">
      <c r="A200" s="51"/>
      <c r="B200" s="51"/>
      <c r="C200" s="51"/>
      <c r="D200" s="51"/>
      <c r="E200" s="51"/>
      <c r="F200" s="51"/>
      <c r="G200" s="51"/>
      <c r="H200" s="51"/>
      <c r="I200" s="51"/>
      <c r="J200" s="51"/>
      <c r="K200" s="33"/>
      <c r="L200" s="33"/>
      <c r="M200" s="33"/>
      <c r="N200" s="33"/>
      <c r="O200" s="33"/>
      <c r="P200" s="33"/>
      <c r="Q200" s="33"/>
      <c r="R200" s="33"/>
      <c r="S200" s="33"/>
      <c r="T200" s="33"/>
      <c r="U200" s="33"/>
      <c r="V200" s="33"/>
      <c r="W200" s="33"/>
      <c r="X200" s="33"/>
      <c r="Y200" s="33"/>
      <c r="Z200" s="33"/>
    </row>
    <row r="201" spans="1:26" ht="11.25" customHeight="1">
      <c r="A201" s="51"/>
      <c r="B201" s="51"/>
      <c r="C201" s="51"/>
      <c r="D201" s="51"/>
      <c r="E201" s="51"/>
      <c r="F201" s="51"/>
      <c r="G201" s="51"/>
      <c r="H201" s="51"/>
      <c r="I201" s="51"/>
      <c r="J201" s="51"/>
      <c r="K201" s="33"/>
      <c r="L201" s="33"/>
      <c r="M201" s="33"/>
      <c r="N201" s="33"/>
      <c r="O201" s="33"/>
      <c r="P201" s="33"/>
      <c r="Q201" s="33"/>
      <c r="R201" s="33"/>
      <c r="S201" s="33"/>
      <c r="T201" s="33"/>
      <c r="U201" s="33"/>
      <c r="V201" s="33"/>
      <c r="W201" s="33"/>
      <c r="X201" s="33"/>
      <c r="Y201" s="33"/>
      <c r="Z201" s="33"/>
    </row>
    <row r="202" spans="1:26" ht="11.25" customHeight="1">
      <c r="A202" s="51"/>
      <c r="B202" s="51"/>
      <c r="C202" s="51"/>
      <c r="D202" s="51"/>
      <c r="E202" s="51"/>
      <c r="F202" s="51"/>
      <c r="G202" s="51"/>
      <c r="H202" s="51"/>
      <c r="I202" s="51"/>
      <c r="J202" s="51"/>
      <c r="K202" s="33"/>
      <c r="L202" s="33"/>
      <c r="M202" s="33"/>
      <c r="N202" s="33"/>
      <c r="O202" s="33"/>
      <c r="P202" s="33"/>
      <c r="Q202" s="33"/>
      <c r="R202" s="33"/>
      <c r="S202" s="33"/>
      <c r="T202" s="33"/>
      <c r="U202" s="33"/>
      <c r="V202" s="33"/>
      <c r="W202" s="33"/>
      <c r="X202" s="33"/>
      <c r="Y202" s="33"/>
      <c r="Z202" s="33"/>
    </row>
    <row r="203" spans="1:26" ht="11.25" customHeight="1">
      <c r="A203" s="51"/>
      <c r="B203" s="51"/>
      <c r="C203" s="51"/>
      <c r="D203" s="51"/>
      <c r="E203" s="51"/>
      <c r="F203" s="51"/>
      <c r="G203" s="51"/>
      <c r="H203" s="51"/>
      <c r="I203" s="51"/>
      <c r="J203" s="51"/>
      <c r="K203" s="33"/>
      <c r="L203" s="33"/>
      <c r="M203" s="33"/>
      <c r="N203" s="33"/>
      <c r="O203" s="33"/>
      <c r="P203" s="33"/>
      <c r="Q203" s="33"/>
      <c r="R203" s="33"/>
      <c r="S203" s="33"/>
      <c r="T203" s="33"/>
      <c r="U203" s="33"/>
      <c r="V203" s="33"/>
      <c r="W203" s="33"/>
      <c r="X203" s="33"/>
      <c r="Y203" s="33"/>
      <c r="Z203" s="33"/>
    </row>
    <row r="204" spans="1:26" ht="11.25" customHeight="1">
      <c r="A204" s="51"/>
      <c r="B204" s="51"/>
      <c r="C204" s="51"/>
      <c r="D204" s="51"/>
      <c r="E204" s="51"/>
      <c r="F204" s="51"/>
      <c r="G204" s="51"/>
      <c r="H204" s="51"/>
      <c r="I204" s="51"/>
      <c r="J204" s="51"/>
      <c r="K204" s="33"/>
      <c r="L204" s="33"/>
      <c r="M204" s="33"/>
      <c r="N204" s="33"/>
      <c r="O204" s="33"/>
      <c r="P204" s="33"/>
      <c r="Q204" s="33"/>
      <c r="R204" s="33"/>
      <c r="S204" s="33"/>
      <c r="T204" s="33"/>
      <c r="U204" s="33"/>
      <c r="V204" s="33"/>
      <c r="W204" s="33"/>
      <c r="X204" s="33"/>
      <c r="Y204" s="33"/>
      <c r="Z204" s="33"/>
    </row>
    <row r="205" spans="1:26" ht="11.25" customHeight="1">
      <c r="A205" s="51"/>
      <c r="B205" s="51"/>
      <c r="C205" s="51"/>
      <c r="D205" s="51"/>
      <c r="E205" s="51"/>
      <c r="F205" s="51"/>
      <c r="G205" s="51"/>
      <c r="H205" s="51"/>
      <c r="I205" s="51"/>
      <c r="J205" s="51"/>
      <c r="K205" s="33"/>
      <c r="L205" s="33"/>
      <c r="M205" s="33"/>
      <c r="N205" s="33"/>
      <c r="O205" s="33"/>
      <c r="P205" s="33"/>
      <c r="Q205" s="33"/>
      <c r="R205" s="33"/>
      <c r="S205" s="33"/>
      <c r="T205" s="33"/>
      <c r="U205" s="33"/>
      <c r="V205" s="33"/>
      <c r="W205" s="33"/>
      <c r="X205" s="33"/>
      <c r="Y205" s="33"/>
      <c r="Z205" s="33"/>
    </row>
    <row r="206" spans="1:26" ht="11.25" customHeight="1">
      <c r="A206" s="51"/>
      <c r="B206" s="51"/>
      <c r="C206" s="51"/>
      <c r="D206" s="51"/>
      <c r="E206" s="51"/>
      <c r="F206" s="51"/>
      <c r="G206" s="51"/>
      <c r="H206" s="51"/>
      <c r="I206" s="51"/>
      <c r="J206" s="51"/>
      <c r="K206" s="33"/>
      <c r="L206" s="33"/>
      <c r="M206" s="33"/>
      <c r="N206" s="33"/>
      <c r="O206" s="33"/>
      <c r="P206" s="33"/>
      <c r="Q206" s="33"/>
      <c r="R206" s="33"/>
      <c r="S206" s="33"/>
      <c r="T206" s="33"/>
      <c r="U206" s="33"/>
      <c r="V206" s="33"/>
      <c r="W206" s="33"/>
      <c r="X206" s="33"/>
      <c r="Y206" s="33"/>
      <c r="Z206" s="33"/>
    </row>
    <row r="207" spans="1:26" ht="11.25" customHeight="1">
      <c r="A207" s="51"/>
      <c r="B207" s="51"/>
      <c r="C207" s="51"/>
      <c r="D207" s="51"/>
      <c r="E207" s="51"/>
      <c r="F207" s="51"/>
      <c r="G207" s="51"/>
      <c r="H207" s="51"/>
      <c r="I207" s="51"/>
      <c r="J207" s="51"/>
      <c r="K207" s="33"/>
      <c r="L207" s="33"/>
      <c r="M207" s="33"/>
      <c r="N207" s="33"/>
      <c r="O207" s="33"/>
      <c r="P207" s="33"/>
      <c r="Q207" s="33"/>
      <c r="R207" s="33"/>
      <c r="S207" s="33"/>
      <c r="T207" s="33"/>
      <c r="U207" s="33"/>
      <c r="V207" s="33"/>
      <c r="W207" s="33"/>
      <c r="X207" s="33"/>
      <c r="Y207" s="33"/>
      <c r="Z207" s="33"/>
    </row>
    <row r="208" spans="1:26" ht="11.25" customHeight="1">
      <c r="A208" s="51"/>
      <c r="B208" s="51"/>
      <c r="C208" s="51"/>
      <c r="D208" s="51"/>
      <c r="E208" s="51"/>
      <c r="F208" s="51"/>
      <c r="G208" s="51"/>
      <c r="H208" s="51"/>
      <c r="I208" s="51"/>
      <c r="J208" s="51"/>
      <c r="K208" s="33"/>
      <c r="L208" s="33"/>
      <c r="M208" s="33"/>
      <c r="N208" s="33"/>
      <c r="O208" s="33"/>
      <c r="P208" s="33"/>
      <c r="Q208" s="33"/>
      <c r="R208" s="33"/>
      <c r="S208" s="33"/>
      <c r="T208" s="33"/>
      <c r="U208" s="33"/>
      <c r="V208" s="33"/>
      <c r="W208" s="33"/>
      <c r="X208" s="33"/>
      <c r="Y208" s="33"/>
      <c r="Z208" s="33"/>
    </row>
    <row r="209" spans="1:26" ht="11.25" customHeight="1">
      <c r="A209" s="51"/>
      <c r="B209" s="51"/>
      <c r="C209" s="51"/>
      <c r="D209" s="51"/>
      <c r="E209" s="51"/>
      <c r="F209" s="51"/>
      <c r="G209" s="51"/>
      <c r="H209" s="51"/>
      <c r="I209" s="51"/>
      <c r="J209" s="51"/>
      <c r="K209" s="33"/>
      <c r="L209" s="33"/>
      <c r="M209" s="33"/>
      <c r="N209" s="33"/>
      <c r="O209" s="33"/>
      <c r="P209" s="33"/>
      <c r="Q209" s="33"/>
      <c r="R209" s="33"/>
      <c r="S209" s="33"/>
      <c r="T209" s="33"/>
      <c r="U209" s="33"/>
      <c r="V209" s="33"/>
      <c r="W209" s="33"/>
      <c r="X209" s="33"/>
      <c r="Y209" s="33"/>
      <c r="Z209" s="33"/>
    </row>
    <row r="210" spans="1:26" ht="11.25" customHeight="1">
      <c r="A210" s="51"/>
      <c r="B210" s="51"/>
      <c r="C210" s="51"/>
      <c r="D210" s="51"/>
      <c r="E210" s="51"/>
      <c r="F210" s="51"/>
      <c r="G210" s="51"/>
      <c r="H210" s="51"/>
      <c r="I210" s="51"/>
      <c r="J210" s="51"/>
      <c r="K210" s="33"/>
      <c r="L210" s="33"/>
      <c r="M210" s="33"/>
      <c r="N210" s="33"/>
      <c r="O210" s="33"/>
      <c r="P210" s="33"/>
      <c r="Q210" s="33"/>
      <c r="R210" s="33"/>
      <c r="S210" s="33"/>
      <c r="T210" s="33"/>
      <c r="U210" s="33"/>
      <c r="V210" s="33"/>
      <c r="W210" s="33"/>
      <c r="X210" s="33"/>
      <c r="Y210" s="33"/>
      <c r="Z210" s="33"/>
    </row>
    <row r="211" spans="1:26" ht="11.25" customHeight="1">
      <c r="A211" s="51"/>
      <c r="B211" s="51"/>
      <c r="C211" s="51"/>
      <c r="D211" s="51"/>
      <c r="E211" s="51"/>
      <c r="F211" s="51"/>
      <c r="G211" s="51"/>
      <c r="H211" s="51"/>
      <c r="I211" s="51"/>
      <c r="J211" s="51"/>
      <c r="K211" s="33"/>
      <c r="L211" s="33"/>
      <c r="M211" s="33"/>
      <c r="N211" s="33"/>
      <c r="O211" s="33"/>
      <c r="P211" s="33"/>
      <c r="Q211" s="33"/>
      <c r="R211" s="33"/>
      <c r="S211" s="33"/>
      <c r="T211" s="33"/>
      <c r="U211" s="33"/>
      <c r="V211" s="33"/>
      <c r="W211" s="33"/>
      <c r="X211" s="33"/>
      <c r="Y211" s="33"/>
      <c r="Z211" s="33"/>
    </row>
    <row r="212" spans="1:26" ht="11.25" customHeight="1">
      <c r="A212" s="51"/>
      <c r="B212" s="51"/>
      <c r="C212" s="51"/>
      <c r="D212" s="51"/>
      <c r="E212" s="51"/>
      <c r="F212" s="51"/>
      <c r="G212" s="51"/>
      <c r="H212" s="51"/>
      <c r="I212" s="51"/>
      <c r="J212" s="51"/>
      <c r="K212" s="33"/>
      <c r="L212" s="33"/>
      <c r="M212" s="33"/>
      <c r="N212" s="33"/>
      <c r="O212" s="33"/>
      <c r="P212" s="33"/>
      <c r="Q212" s="33"/>
      <c r="R212" s="33"/>
      <c r="S212" s="33"/>
      <c r="T212" s="33"/>
      <c r="U212" s="33"/>
      <c r="V212" s="33"/>
      <c r="W212" s="33"/>
      <c r="X212" s="33"/>
      <c r="Y212" s="33"/>
      <c r="Z212" s="33"/>
    </row>
    <row r="213" spans="1:26" ht="11.25" customHeight="1">
      <c r="A213" s="51"/>
      <c r="B213" s="51"/>
      <c r="C213" s="51"/>
      <c r="D213" s="51"/>
      <c r="E213" s="51"/>
      <c r="F213" s="51"/>
      <c r="G213" s="51"/>
      <c r="H213" s="51"/>
      <c r="I213" s="51"/>
      <c r="J213" s="51"/>
      <c r="K213" s="33"/>
      <c r="L213" s="33"/>
      <c r="M213" s="33"/>
      <c r="N213" s="33"/>
      <c r="O213" s="33"/>
      <c r="P213" s="33"/>
      <c r="Q213" s="33"/>
      <c r="R213" s="33"/>
      <c r="S213" s="33"/>
      <c r="T213" s="33"/>
      <c r="U213" s="33"/>
      <c r="V213" s="33"/>
      <c r="W213" s="33"/>
      <c r="X213" s="33"/>
      <c r="Y213" s="33"/>
      <c r="Z213" s="33"/>
    </row>
    <row r="214" spans="1:26" ht="11.25" customHeight="1">
      <c r="A214" s="51"/>
      <c r="B214" s="51"/>
      <c r="C214" s="51"/>
      <c r="D214" s="51"/>
      <c r="E214" s="51"/>
      <c r="F214" s="51"/>
      <c r="G214" s="51"/>
      <c r="H214" s="51"/>
      <c r="I214" s="51"/>
      <c r="J214" s="51"/>
      <c r="K214" s="33"/>
      <c r="L214" s="33"/>
      <c r="M214" s="33"/>
      <c r="N214" s="33"/>
      <c r="O214" s="33"/>
      <c r="P214" s="33"/>
      <c r="Q214" s="33"/>
      <c r="R214" s="33"/>
      <c r="S214" s="33"/>
      <c r="T214" s="33"/>
      <c r="U214" s="33"/>
      <c r="V214" s="33"/>
      <c r="W214" s="33"/>
      <c r="X214" s="33"/>
      <c r="Y214" s="33"/>
      <c r="Z214" s="33"/>
    </row>
    <row r="215" spans="1:26" ht="11.25" customHeight="1">
      <c r="A215" s="51"/>
      <c r="B215" s="51"/>
      <c r="C215" s="51"/>
      <c r="D215" s="51"/>
      <c r="E215" s="51"/>
      <c r="F215" s="51"/>
      <c r="G215" s="51"/>
      <c r="H215" s="51"/>
      <c r="I215" s="51"/>
      <c r="J215" s="51"/>
      <c r="K215" s="33"/>
      <c r="L215" s="33"/>
      <c r="M215" s="33"/>
      <c r="N215" s="33"/>
      <c r="O215" s="33"/>
      <c r="P215" s="33"/>
      <c r="Q215" s="33"/>
      <c r="R215" s="33"/>
      <c r="S215" s="33"/>
      <c r="T215" s="33"/>
      <c r="U215" s="33"/>
      <c r="V215" s="33"/>
      <c r="W215" s="33"/>
      <c r="X215" s="33"/>
      <c r="Y215" s="33"/>
      <c r="Z215" s="33"/>
    </row>
    <row r="216" spans="1:26" ht="11.25" customHeight="1">
      <c r="A216" s="51"/>
      <c r="B216" s="51"/>
      <c r="C216" s="51"/>
      <c r="D216" s="51"/>
      <c r="E216" s="51"/>
      <c r="F216" s="51"/>
      <c r="G216" s="51"/>
      <c r="H216" s="51"/>
      <c r="I216" s="51"/>
      <c r="J216" s="51"/>
      <c r="K216" s="33"/>
      <c r="L216" s="33"/>
      <c r="M216" s="33"/>
      <c r="N216" s="33"/>
      <c r="O216" s="33"/>
      <c r="P216" s="33"/>
      <c r="Q216" s="33"/>
      <c r="R216" s="33"/>
      <c r="S216" s="33"/>
      <c r="T216" s="33"/>
      <c r="U216" s="33"/>
      <c r="V216" s="33"/>
      <c r="W216" s="33"/>
      <c r="X216" s="33"/>
      <c r="Y216" s="33"/>
      <c r="Z216" s="33"/>
    </row>
    <row r="217" spans="1:26" ht="11.25" customHeight="1">
      <c r="A217" s="51"/>
      <c r="B217" s="51"/>
      <c r="C217" s="51"/>
      <c r="D217" s="51"/>
      <c r="E217" s="51"/>
      <c r="F217" s="51"/>
      <c r="G217" s="51"/>
      <c r="H217" s="51"/>
      <c r="I217" s="51"/>
      <c r="J217" s="51"/>
      <c r="K217" s="33"/>
      <c r="L217" s="33"/>
      <c r="M217" s="33"/>
      <c r="N217" s="33"/>
      <c r="O217" s="33"/>
      <c r="P217" s="33"/>
      <c r="Q217" s="33"/>
      <c r="R217" s="33"/>
      <c r="S217" s="33"/>
      <c r="T217" s="33"/>
      <c r="U217" s="33"/>
      <c r="V217" s="33"/>
      <c r="W217" s="33"/>
      <c r="X217" s="33"/>
      <c r="Y217" s="33"/>
      <c r="Z217" s="33"/>
    </row>
    <row r="218" spans="1:26" ht="11.25" customHeight="1">
      <c r="A218" s="51"/>
      <c r="B218" s="51"/>
      <c r="C218" s="51"/>
      <c r="D218" s="51"/>
      <c r="E218" s="51"/>
      <c r="F218" s="51"/>
      <c r="G218" s="51"/>
      <c r="H218" s="51"/>
      <c r="I218" s="51"/>
      <c r="J218" s="51"/>
      <c r="K218" s="33"/>
      <c r="L218" s="33"/>
      <c r="M218" s="33"/>
      <c r="N218" s="33"/>
      <c r="O218" s="33"/>
      <c r="P218" s="33"/>
      <c r="Q218" s="33"/>
      <c r="R218" s="33"/>
      <c r="S218" s="33"/>
      <c r="T218" s="33"/>
      <c r="U218" s="33"/>
      <c r="V218" s="33"/>
      <c r="W218" s="33"/>
      <c r="X218" s="33"/>
      <c r="Y218" s="33"/>
      <c r="Z218" s="33"/>
    </row>
    <row r="219" spans="1:26" ht="11.25" customHeight="1">
      <c r="A219" s="51"/>
      <c r="B219" s="51"/>
      <c r="C219" s="51"/>
      <c r="D219" s="51"/>
      <c r="E219" s="51"/>
      <c r="F219" s="51"/>
      <c r="G219" s="51"/>
      <c r="H219" s="51"/>
      <c r="I219" s="51"/>
      <c r="J219" s="51"/>
      <c r="K219" s="33"/>
      <c r="L219" s="33"/>
      <c r="M219" s="33"/>
      <c r="N219" s="33"/>
      <c r="O219" s="33"/>
      <c r="P219" s="33"/>
      <c r="Q219" s="33"/>
      <c r="R219" s="33"/>
      <c r="S219" s="33"/>
      <c r="T219" s="33"/>
      <c r="U219" s="33"/>
      <c r="V219" s="33"/>
      <c r="W219" s="33"/>
      <c r="X219" s="33"/>
      <c r="Y219" s="33"/>
      <c r="Z219" s="33"/>
    </row>
    <row r="220" spans="1:26" ht="11.25" customHeight="1">
      <c r="A220" s="51"/>
      <c r="B220" s="51"/>
      <c r="C220" s="51"/>
      <c r="D220" s="51"/>
      <c r="E220" s="51"/>
      <c r="F220" s="51"/>
      <c r="G220" s="51"/>
      <c r="H220" s="51"/>
      <c r="I220" s="51"/>
      <c r="J220" s="51"/>
      <c r="K220" s="33"/>
      <c r="L220" s="33"/>
      <c r="M220" s="33"/>
      <c r="N220" s="33"/>
      <c r="O220" s="33"/>
      <c r="P220" s="33"/>
      <c r="Q220" s="33"/>
      <c r="R220" s="33"/>
      <c r="S220" s="33"/>
      <c r="T220" s="33"/>
      <c r="U220" s="33"/>
      <c r="V220" s="33"/>
      <c r="W220" s="33"/>
      <c r="X220" s="33"/>
      <c r="Y220" s="33"/>
      <c r="Z220" s="33"/>
    </row>
    <row r="221" spans="1:26" ht="11.25" customHeight="1">
      <c r="A221" s="51"/>
      <c r="B221" s="51"/>
      <c r="C221" s="51"/>
      <c r="D221" s="51"/>
      <c r="E221" s="51"/>
      <c r="F221" s="51"/>
      <c r="G221" s="51"/>
      <c r="H221" s="51"/>
      <c r="I221" s="51"/>
      <c r="J221" s="51"/>
      <c r="K221" s="33"/>
      <c r="L221" s="33"/>
      <c r="M221" s="33"/>
      <c r="N221" s="33"/>
      <c r="O221" s="33"/>
      <c r="P221" s="33"/>
      <c r="Q221" s="33"/>
      <c r="R221" s="33"/>
      <c r="S221" s="33"/>
      <c r="T221" s="33"/>
      <c r="U221" s="33"/>
      <c r="V221" s="33"/>
      <c r="W221" s="33"/>
      <c r="X221" s="33"/>
      <c r="Y221" s="33"/>
      <c r="Z221" s="33"/>
    </row>
    <row r="222" spans="1:26" ht="11.25" customHeight="1">
      <c r="A222" s="51"/>
      <c r="B222" s="51"/>
      <c r="C222" s="51"/>
      <c r="D222" s="51"/>
      <c r="E222" s="51"/>
      <c r="F222" s="51"/>
      <c r="G222" s="51"/>
      <c r="H222" s="51"/>
      <c r="I222" s="51"/>
      <c r="J222" s="51"/>
      <c r="K222" s="33"/>
      <c r="L222" s="33"/>
      <c r="M222" s="33"/>
      <c r="N222" s="33"/>
      <c r="O222" s="33"/>
      <c r="P222" s="33"/>
      <c r="Q222" s="33"/>
      <c r="R222" s="33"/>
      <c r="S222" s="33"/>
      <c r="T222" s="33"/>
      <c r="U222" s="33"/>
      <c r="V222" s="33"/>
      <c r="W222" s="33"/>
      <c r="X222" s="33"/>
      <c r="Y222" s="33"/>
      <c r="Z222" s="33"/>
    </row>
    <row r="223" spans="1:26" ht="11.25" customHeight="1">
      <c r="A223" s="51"/>
      <c r="B223" s="51"/>
      <c r="C223" s="51"/>
      <c r="D223" s="51"/>
      <c r="E223" s="51"/>
      <c r="F223" s="51"/>
      <c r="G223" s="51"/>
      <c r="H223" s="51"/>
      <c r="I223" s="51"/>
      <c r="J223" s="51"/>
      <c r="K223" s="33"/>
      <c r="L223" s="33"/>
      <c r="M223" s="33"/>
      <c r="N223" s="33"/>
      <c r="O223" s="33"/>
      <c r="P223" s="33"/>
      <c r="Q223" s="33"/>
      <c r="R223" s="33"/>
      <c r="S223" s="33"/>
      <c r="T223" s="33"/>
      <c r="U223" s="33"/>
      <c r="V223" s="33"/>
      <c r="W223" s="33"/>
      <c r="X223" s="33"/>
      <c r="Y223" s="33"/>
      <c r="Z223" s="33"/>
    </row>
    <row r="224" spans="1:26" ht="11.25" customHeight="1">
      <c r="A224" s="51"/>
      <c r="B224" s="51"/>
      <c r="C224" s="51"/>
      <c r="D224" s="51"/>
      <c r="E224" s="51"/>
      <c r="F224" s="51"/>
      <c r="G224" s="51"/>
      <c r="H224" s="51"/>
      <c r="I224" s="51"/>
      <c r="J224" s="51"/>
      <c r="K224" s="33"/>
      <c r="L224" s="33"/>
      <c r="M224" s="33"/>
      <c r="N224" s="33"/>
      <c r="O224" s="33"/>
      <c r="P224" s="33"/>
      <c r="Q224" s="33"/>
      <c r="R224" s="33"/>
      <c r="S224" s="33"/>
      <c r="T224" s="33"/>
      <c r="U224" s="33"/>
      <c r="V224" s="33"/>
      <c r="W224" s="33"/>
      <c r="X224" s="33"/>
      <c r="Y224" s="33"/>
      <c r="Z224" s="33"/>
    </row>
    <row r="225" spans="1:26" ht="11.25" customHeight="1">
      <c r="A225" s="51"/>
      <c r="B225" s="51"/>
      <c r="C225" s="51"/>
      <c r="D225" s="51"/>
      <c r="E225" s="51"/>
      <c r="F225" s="51"/>
      <c r="G225" s="51"/>
      <c r="H225" s="51"/>
      <c r="I225" s="51"/>
      <c r="J225" s="51"/>
      <c r="K225" s="33"/>
      <c r="L225" s="33"/>
      <c r="M225" s="33"/>
      <c r="N225" s="33"/>
      <c r="O225" s="33"/>
      <c r="P225" s="33"/>
      <c r="Q225" s="33"/>
      <c r="R225" s="33"/>
      <c r="S225" s="33"/>
      <c r="T225" s="33"/>
      <c r="U225" s="33"/>
      <c r="V225" s="33"/>
      <c r="W225" s="33"/>
      <c r="X225" s="33"/>
      <c r="Y225" s="33"/>
      <c r="Z225" s="33"/>
    </row>
    <row r="226" spans="1:26" ht="11.25" customHeight="1">
      <c r="A226" s="51"/>
      <c r="B226" s="51"/>
      <c r="C226" s="51"/>
      <c r="D226" s="51"/>
      <c r="E226" s="51"/>
      <c r="F226" s="51"/>
      <c r="G226" s="51"/>
      <c r="H226" s="51"/>
      <c r="I226" s="51"/>
      <c r="J226" s="51"/>
      <c r="K226" s="33"/>
      <c r="L226" s="33"/>
      <c r="M226" s="33"/>
      <c r="N226" s="33"/>
      <c r="O226" s="33"/>
      <c r="P226" s="33"/>
      <c r="Q226" s="33"/>
      <c r="R226" s="33"/>
      <c r="S226" s="33"/>
      <c r="T226" s="33"/>
      <c r="U226" s="33"/>
      <c r="V226" s="33"/>
      <c r="W226" s="33"/>
      <c r="X226" s="33"/>
      <c r="Y226" s="33"/>
      <c r="Z226" s="33"/>
    </row>
    <row r="227" spans="1:26" ht="11.25" customHeight="1">
      <c r="A227" s="51"/>
      <c r="B227" s="51"/>
      <c r="C227" s="51"/>
      <c r="D227" s="51"/>
      <c r="E227" s="51"/>
      <c r="F227" s="51"/>
      <c r="G227" s="51"/>
      <c r="H227" s="51"/>
      <c r="I227" s="51"/>
      <c r="J227" s="51"/>
      <c r="K227" s="33"/>
      <c r="L227" s="33"/>
      <c r="M227" s="33"/>
      <c r="N227" s="33"/>
      <c r="O227" s="33"/>
      <c r="P227" s="33"/>
      <c r="Q227" s="33"/>
      <c r="R227" s="33"/>
      <c r="S227" s="33"/>
      <c r="T227" s="33"/>
      <c r="U227" s="33"/>
      <c r="V227" s="33"/>
      <c r="W227" s="33"/>
      <c r="X227" s="33"/>
      <c r="Y227" s="33"/>
      <c r="Z227" s="33"/>
    </row>
    <row r="228" spans="1:26" ht="11.25" customHeight="1">
      <c r="A228" s="51"/>
      <c r="B228" s="51"/>
      <c r="C228" s="51"/>
      <c r="D228" s="51"/>
      <c r="E228" s="51"/>
      <c r="F228" s="51"/>
      <c r="G228" s="51"/>
      <c r="H228" s="51"/>
      <c r="I228" s="51"/>
      <c r="J228" s="51"/>
      <c r="K228" s="33"/>
      <c r="L228" s="33"/>
      <c r="M228" s="33"/>
      <c r="N228" s="33"/>
      <c r="O228" s="33"/>
      <c r="P228" s="33"/>
      <c r="Q228" s="33"/>
      <c r="R228" s="33"/>
      <c r="S228" s="33"/>
      <c r="T228" s="33"/>
      <c r="U228" s="33"/>
      <c r="V228" s="33"/>
      <c r="W228" s="33"/>
      <c r="X228" s="33"/>
      <c r="Y228" s="33"/>
      <c r="Z228" s="33"/>
    </row>
    <row r="229" spans="1:26" ht="11.25" customHeight="1">
      <c r="A229" s="51"/>
      <c r="B229" s="51"/>
      <c r="C229" s="51"/>
      <c r="D229" s="51"/>
      <c r="E229" s="51"/>
      <c r="F229" s="51"/>
      <c r="G229" s="51"/>
      <c r="H229" s="51"/>
      <c r="I229" s="51"/>
      <c r="J229" s="51"/>
      <c r="K229" s="33"/>
      <c r="L229" s="33"/>
      <c r="M229" s="33"/>
      <c r="N229" s="33"/>
      <c r="O229" s="33"/>
      <c r="P229" s="33"/>
      <c r="Q229" s="33"/>
      <c r="R229" s="33"/>
      <c r="S229" s="33"/>
      <c r="T229" s="33"/>
      <c r="U229" s="33"/>
      <c r="V229" s="33"/>
      <c r="W229" s="33"/>
      <c r="X229" s="33"/>
      <c r="Y229" s="33"/>
      <c r="Z229" s="33"/>
    </row>
    <row r="230" spans="1:26" ht="11.25" customHeight="1">
      <c r="A230" s="51"/>
      <c r="B230" s="51"/>
      <c r="C230" s="51"/>
      <c r="D230" s="51"/>
      <c r="E230" s="51"/>
      <c r="F230" s="51"/>
      <c r="G230" s="51"/>
      <c r="H230" s="51"/>
      <c r="I230" s="51"/>
      <c r="J230" s="51"/>
      <c r="K230" s="33"/>
      <c r="L230" s="33"/>
      <c r="M230" s="33"/>
      <c r="N230" s="33"/>
      <c r="O230" s="33"/>
      <c r="P230" s="33"/>
      <c r="Q230" s="33"/>
      <c r="R230" s="33"/>
      <c r="S230" s="33"/>
      <c r="T230" s="33"/>
      <c r="U230" s="33"/>
      <c r="V230" s="33"/>
      <c r="W230" s="33"/>
      <c r="X230" s="33"/>
      <c r="Y230" s="33"/>
      <c r="Z230" s="33"/>
    </row>
    <row r="231" spans="1:26" ht="11.25" customHeight="1">
      <c r="A231" s="51"/>
      <c r="B231" s="51"/>
      <c r="C231" s="51"/>
      <c r="D231" s="51"/>
      <c r="E231" s="51"/>
      <c r="F231" s="51"/>
      <c r="G231" s="51"/>
      <c r="H231" s="51"/>
      <c r="I231" s="51"/>
      <c r="J231" s="51"/>
      <c r="K231" s="33"/>
      <c r="L231" s="33"/>
      <c r="M231" s="33"/>
      <c r="N231" s="33"/>
      <c r="O231" s="33"/>
      <c r="P231" s="33"/>
      <c r="Q231" s="33"/>
      <c r="R231" s="33"/>
      <c r="S231" s="33"/>
      <c r="T231" s="33"/>
      <c r="U231" s="33"/>
      <c r="V231" s="33"/>
      <c r="W231" s="33"/>
      <c r="X231" s="33"/>
      <c r="Y231" s="33"/>
      <c r="Z231" s="33"/>
    </row>
    <row r="232" spans="1:26" ht="11.25" customHeight="1">
      <c r="A232" s="51"/>
      <c r="B232" s="51"/>
      <c r="C232" s="51"/>
      <c r="D232" s="51"/>
      <c r="E232" s="51"/>
      <c r="F232" s="51"/>
      <c r="G232" s="51"/>
      <c r="H232" s="51"/>
      <c r="I232" s="51"/>
      <c r="J232" s="51"/>
      <c r="K232" s="33"/>
      <c r="L232" s="33"/>
      <c r="M232" s="33"/>
      <c r="N232" s="33"/>
      <c r="O232" s="33"/>
      <c r="P232" s="33"/>
      <c r="Q232" s="33"/>
      <c r="R232" s="33"/>
      <c r="S232" s="33"/>
      <c r="T232" s="33"/>
      <c r="U232" s="33"/>
      <c r="V232" s="33"/>
      <c r="W232" s="33"/>
      <c r="X232" s="33"/>
      <c r="Y232" s="33"/>
      <c r="Z232" s="33"/>
    </row>
    <row r="233" spans="1:26" ht="11.25" customHeight="1">
      <c r="A233" s="51"/>
      <c r="B233" s="51"/>
      <c r="C233" s="51"/>
      <c r="D233" s="51"/>
      <c r="E233" s="51"/>
      <c r="F233" s="51"/>
      <c r="G233" s="51"/>
      <c r="H233" s="51"/>
      <c r="I233" s="51"/>
      <c r="J233" s="51"/>
      <c r="K233" s="33"/>
      <c r="L233" s="33"/>
      <c r="M233" s="33"/>
      <c r="N233" s="33"/>
      <c r="O233" s="33"/>
      <c r="P233" s="33"/>
      <c r="Q233" s="33"/>
      <c r="R233" s="33"/>
      <c r="S233" s="33"/>
      <c r="T233" s="33"/>
      <c r="U233" s="33"/>
      <c r="V233" s="33"/>
      <c r="W233" s="33"/>
      <c r="X233" s="33"/>
      <c r="Y233" s="33"/>
      <c r="Z233" s="33"/>
    </row>
    <row r="234" spans="1:26" ht="11.25" customHeight="1">
      <c r="A234" s="51"/>
      <c r="B234" s="51"/>
      <c r="C234" s="51"/>
      <c r="D234" s="51"/>
      <c r="E234" s="51"/>
      <c r="F234" s="51"/>
      <c r="G234" s="51"/>
      <c r="H234" s="51"/>
      <c r="I234" s="51"/>
      <c r="J234" s="51"/>
      <c r="K234" s="33"/>
      <c r="L234" s="33"/>
      <c r="M234" s="33"/>
      <c r="N234" s="33"/>
      <c r="O234" s="33"/>
      <c r="P234" s="33"/>
      <c r="Q234" s="33"/>
      <c r="R234" s="33"/>
      <c r="S234" s="33"/>
      <c r="T234" s="33"/>
      <c r="U234" s="33"/>
      <c r="V234" s="33"/>
      <c r="W234" s="33"/>
      <c r="X234" s="33"/>
      <c r="Y234" s="33"/>
      <c r="Z234" s="33"/>
    </row>
    <row r="235" spans="1:26" ht="11.25" customHeight="1">
      <c r="A235" s="51"/>
      <c r="B235" s="51"/>
      <c r="C235" s="51"/>
      <c r="D235" s="51"/>
      <c r="E235" s="51"/>
      <c r="F235" s="51"/>
      <c r="G235" s="51"/>
      <c r="H235" s="51"/>
      <c r="I235" s="51"/>
      <c r="J235" s="51"/>
      <c r="K235" s="33"/>
      <c r="L235" s="33"/>
      <c r="M235" s="33"/>
      <c r="N235" s="33"/>
      <c r="O235" s="33"/>
      <c r="P235" s="33"/>
      <c r="Q235" s="33"/>
      <c r="R235" s="33"/>
      <c r="S235" s="33"/>
      <c r="T235" s="33"/>
      <c r="U235" s="33"/>
      <c r="V235" s="33"/>
      <c r="W235" s="33"/>
      <c r="X235" s="33"/>
      <c r="Y235" s="33"/>
      <c r="Z235" s="33"/>
    </row>
    <row r="236" spans="1:26" ht="11.25" customHeight="1">
      <c r="A236" s="51"/>
      <c r="B236" s="51"/>
      <c r="C236" s="51"/>
      <c r="D236" s="51"/>
      <c r="E236" s="51"/>
      <c r="F236" s="51"/>
      <c r="G236" s="51"/>
      <c r="H236" s="51"/>
      <c r="I236" s="51"/>
      <c r="J236" s="51"/>
      <c r="K236" s="33"/>
      <c r="L236" s="33"/>
      <c r="M236" s="33"/>
      <c r="N236" s="33"/>
      <c r="O236" s="33"/>
      <c r="P236" s="33"/>
      <c r="Q236" s="33"/>
      <c r="R236" s="33"/>
      <c r="S236" s="33"/>
      <c r="T236" s="33"/>
      <c r="U236" s="33"/>
      <c r="V236" s="33"/>
      <c r="W236" s="33"/>
      <c r="X236" s="33"/>
      <c r="Y236" s="33"/>
      <c r="Z236" s="33"/>
    </row>
    <row r="237" spans="1:26" ht="11.25" customHeight="1">
      <c r="A237" s="51"/>
      <c r="B237" s="51"/>
      <c r="C237" s="51"/>
      <c r="D237" s="51"/>
      <c r="E237" s="51"/>
      <c r="F237" s="51"/>
      <c r="G237" s="51"/>
      <c r="H237" s="51"/>
      <c r="I237" s="51"/>
      <c r="J237" s="51"/>
      <c r="K237" s="33"/>
      <c r="L237" s="33"/>
      <c r="M237" s="33"/>
      <c r="N237" s="33"/>
      <c r="O237" s="33"/>
      <c r="P237" s="33"/>
      <c r="Q237" s="33"/>
      <c r="R237" s="33"/>
      <c r="S237" s="33"/>
      <c r="T237" s="33"/>
      <c r="U237" s="33"/>
      <c r="V237" s="33"/>
      <c r="W237" s="33"/>
      <c r="X237" s="33"/>
      <c r="Y237" s="33"/>
      <c r="Z237" s="33"/>
    </row>
    <row r="238" spans="1:26" ht="11.25" customHeight="1">
      <c r="A238" s="51"/>
      <c r="B238" s="51"/>
      <c r="C238" s="51"/>
      <c r="D238" s="51"/>
      <c r="E238" s="51"/>
      <c r="F238" s="51"/>
      <c r="G238" s="51"/>
      <c r="H238" s="51"/>
      <c r="I238" s="51"/>
      <c r="J238" s="51"/>
      <c r="K238" s="33"/>
      <c r="L238" s="33"/>
      <c r="M238" s="33"/>
      <c r="N238" s="33"/>
      <c r="O238" s="33"/>
      <c r="P238" s="33"/>
      <c r="Q238" s="33"/>
      <c r="R238" s="33"/>
      <c r="S238" s="33"/>
      <c r="T238" s="33"/>
      <c r="U238" s="33"/>
      <c r="V238" s="33"/>
      <c r="W238" s="33"/>
      <c r="X238" s="33"/>
      <c r="Y238" s="33"/>
      <c r="Z238" s="33"/>
    </row>
    <row r="239" spans="1:26" ht="11.25" customHeight="1">
      <c r="A239" s="51"/>
      <c r="B239" s="51"/>
      <c r="C239" s="51"/>
      <c r="D239" s="51"/>
      <c r="E239" s="51"/>
      <c r="F239" s="51"/>
      <c r="G239" s="51"/>
      <c r="H239" s="51"/>
      <c r="I239" s="51"/>
      <c r="J239" s="51"/>
      <c r="K239" s="33"/>
      <c r="L239" s="33"/>
      <c r="M239" s="33"/>
      <c r="N239" s="33"/>
      <c r="O239" s="33"/>
      <c r="P239" s="33"/>
      <c r="Q239" s="33"/>
      <c r="R239" s="33"/>
      <c r="S239" s="33"/>
      <c r="T239" s="33"/>
      <c r="U239" s="33"/>
      <c r="V239" s="33"/>
      <c r="W239" s="33"/>
      <c r="X239" s="33"/>
      <c r="Y239" s="33"/>
      <c r="Z239" s="33"/>
    </row>
    <row r="240" spans="1:26" ht="11.25" customHeight="1">
      <c r="A240" s="51"/>
      <c r="B240" s="51"/>
      <c r="C240" s="51"/>
      <c r="D240" s="51"/>
      <c r="E240" s="51"/>
      <c r="F240" s="51"/>
      <c r="G240" s="51"/>
      <c r="H240" s="51"/>
      <c r="I240" s="51"/>
      <c r="J240" s="51"/>
      <c r="K240" s="33"/>
      <c r="L240" s="33"/>
      <c r="M240" s="33"/>
      <c r="N240" s="33"/>
      <c r="O240" s="33"/>
      <c r="P240" s="33"/>
      <c r="Q240" s="33"/>
      <c r="R240" s="33"/>
      <c r="S240" s="33"/>
      <c r="T240" s="33"/>
      <c r="U240" s="33"/>
      <c r="V240" s="33"/>
      <c r="W240" s="33"/>
      <c r="X240" s="33"/>
      <c r="Y240" s="33"/>
      <c r="Z240" s="33"/>
    </row>
    <row r="241" spans="1:26" ht="11.25" customHeight="1">
      <c r="A241" s="51"/>
      <c r="B241" s="51"/>
      <c r="C241" s="51"/>
      <c r="D241" s="51"/>
      <c r="E241" s="51"/>
      <c r="F241" s="51"/>
      <c r="G241" s="51"/>
      <c r="H241" s="51"/>
      <c r="I241" s="51"/>
      <c r="J241" s="51"/>
      <c r="K241" s="33"/>
      <c r="L241" s="33"/>
      <c r="M241" s="33"/>
      <c r="N241" s="33"/>
      <c r="O241" s="33"/>
      <c r="P241" s="33"/>
      <c r="Q241" s="33"/>
      <c r="R241" s="33"/>
      <c r="S241" s="33"/>
      <c r="T241" s="33"/>
      <c r="U241" s="33"/>
      <c r="V241" s="33"/>
      <c r="W241" s="33"/>
      <c r="X241" s="33"/>
      <c r="Y241" s="33"/>
      <c r="Z241" s="33"/>
    </row>
    <row r="242" spans="1:26" ht="11.25" customHeight="1">
      <c r="A242" s="51"/>
      <c r="B242" s="51"/>
      <c r="C242" s="51"/>
      <c r="D242" s="51"/>
      <c r="E242" s="51"/>
      <c r="F242" s="51"/>
      <c r="G242" s="51"/>
      <c r="H242" s="51"/>
      <c r="I242" s="51"/>
      <c r="J242" s="51"/>
      <c r="K242" s="33"/>
      <c r="L242" s="33"/>
      <c r="M242" s="33"/>
      <c r="N242" s="33"/>
      <c r="O242" s="33"/>
      <c r="P242" s="33"/>
      <c r="Q242" s="33"/>
      <c r="R242" s="33"/>
      <c r="S242" s="33"/>
      <c r="T242" s="33"/>
      <c r="U242" s="33"/>
      <c r="V242" s="33"/>
      <c r="W242" s="33"/>
      <c r="X242" s="33"/>
      <c r="Y242" s="33"/>
      <c r="Z242" s="33"/>
    </row>
    <row r="243" spans="1:26" ht="11.25" customHeight="1">
      <c r="A243" s="51"/>
      <c r="B243" s="51"/>
      <c r="C243" s="51"/>
      <c r="D243" s="51"/>
      <c r="E243" s="51"/>
      <c r="F243" s="51"/>
      <c r="G243" s="51"/>
      <c r="H243" s="51"/>
      <c r="I243" s="51"/>
      <c r="J243" s="51"/>
      <c r="K243" s="33"/>
      <c r="L243" s="33"/>
      <c r="M243" s="33"/>
      <c r="N243" s="33"/>
      <c r="O243" s="33"/>
      <c r="P243" s="33"/>
      <c r="Q243" s="33"/>
      <c r="R243" s="33"/>
      <c r="S243" s="33"/>
      <c r="T243" s="33"/>
      <c r="U243" s="33"/>
      <c r="V243" s="33"/>
      <c r="W243" s="33"/>
      <c r="X243" s="33"/>
      <c r="Y243" s="33"/>
      <c r="Z243" s="33"/>
    </row>
    <row r="244" spans="1:26" ht="11.25" customHeight="1">
      <c r="A244" s="51"/>
      <c r="B244" s="51"/>
      <c r="C244" s="51"/>
      <c r="D244" s="51"/>
      <c r="E244" s="51"/>
      <c r="F244" s="51"/>
      <c r="G244" s="51"/>
      <c r="H244" s="51"/>
      <c r="I244" s="51"/>
      <c r="J244" s="51"/>
      <c r="K244" s="33"/>
      <c r="L244" s="33"/>
      <c r="M244" s="33"/>
      <c r="N244" s="33"/>
      <c r="O244" s="33"/>
      <c r="P244" s="33"/>
      <c r="Q244" s="33"/>
      <c r="R244" s="33"/>
      <c r="S244" s="33"/>
      <c r="T244" s="33"/>
      <c r="U244" s="33"/>
      <c r="V244" s="33"/>
      <c r="W244" s="33"/>
      <c r="X244" s="33"/>
      <c r="Y244" s="33"/>
      <c r="Z244" s="33"/>
    </row>
    <row r="245" spans="1:26" ht="11.25" customHeight="1">
      <c r="A245" s="51"/>
      <c r="B245" s="51"/>
      <c r="C245" s="51"/>
      <c r="D245" s="51"/>
      <c r="E245" s="51"/>
      <c r="F245" s="51"/>
      <c r="G245" s="51"/>
      <c r="H245" s="51"/>
      <c r="I245" s="51"/>
      <c r="J245" s="51"/>
      <c r="K245" s="33"/>
      <c r="L245" s="33"/>
      <c r="M245" s="33"/>
      <c r="N245" s="33"/>
      <c r="O245" s="33"/>
      <c r="P245" s="33"/>
      <c r="Q245" s="33"/>
      <c r="R245" s="33"/>
      <c r="S245" s="33"/>
      <c r="T245" s="33"/>
      <c r="U245" s="33"/>
      <c r="V245" s="33"/>
      <c r="W245" s="33"/>
      <c r="X245" s="33"/>
      <c r="Y245" s="33"/>
      <c r="Z245" s="33"/>
    </row>
    <row r="246" spans="1:26" ht="11.25" customHeight="1">
      <c r="A246" s="51"/>
      <c r="B246" s="51"/>
      <c r="C246" s="51"/>
      <c r="D246" s="51"/>
      <c r="E246" s="51"/>
      <c r="F246" s="51"/>
      <c r="G246" s="51"/>
      <c r="H246" s="51"/>
      <c r="I246" s="51"/>
      <c r="J246" s="51"/>
      <c r="K246" s="33"/>
      <c r="L246" s="33"/>
      <c r="M246" s="33"/>
      <c r="N246" s="33"/>
      <c r="O246" s="33"/>
      <c r="P246" s="33"/>
      <c r="Q246" s="33"/>
      <c r="R246" s="33"/>
      <c r="S246" s="33"/>
      <c r="T246" s="33"/>
      <c r="U246" s="33"/>
      <c r="V246" s="33"/>
      <c r="W246" s="33"/>
      <c r="X246" s="33"/>
      <c r="Y246" s="33"/>
      <c r="Z246" s="33"/>
    </row>
    <row r="247" spans="1:26" ht="11.25" customHeight="1">
      <c r="A247" s="51"/>
      <c r="B247" s="51"/>
      <c r="C247" s="51"/>
      <c r="D247" s="51"/>
      <c r="E247" s="51"/>
      <c r="F247" s="51"/>
      <c r="G247" s="51"/>
      <c r="H247" s="51"/>
      <c r="I247" s="51"/>
      <c r="J247" s="51"/>
      <c r="K247" s="33"/>
      <c r="L247" s="33"/>
      <c r="M247" s="33"/>
      <c r="N247" s="33"/>
      <c r="O247" s="33"/>
      <c r="P247" s="33"/>
      <c r="Q247" s="33"/>
      <c r="R247" s="33"/>
      <c r="S247" s="33"/>
      <c r="T247" s="33"/>
      <c r="U247" s="33"/>
      <c r="V247" s="33"/>
      <c r="W247" s="33"/>
      <c r="X247" s="33"/>
      <c r="Y247" s="33"/>
      <c r="Z247" s="33"/>
    </row>
    <row r="248" spans="1:26" ht="11.25" customHeight="1">
      <c r="A248" s="51"/>
      <c r="B248" s="51"/>
      <c r="C248" s="51"/>
      <c r="D248" s="51"/>
      <c r="E248" s="51"/>
      <c r="F248" s="51"/>
      <c r="G248" s="51"/>
      <c r="H248" s="51"/>
      <c r="I248" s="51"/>
      <c r="J248" s="51"/>
      <c r="K248" s="33"/>
      <c r="L248" s="33"/>
      <c r="M248" s="33"/>
      <c r="N248" s="33"/>
      <c r="O248" s="33"/>
      <c r="P248" s="33"/>
      <c r="Q248" s="33"/>
      <c r="R248" s="33"/>
      <c r="S248" s="33"/>
      <c r="T248" s="33"/>
      <c r="U248" s="33"/>
      <c r="V248" s="33"/>
      <c r="W248" s="33"/>
      <c r="X248" s="33"/>
      <c r="Y248" s="33"/>
      <c r="Z248" s="33"/>
    </row>
    <row r="249" spans="1:26" ht="11.25" customHeight="1">
      <c r="A249" s="51"/>
      <c r="B249" s="51"/>
      <c r="C249" s="51"/>
      <c r="D249" s="51"/>
      <c r="E249" s="51"/>
      <c r="F249" s="51"/>
      <c r="G249" s="51"/>
      <c r="H249" s="51"/>
      <c r="I249" s="51"/>
      <c r="J249" s="51"/>
      <c r="K249" s="33"/>
      <c r="L249" s="33"/>
      <c r="M249" s="33"/>
      <c r="N249" s="33"/>
      <c r="O249" s="33"/>
      <c r="P249" s="33"/>
      <c r="Q249" s="33"/>
      <c r="R249" s="33"/>
      <c r="S249" s="33"/>
      <c r="T249" s="33"/>
      <c r="U249" s="33"/>
      <c r="V249" s="33"/>
      <c r="W249" s="33"/>
      <c r="X249" s="33"/>
      <c r="Y249" s="33"/>
      <c r="Z249" s="33"/>
    </row>
    <row r="250" spans="1:26" ht="11.25" customHeight="1">
      <c r="A250" s="51"/>
      <c r="B250" s="51"/>
      <c r="C250" s="51"/>
      <c r="D250" s="51"/>
      <c r="E250" s="51"/>
      <c r="F250" s="51"/>
      <c r="G250" s="51"/>
      <c r="H250" s="51"/>
      <c r="I250" s="51"/>
      <c r="J250" s="51"/>
      <c r="K250" s="33"/>
      <c r="L250" s="33"/>
      <c r="M250" s="33"/>
      <c r="N250" s="33"/>
      <c r="O250" s="33"/>
      <c r="P250" s="33"/>
      <c r="Q250" s="33"/>
      <c r="R250" s="33"/>
      <c r="S250" s="33"/>
      <c r="T250" s="33"/>
      <c r="U250" s="33"/>
      <c r="V250" s="33"/>
      <c r="W250" s="33"/>
      <c r="X250" s="33"/>
      <c r="Y250" s="33"/>
      <c r="Z250" s="33"/>
    </row>
    <row r="251" spans="1:26" ht="11.25" customHeight="1">
      <c r="A251" s="51"/>
      <c r="B251" s="51"/>
      <c r="C251" s="51"/>
      <c r="D251" s="51"/>
      <c r="E251" s="51"/>
      <c r="F251" s="51"/>
      <c r="G251" s="51"/>
      <c r="H251" s="51"/>
      <c r="I251" s="51"/>
      <c r="J251" s="51"/>
      <c r="K251" s="33"/>
      <c r="L251" s="33"/>
      <c r="M251" s="33"/>
      <c r="N251" s="33"/>
      <c r="O251" s="33"/>
      <c r="P251" s="33"/>
      <c r="Q251" s="33"/>
      <c r="R251" s="33"/>
      <c r="S251" s="33"/>
      <c r="T251" s="33"/>
      <c r="U251" s="33"/>
      <c r="V251" s="33"/>
      <c r="W251" s="33"/>
      <c r="X251" s="33"/>
      <c r="Y251" s="33"/>
      <c r="Z251" s="33"/>
    </row>
    <row r="252" spans="1:26" ht="11.25" customHeight="1">
      <c r="A252" s="51"/>
      <c r="B252" s="51"/>
      <c r="C252" s="51"/>
      <c r="D252" s="51"/>
      <c r="E252" s="51"/>
      <c r="F252" s="51"/>
      <c r="G252" s="51"/>
      <c r="H252" s="51"/>
      <c r="I252" s="51"/>
      <c r="J252" s="51"/>
      <c r="K252" s="33"/>
      <c r="L252" s="33"/>
      <c r="M252" s="33"/>
      <c r="N252" s="33"/>
      <c r="O252" s="33"/>
      <c r="P252" s="33"/>
      <c r="Q252" s="33"/>
      <c r="R252" s="33"/>
      <c r="S252" s="33"/>
      <c r="T252" s="33"/>
      <c r="U252" s="33"/>
      <c r="V252" s="33"/>
      <c r="W252" s="33"/>
      <c r="X252" s="33"/>
      <c r="Y252" s="33"/>
      <c r="Z252" s="33"/>
    </row>
    <row r="253" spans="1:26" ht="11.25" customHeight="1">
      <c r="A253" s="51"/>
      <c r="B253" s="51"/>
      <c r="C253" s="51"/>
      <c r="D253" s="51"/>
      <c r="E253" s="51"/>
      <c r="F253" s="51"/>
      <c r="G253" s="51"/>
      <c r="H253" s="51"/>
      <c r="I253" s="51"/>
      <c r="J253" s="51"/>
      <c r="K253" s="33"/>
      <c r="L253" s="33"/>
      <c r="M253" s="33"/>
      <c r="N253" s="33"/>
      <c r="O253" s="33"/>
      <c r="P253" s="33"/>
      <c r="Q253" s="33"/>
      <c r="R253" s="33"/>
      <c r="S253" s="33"/>
      <c r="T253" s="33"/>
      <c r="U253" s="33"/>
      <c r="V253" s="33"/>
      <c r="W253" s="33"/>
      <c r="X253" s="33"/>
      <c r="Y253" s="33"/>
      <c r="Z253" s="33"/>
    </row>
    <row r="254" spans="1:26" ht="11.25" customHeight="1">
      <c r="A254" s="51"/>
      <c r="B254" s="51"/>
      <c r="C254" s="51"/>
      <c r="D254" s="51"/>
      <c r="E254" s="51"/>
      <c r="F254" s="51"/>
      <c r="G254" s="51"/>
      <c r="H254" s="51"/>
      <c r="I254" s="51"/>
      <c r="J254" s="51"/>
      <c r="K254" s="33"/>
      <c r="L254" s="33"/>
      <c r="M254" s="33"/>
      <c r="N254" s="33"/>
      <c r="O254" s="33"/>
      <c r="P254" s="33"/>
      <c r="Q254" s="33"/>
      <c r="R254" s="33"/>
      <c r="S254" s="33"/>
      <c r="T254" s="33"/>
      <c r="U254" s="33"/>
      <c r="V254" s="33"/>
      <c r="W254" s="33"/>
      <c r="X254" s="33"/>
      <c r="Y254" s="33"/>
      <c r="Z254" s="33"/>
    </row>
    <row r="255" spans="1:26" ht="11.25" customHeight="1">
      <c r="A255" s="51"/>
      <c r="B255" s="51"/>
      <c r="C255" s="51"/>
      <c r="D255" s="51"/>
      <c r="E255" s="51"/>
      <c r="F255" s="51"/>
      <c r="G255" s="51"/>
      <c r="H255" s="51"/>
      <c r="I255" s="51"/>
      <c r="J255" s="51"/>
      <c r="K255" s="33"/>
      <c r="L255" s="33"/>
      <c r="M255" s="33"/>
      <c r="N255" s="33"/>
      <c r="O255" s="33"/>
      <c r="P255" s="33"/>
      <c r="Q255" s="33"/>
      <c r="R255" s="33"/>
      <c r="S255" s="33"/>
      <c r="T255" s="33"/>
      <c r="U255" s="33"/>
      <c r="V255" s="33"/>
      <c r="W255" s="33"/>
      <c r="X255" s="33"/>
      <c r="Y255" s="33"/>
      <c r="Z255" s="33"/>
    </row>
    <row r="256" spans="1:26" ht="11.25" customHeight="1">
      <c r="A256" s="51"/>
      <c r="B256" s="51"/>
      <c r="C256" s="51"/>
      <c r="D256" s="51"/>
      <c r="E256" s="51"/>
      <c r="F256" s="51"/>
      <c r="G256" s="51"/>
      <c r="H256" s="51"/>
      <c r="I256" s="51"/>
      <c r="J256" s="51"/>
      <c r="K256" s="33"/>
      <c r="L256" s="33"/>
      <c r="M256" s="33"/>
      <c r="N256" s="33"/>
      <c r="O256" s="33"/>
      <c r="P256" s="33"/>
      <c r="Q256" s="33"/>
      <c r="R256" s="33"/>
      <c r="S256" s="33"/>
      <c r="T256" s="33"/>
      <c r="U256" s="33"/>
      <c r="V256" s="33"/>
      <c r="W256" s="33"/>
      <c r="X256" s="33"/>
      <c r="Y256" s="33"/>
      <c r="Z256" s="33"/>
    </row>
    <row r="257" spans="1:26" ht="11.25" customHeight="1">
      <c r="A257" s="51"/>
      <c r="B257" s="51"/>
      <c r="C257" s="51"/>
      <c r="D257" s="51"/>
      <c r="E257" s="51"/>
      <c r="F257" s="51"/>
      <c r="G257" s="51"/>
      <c r="H257" s="51"/>
      <c r="I257" s="51"/>
      <c r="J257" s="51"/>
      <c r="K257" s="33"/>
      <c r="L257" s="33"/>
      <c r="M257" s="33"/>
      <c r="N257" s="33"/>
      <c r="O257" s="33"/>
      <c r="P257" s="33"/>
      <c r="Q257" s="33"/>
      <c r="R257" s="33"/>
      <c r="S257" s="33"/>
      <c r="T257" s="33"/>
      <c r="U257" s="33"/>
      <c r="V257" s="33"/>
      <c r="W257" s="33"/>
      <c r="X257" s="33"/>
      <c r="Y257" s="33"/>
      <c r="Z257" s="33"/>
    </row>
    <row r="258" spans="1:26" ht="11.25" customHeight="1">
      <c r="A258" s="51"/>
      <c r="B258" s="51"/>
      <c r="C258" s="51"/>
      <c r="D258" s="51"/>
      <c r="E258" s="51"/>
      <c r="F258" s="51"/>
      <c r="G258" s="51"/>
      <c r="H258" s="51"/>
      <c r="I258" s="51"/>
      <c r="J258" s="51"/>
      <c r="K258" s="33"/>
      <c r="L258" s="33"/>
      <c r="M258" s="33"/>
      <c r="N258" s="33"/>
      <c r="O258" s="33"/>
      <c r="P258" s="33"/>
      <c r="Q258" s="33"/>
      <c r="R258" s="33"/>
      <c r="S258" s="33"/>
      <c r="T258" s="33"/>
      <c r="U258" s="33"/>
      <c r="V258" s="33"/>
      <c r="W258" s="33"/>
      <c r="X258" s="33"/>
      <c r="Y258" s="33"/>
      <c r="Z258" s="33"/>
    </row>
    <row r="259" spans="1:26" ht="11.25" customHeight="1">
      <c r="A259" s="51"/>
      <c r="B259" s="51"/>
      <c r="C259" s="51"/>
      <c r="D259" s="51"/>
      <c r="E259" s="51"/>
      <c r="F259" s="51"/>
      <c r="G259" s="51"/>
      <c r="H259" s="51"/>
      <c r="I259" s="51"/>
      <c r="J259" s="51"/>
      <c r="K259" s="33"/>
      <c r="L259" s="33"/>
      <c r="M259" s="33"/>
      <c r="N259" s="33"/>
      <c r="O259" s="33"/>
      <c r="P259" s="33"/>
      <c r="Q259" s="33"/>
      <c r="R259" s="33"/>
      <c r="S259" s="33"/>
      <c r="T259" s="33"/>
      <c r="U259" s="33"/>
      <c r="V259" s="33"/>
      <c r="W259" s="33"/>
      <c r="X259" s="33"/>
      <c r="Y259" s="33"/>
      <c r="Z259" s="33"/>
    </row>
    <row r="260" spans="1:26" ht="11.25" customHeight="1">
      <c r="A260" s="51"/>
      <c r="B260" s="51"/>
      <c r="C260" s="51"/>
      <c r="D260" s="51"/>
      <c r="E260" s="51"/>
      <c r="F260" s="51"/>
      <c r="G260" s="51"/>
      <c r="H260" s="51"/>
      <c r="I260" s="51"/>
      <c r="J260" s="51"/>
      <c r="K260" s="33"/>
      <c r="L260" s="33"/>
      <c r="M260" s="33"/>
      <c r="N260" s="33"/>
      <c r="O260" s="33"/>
      <c r="P260" s="33"/>
      <c r="Q260" s="33"/>
      <c r="R260" s="33"/>
      <c r="S260" s="33"/>
      <c r="T260" s="33"/>
      <c r="U260" s="33"/>
      <c r="V260" s="33"/>
      <c r="W260" s="33"/>
      <c r="X260" s="33"/>
      <c r="Y260" s="33"/>
      <c r="Z260" s="33"/>
    </row>
    <row r="261" spans="1:26" ht="11.25" customHeight="1">
      <c r="A261" s="51"/>
      <c r="B261" s="51"/>
      <c r="C261" s="51"/>
      <c r="D261" s="51"/>
      <c r="E261" s="51"/>
      <c r="F261" s="51"/>
      <c r="G261" s="51"/>
      <c r="H261" s="51"/>
      <c r="I261" s="51"/>
      <c r="J261" s="51"/>
      <c r="K261" s="33"/>
      <c r="L261" s="33"/>
      <c r="M261" s="33"/>
      <c r="N261" s="33"/>
      <c r="O261" s="33"/>
      <c r="P261" s="33"/>
      <c r="Q261" s="33"/>
      <c r="R261" s="33"/>
      <c r="S261" s="33"/>
      <c r="T261" s="33"/>
      <c r="U261" s="33"/>
      <c r="V261" s="33"/>
      <c r="W261" s="33"/>
      <c r="X261" s="33"/>
      <c r="Y261" s="33"/>
      <c r="Z261" s="33"/>
    </row>
    <row r="262" spans="1:26" ht="11.25" customHeight="1">
      <c r="A262" s="51"/>
      <c r="B262" s="51"/>
      <c r="C262" s="51"/>
      <c r="D262" s="51"/>
      <c r="E262" s="51"/>
      <c r="F262" s="51"/>
      <c r="G262" s="51"/>
      <c r="H262" s="51"/>
      <c r="I262" s="51"/>
      <c r="J262" s="51"/>
      <c r="K262" s="33"/>
      <c r="L262" s="33"/>
      <c r="M262" s="33"/>
      <c r="N262" s="33"/>
      <c r="O262" s="33"/>
      <c r="P262" s="33"/>
      <c r="Q262" s="33"/>
      <c r="R262" s="33"/>
      <c r="S262" s="33"/>
      <c r="T262" s="33"/>
      <c r="U262" s="33"/>
      <c r="V262" s="33"/>
      <c r="W262" s="33"/>
      <c r="X262" s="33"/>
      <c r="Y262" s="33"/>
      <c r="Z262" s="33"/>
    </row>
    <row r="263" spans="1:26" ht="11.25" customHeight="1">
      <c r="A263" s="51"/>
      <c r="B263" s="51"/>
      <c r="C263" s="51"/>
      <c r="D263" s="51"/>
      <c r="E263" s="51"/>
      <c r="F263" s="51"/>
      <c r="G263" s="51"/>
      <c r="H263" s="51"/>
      <c r="I263" s="51"/>
      <c r="J263" s="51"/>
      <c r="K263" s="33"/>
      <c r="L263" s="33"/>
      <c r="M263" s="33"/>
      <c r="N263" s="33"/>
      <c r="O263" s="33"/>
      <c r="P263" s="33"/>
      <c r="Q263" s="33"/>
      <c r="R263" s="33"/>
      <c r="S263" s="33"/>
      <c r="T263" s="33"/>
      <c r="U263" s="33"/>
      <c r="V263" s="33"/>
      <c r="W263" s="33"/>
      <c r="X263" s="33"/>
      <c r="Y263" s="33"/>
      <c r="Z263" s="33"/>
    </row>
    <row r="264" spans="1:26" ht="11.25" customHeight="1">
      <c r="A264" s="51"/>
      <c r="B264" s="51"/>
      <c r="C264" s="51"/>
      <c r="D264" s="51"/>
      <c r="E264" s="51"/>
      <c r="F264" s="51"/>
      <c r="G264" s="51"/>
      <c r="H264" s="51"/>
      <c r="I264" s="51"/>
      <c r="J264" s="51"/>
      <c r="K264" s="33"/>
      <c r="L264" s="33"/>
      <c r="M264" s="33"/>
      <c r="N264" s="33"/>
      <c r="O264" s="33"/>
      <c r="P264" s="33"/>
      <c r="Q264" s="33"/>
      <c r="R264" s="33"/>
      <c r="S264" s="33"/>
      <c r="T264" s="33"/>
      <c r="U264" s="33"/>
      <c r="V264" s="33"/>
      <c r="W264" s="33"/>
      <c r="X264" s="33"/>
      <c r="Y264" s="33"/>
      <c r="Z264" s="33"/>
    </row>
    <row r="265" spans="1:26" ht="11.25" customHeight="1">
      <c r="A265" s="51"/>
      <c r="B265" s="51"/>
      <c r="C265" s="51"/>
      <c r="D265" s="51"/>
      <c r="E265" s="51"/>
      <c r="F265" s="51"/>
      <c r="G265" s="51"/>
      <c r="H265" s="51"/>
      <c r="I265" s="51"/>
      <c r="J265" s="51"/>
      <c r="K265" s="33"/>
      <c r="L265" s="33"/>
      <c r="M265" s="33"/>
      <c r="N265" s="33"/>
      <c r="O265" s="33"/>
      <c r="P265" s="33"/>
      <c r="Q265" s="33"/>
      <c r="R265" s="33"/>
      <c r="S265" s="33"/>
      <c r="T265" s="33"/>
      <c r="U265" s="33"/>
      <c r="V265" s="33"/>
      <c r="W265" s="33"/>
      <c r="X265" s="33"/>
      <c r="Y265" s="33"/>
      <c r="Z265" s="33"/>
    </row>
    <row r="266" spans="1:26" ht="11.25" customHeight="1">
      <c r="A266" s="51"/>
      <c r="B266" s="51"/>
      <c r="C266" s="51"/>
      <c r="D266" s="51"/>
      <c r="E266" s="51"/>
      <c r="F266" s="51"/>
      <c r="G266" s="51"/>
      <c r="H266" s="51"/>
      <c r="I266" s="51"/>
      <c r="J266" s="51"/>
      <c r="K266" s="33"/>
      <c r="L266" s="33"/>
      <c r="M266" s="33"/>
      <c r="N266" s="33"/>
      <c r="O266" s="33"/>
      <c r="P266" s="33"/>
      <c r="Q266" s="33"/>
      <c r="R266" s="33"/>
      <c r="S266" s="33"/>
      <c r="T266" s="33"/>
      <c r="U266" s="33"/>
      <c r="V266" s="33"/>
      <c r="W266" s="33"/>
      <c r="X266" s="33"/>
      <c r="Y266" s="33"/>
      <c r="Z266" s="33"/>
    </row>
    <row r="267" spans="1:26" ht="11.25" customHeight="1">
      <c r="A267" s="51"/>
      <c r="B267" s="51"/>
      <c r="C267" s="51"/>
      <c r="D267" s="51"/>
      <c r="E267" s="51"/>
      <c r="F267" s="51"/>
      <c r="G267" s="51"/>
      <c r="H267" s="51"/>
      <c r="I267" s="51"/>
      <c r="J267" s="51"/>
      <c r="K267" s="33"/>
      <c r="L267" s="33"/>
      <c r="M267" s="33"/>
      <c r="N267" s="33"/>
      <c r="O267" s="33"/>
      <c r="P267" s="33"/>
      <c r="Q267" s="33"/>
      <c r="R267" s="33"/>
      <c r="S267" s="33"/>
      <c r="T267" s="33"/>
      <c r="U267" s="33"/>
      <c r="V267" s="33"/>
      <c r="W267" s="33"/>
      <c r="X267" s="33"/>
      <c r="Y267" s="33"/>
      <c r="Z267" s="33"/>
    </row>
    <row r="268" spans="1:26" ht="11.25" customHeight="1">
      <c r="A268" s="51"/>
      <c r="B268" s="51"/>
      <c r="C268" s="51"/>
      <c r="D268" s="51"/>
      <c r="E268" s="51"/>
      <c r="F268" s="51"/>
      <c r="G268" s="51"/>
      <c r="H268" s="51"/>
      <c r="I268" s="51"/>
      <c r="J268" s="51"/>
      <c r="K268" s="33"/>
      <c r="L268" s="33"/>
      <c r="M268" s="33"/>
      <c r="N268" s="33"/>
      <c r="O268" s="33"/>
      <c r="P268" s="33"/>
      <c r="Q268" s="33"/>
      <c r="R268" s="33"/>
      <c r="S268" s="33"/>
      <c r="T268" s="33"/>
      <c r="U268" s="33"/>
      <c r="V268" s="33"/>
      <c r="W268" s="33"/>
      <c r="X268" s="33"/>
      <c r="Y268" s="33"/>
      <c r="Z268" s="33"/>
    </row>
    <row r="269" spans="1:26" ht="11.25" customHeight="1">
      <c r="A269" s="51"/>
      <c r="B269" s="51"/>
      <c r="C269" s="51"/>
      <c r="D269" s="51"/>
      <c r="E269" s="51"/>
      <c r="F269" s="51"/>
      <c r="G269" s="51"/>
      <c r="H269" s="51"/>
      <c r="I269" s="51"/>
      <c r="J269" s="51"/>
      <c r="K269" s="33"/>
      <c r="L269" s="33"/>
      <c r="M269" s="33"/>
      <c r="N269" s="33"/>
      <c r="O269" s="33"/>
      <c r="P269" s="33"/>
      <c r="Q269" s="33"/>
      <c r="R269" s="33"/>
      <c r="S269" s="33"/>
      <c r="T269" s="33"/>
      <c r="U269" s="33"/>
      <c r="V269" s="33"/>
      <c r="W269" s="33"/>
      <c r="X269" s="33"/>
      <c r="Y269" s="33"/>
      <c r="Z269" s="33"/>
    </row>
    <row r="270" spans="1:26" ht="11.25" customHeight="1">
      <c r="A270" s="51"/>
      <c r="B270" s="51"/>
      <c r="C270" s="51"/>
      <c r="D270" s="51"/>
      <c r="E270" s="51"/>
      <c r="F270" s="51"/>
      <c r="G270" s="51"/>
      <c r="H270" s="51"/>
      <c r="I270" s="51"/>
      <c r="J270" s="51"/>
      <c r="K270" s="33"/>
      <c r="L270" s="33"/>
      <c r="M270" s="33"/>
      <c r="N270" s="33"/>
      <c r="O270" s="33"/>
      <c r="P270" s="33"/>
      <c r="Q270" s="33"/>
      <c r="R270" s="33"/>
      <c r="S270" s="33"/>
      <c r="T270" s="33"/>
      <c r="U270" s="33"/>
      <c r="V270" s="33"/>
      <c r="W270" s="33"/>
      <c r="X270" s="33"/>
      <c r="Y270" s="33"/>
      <c r="Z270" s="33"/>
    </row>
    <row r="271" spans="1:26" ht="11.25" customHeight="1">
      <c r="A271" s="51"/>
      <c r="B271" s="51"/>
      <c r="C271" s="51"/>
      <c r="D271" s="51"/>
      <c r="E271" s="51"/>
      <c r="F271" s="51"/>
      <c r="G271" s="51"/>
      <c r="H271" s="51"/>
      <c r="I271" s="51"/>
      <c r="J271" s="51"/>
      <c r="K271" s="33"/>
      <c r="L271" s="33"/>
      <c r="M271" s="33"/>
      <c r="N271" s="33"/>
      <c r="O271" s="33"/>
      <c r="P271" s="33"/>
      <c r="Q271" s="33"/>
      <c r="R271" s="33"/>
      <c r="S271" s="33"/>
      <c r="T271" s="33"/>
      <c r="U271" s="33"/>
      <c r="V271" s="33"/>
      <c r="W271" s="33"/>
      <c r="X271" s="33"/>
      <c r="Y271" s="33"/>
      <c r="Z271" s="33"/>
    </row>
    <row r="272" spans="1:26" ht="11.25" customHeight="1">
      <c r="A272" s="51"/>
      <c r="B272" s="51"/>
      <c r="C272" s="51"/>
      <c r="D272" s="51"/>
      <c r="E272" s="51"/>
      <c r="F272" s="51"/>
      <c r="G272" s="51"/>
      <c r="H272" s="51"/>
      <c r="I272" s="51"/>
      <c r="J272" s="51"/>
      <c r="K272" s="33"/>
      <c r="L272" s="33"/>
      <c r="M272" s="33"/>
      <c r="N272" s="33"/>
      <c r="O272" s="33"/>
      <c r="P272" s="33"/>
      <c r="Q272" s="33"/>
      <c r="R272" s="33"/>
      <c r="S272" s="33"/>
      <c r="T272" s="33"/>
      <c r="U272" s="33"/>
      <c r="V272" s="33"/>
      <c r="W272" s="33"/>
      <c r="X272" s="33"/>
      <c r="Y272" s="33"/>
      <c r="Z272" s="33"/>
    </row>
    <row r="273" spans="1:26" ht="11.25" customHeight="1">
      <c r="A273" s="51"/>
      <c r="B273" s="51"/>
      <c r="C273" s="51"/>
      <c r="D273" s="51"/>
      <c r="E273" s="51"/>
      <c r="F273" s="51"/>
      <c r="G273" s="51"/>
      <c r="H273" s="51"/>
      <c r="I273" s="51"/>
      <c r="J273" s="51"/>
      <c r="K273" s="33"/>
      <c r="L273" s="33"/>
      <c r="M273" s="33"/>
      <c r="N273" s="33"/>
      <c r="O273" s="33"/>
      <c r="P273" s="33"/>
      <c r="Q273" s="33"/>
      <c r="R273" s="33"/>
      <c r="S273" s="33"/>
      <c r="T273" s="33"/>
      <c r="U273" s="33"/>
      <c r="V273" s="33"/>
      <c r="W273" s="33"/>
      <c r="X273" s="33"/>
      <c r="Y273" s="33"/>
      <c r="Z273" s="33"/>
    </row>
    <row r="274" spans="1:26" ht="11.25" customHeight="1">
      <c r="A274" s="51"/>
      <c r="B274" s="51"/>
      <c r="C274" s="51"/>
      <c r="D274" s="51"/>
      <c r="E274" s="51"/>
      <c r="F274" s="51"/>
      <c r="G274" s="51"/>
      <c r="H274" s="51"/>
      <c r="I274" s="51"/>
      <c r="J274" s="51"/>
      <c r="K274" s="33"/>
      <c r="L274" s="33"/>
      <c r="M274" s="33"/>
      <c r="N274" s="33"/>
      <c r="O274" s="33"/>
      <c r="P274" s="33"/>
      <c r="Q274" s="33"/>
      <c r="R274" s="33"/>
      <c r="S274" s="33"/>
      <c r="T274" s="33"/>
      <c r="U274" s="33"/>
      <c r="V274" s="33"/>
      <c r="W274" s="33"/>
      <c r="X274" s="33"/>
      <c r="Y274" s="33"/>
      <c r="Z274" s="33"/>
    </row>
    <row r="275" spans="1:26" ht="11.25" customHeight="1">
      <c r="A275" s="51"/>
      <c r="B275" s="51"/>
      <c r="C275" s="51"/>
      <c r="D275" s="51"/>
      <c r="E275" s="51"/>
      <c r="F275" s="51"/>
      <c r="G275" s="51"/>
      <c r="H275" s="51"/>
      <c r="I275" s="51"/>
      <c r="J275" s="51"/>
      <c r="K275" s="33"/>
      <c r="L275" s="33"/>
      <c r="M275" s="33"/>
      <c r="N275" s="33"/>
      <c r="O275" s="33"/>
      <c r="P275" s="33"/>
      <c r="Q275" s="33"/>
      <c r="R275" s="33"/>
      <c r="S275" s="33"/>
      <c r="T275" s="33"/>
      <c r="U275" s="33"/>
      <c r="V275" s="33"/>
      <c r="W275" s="33"/>
      <c r="X275" s="33"/>
      <c r="Y275" s="33"/>
      <c r="Z275" s="33"/>
    </row>
    <row r="276" spans="1:26" ht="11.25" customHeight="1">
      <c r="A276" s="51"/>
      <c r="B276" s="51"/>
      <c r="C276" s="51"/>
      <c r="D276" s="51"/>
      <c r="E276" s="51"/>
      <c r="F276" s="51"/>
      <c r="G276" s="51"/>
      <c r="H276" s="51"/>
      <c r="I276" s="51"/>
      <c r="J276" s="51"/>
      <c r="K276" s="33"/>
      <c r="L276" s="33"/>
      <c r="M276" s="33"/>
      <c r="N276" s="33"/>
      <c r="O276" s="33"/>
      <c r="P276" s="33"/>
      <c r="Q276" s="33"/>
      <c r="R276" s="33"/>
      <c r="S276" s="33"/>
      <c r="T276" s="33"/>
      <c r="U276" s="33"/>
      <c r="V276" s="33"/>
      <c r="W276" s="33"/>
      <c r="X276" s="33"/>
      <c r="Y276" s="33"/>
      <c r="Z276" s="33"/>
    </row>
    <row r="277" spans="1:26" ht="11.25" customHeight="1">
      <c r="A277" s="51"/>
      <c r="B277" s="51"/>
      <c r="C277" s="51"/>
      <c r="D277" s="51"/>
      <c r="E277" s="51"/>
      <c r="F277" s="51"/>
      <c r="G277" s="51"/>
      <c r="H277" s="51"/>
      <c r="I277" s="51"/>
      <c r="J277" s="51"/>
      <c r="K277" s="33"/>
      <c r="L277" s="33"/>
      <c r="M277" s="33"/>
      <c r="N277" s="33"/>
      <c r="O277" s="33"/>
      <c r="P277" s="33"/>
      <c r="Q277" s="33"/>
      <c r="R277" s="33"/>
      <c r="S277" s="33"/>
      <c r="T277" s="33"/>
      <c r="U277" s="33"/>
      <c r="V277" s="33"/>
      <c r="W277" s="33"/>
      <c r="X277" s="33"/>
      <c r="Y277" s="33"/>
      <c r="Z277" s="33"/>
    </row>
    <row r="278" spans="1:26" ht="11.25" customHeight="1">
      <c r="A278" s="51"/>
      <c r="B278" s="51"/>
      <c r="C278" s="51"/>
      <c r="D278" s="51"/>
      <c r="E278" s="51"/>
      <c r="F278" s="51"/>
      <c r="G278" s="51"/>
      <c r="H278" s="51"/>
      <c r="I278" s="51"/>
      <c r="J278" s="51"/>
      <c r="K278" s="33"/>
      <c r="L278" s="33"/>
      <c r="M278" s="33"/>
      <c r="N278" s="33"/>
      <c r="O278" s="33"/>
      <c r="P278" s="33"/>
      <c r="Q278" s="33"/>
      <c r="R278" s="33"/>
      <c r="S278" s="33"/>
      <c r="T278" s="33"/>
      <c r="U278" s="33"/>
      <c r="V278" s="33"/>
      <c r="W278" s="33"/>
      <c r="X278" s="33"/>
      <c r="Y278" s="33"/>
      <c r="Z278" s="33"/>
    </row>
    <row r="279" spans="1:26" ht="11.25" customHeight="1">
      <c r="A279" s="51"/>
      <c r="B279" s="51"/>
      <c r="C279" s="51"/>
      <c r="D279" s="51"/>
      <c r="E279" s="51"/>
      <c r="F279" s="51"/>
      <c r="G279" s="51"/>
      <c r="H279" s="51"/>
      <c r="I279" s="51"/>
      <c r="J279" s="51"/>
      <c r="K279" s="33"/>
      <c r="L279" s="33"/>
      <c r="M279" s="33"/>
      <c r="N279" s="33"/>
      <c r="O279" s="33"/>
      <c r="P279" s="33"/>
      <c r="Q279" s="33"/>
      <c r="R279" s="33"/>
      <c r="S279" s="33"/>
      <c r="T279" s="33"/>
      <c r="U279" s="33"/>
      <c r="V279" s="33"/>
      <c r="W279" s="33"/>
      <c r="X279" s="33"/>
      <c r="Y279" s="33"/>
      <c r="Z279" s="33"/>
    </row>
    <row r="280" spans="1:26" ht="11.25" customHeight="1">
      <c r="A280" s="51"/>
      <c r="B280" s="51"/>
      <c r="C280" s="51"/>
      <c r="D280" s="51"/>
      <c r="E280" s="51"/>
      <c r="F280" s="51"/>
      <c r="G280" s="51"/>
      <c r="H280" s="51"/>
      <c r="I280" s="51"/>
      <c r="J280" s="51"/>
      <c r="K280" s="33"/>
      <c r="L280" s="33"/>
      <c r="M280" s="33"/>
      <c r="N280" s="33"/>
      <c r="O280" s="33"/>
      <c r="P280" s="33"/>
      <c r="Q280" s="33"/>
      <c r="R280" s="33"/>
      <c r="S280" s="33"/>
      <c r="T280" s="33"/>
      <c r="U280" s="33"/>
      <c r="V280" s="33"/>
      <c r="W280" s="33"/>
      <c r="X280" s="33"/>
      <c r="Y280" s="33"/>
      <c r="Z280" s="33"/>
    </row>
    <row r="281" spans="1:26" ht="11.25" customHeight="1">
      <c r="A281" s="51"/>
      <c r="B281" s="51"/>
      <c r="C281" s="51"/>
      <c r="D281" s="51"/>
      <c r="E281" s="51"/>
      <c r="F281" s="51"/>
      <c r="G281" s="51"/>
      <c r="H281" s="51"/>
      <c r="I281" s="51"/>
      <c r="J281" s="51"/>
      <c r="K281" s="33"/>
      <c r="L281" s="33"/>
      <c r="M281" s="33"/>
      <c r="N281" s="33"/>
      <c r="O281" s="33"/>
      <c r="P281" s="33"/>
      <c r="Q281" s="33"/>
      <c r="R281" s="33"/>
      <c r="S281" s="33"/>
      <c r="T281" s="33"/>
      <c r="U281" s="33"/>
      <c r="V281" s="33"/>
      <c r="W281" s="33"/>
      <c r="X281" s="33"/>
      <c r="Y281" s="33"/>
      <c r="Z281" s="33"/>
    </row>
    <row r="282" spans="1:26" ht="11.25" customHeight="1">
      <c r="A282" s="51"/>
      <c r="B282" s="51"/>
      <c r="C282" s="51"/>
      <c r="D282" s="51"/>
      <c r="E282" s="51"/>
      <c r="F282" s="51"/>
      <c r="G282" s="51"/>
      <c r="H282" s="51"/>
      <c r="I282" s="51"/>
      <c r="J282" s="51"/>
      <c r="K282" s="33"/>
      <c r="L282" s="33"/>
      <c r="M282" s="33"/>
      <c r="N282" s="33"/>
      <c r="O282" s="33"/>
      <c r="P282" s="33"/>
      <c r="Q282" s="33"/>
      <c r="R282" s="33"/>
      <c r="S282" s="33"/>
      <c r="T282" s="33"/>
      <c r="U282" s="33"/>
      <c r="V282" s="33"/>
      <c r="W282" s="33"/>
      <c r="X282" s="33"/>
      <c r="Y282" s="33"/>
      <c r="Z282" s="33"/>
    </row>
    <row r="283" spans="1:26" ht="11.25" customHeight="1">
      <c r="A283" s="51"/>
      <c r="B283" s="51"/>
      <c r="C283" s="51"/>
      <c r="D283" s="51"/>
      <c r="E283" s="51"/>
      <c r="F283" s="51"/>
      <c r="G283" s="51"/>
      <c r="H283" s="51"/>
      <c r="I283" s="51"/>
      <c r="J283" s="51"/>
      <c r="K283" s="33"/>
      <c r="L283" s="33"/>
      <c r="M283" s="33"/>
      <c r="N283" s="33"/>
      <c r="O283" s="33"/>
      <c r="P283" s="33"/>
      <c r="Q283" s="33"/>
      <c r="R283" s="33"/>
      <c r="S283" s="33"/>
      <c r="T283" s="33"/>
      <c r="U283" s="33"/>
      <c r="V283" s="33"/>
      <c r="W283" s="33"/>
      <c r="X283" s="33"/>
      <c r="Y283" s="33"/>
      <c r="Z283" s="33"/>
    </row>
    <row r="284" spans="1:26" ht="11.25" customHeight="1">
      <c r="A284" s="51"/>
      <c r="B284" s="51"/>
      <c r="C284" s="51"/>
      <c r="D284" s="51"/>
      <c r="E284" s="51"/>
      <c r="F284" s="51"/>
      <c r="G284" s="51"/>
      <c r="H284" s="51"/>
      <c r="I284" s="51"/>
      <c r="J284" s="51"/>
      <c r="K284" s="33"/>
      <c r="L284" s="33"/>
      <c r="M284" s="33"/>
      <c r="N284" s="33"/>
      <c r="O284" s="33"/>
      <c r="P284" s="33"/>
      <c r="Q284" s="33"/>
      <c r="R284" s="33"/>
      <c r="S284" s="33"/>
      <c r="T284" s="33"/>
      <c r="U284" s="33"/>
      <c r="V284" s="33"/>
      <c r="W284" s="33"/>
      <c r="X284" s="33"/>
      <c r="Y284" s="33"/>
      <c r="Z284" s="33"/>
    </row>
    <row r="285" spans="1:26" ht="11.25" customHeight="1">
      <c r="A285" s="51"/>
      <c r="B285" s="51"/>
      <c r="C285" s="51"/>
      <c r="D285" s="51"/>
      <c r="E285" s="51"/>
      <c r="F285" s="51"/>
      <c r="G285" s="51"/>
      <c r="H285" s="51"/>
      <c r="I285" s="51"/>
      <c r="J285" s="51"/>
      <c r="K285" s="33"/>
      <c r="L285" s="33"/>
      <c r="M285" s="33"/>
      <c r="N285" s="33"/>
      <c r="O285" s="33"/>
      <c r="P285" s="33"/>
      <c r="Q285" s="33"/>
      <c r="R285" s="33"/>
      <c r="S285" s="33"/>
      <c r="T285" s="33"/>
      <c r="U285" s="33"/>
      <c r="V285" s="33"/>
      <c r="W285" s="33"/>
      <c r="X285" s="33"/>
      <c r="Y285" s="33"/>
      <c r="Z285" s="33"/>
    </row>
    <row r="286" spans="1:26" ht="11.25" customHeight="1">
      <c r="A286" s="51"/>
      <c r="B286" s="51"/>
      <c r="C286" s="51"/>
      <c r="D286" s="51"/>
      <c r="E286" s="51"/>
      <c r="F286" s="51"/>
      <c r="G286" s="51"/>
      <c r="H286" s="51"/>
      <c r="I286" s="51"/>
      <c r="J286" s="51"/>
      <c r="K286" s="33"/>
      <c r="L286" s="33"/>
      <c r="M286" s="33"/>
      <c r="N286" s="33"/>
      <c r="O286" s="33"/>
      <c r="P286" s="33"/>
      <c r="Q286" s="33"/>
      <c r="R286" s="33"/>
      <c r="S286" s="33"/>
      <c r="T286" s="33"/>
      <c r="U286" s="33"/>
      <c r="V286" s="33"/>
      <c r="W286" s="33"/>
      <c r="X286" s="33"/>
      <c r="Y286" s="33"/>
      <c r="Z286" s="33"/>
    </row>
    <row r="287" spans="1:26" ht="11.25" customHeight="1">
      <c r="A287" s="51"/>
      <c r="B287" s="51"/>
      <c r="C287" s="51"/>
      <c r="D287" s="51"/>
      <c r="E287" s="51"/>
      <c r="F287" s="51"/>
      <c r="G287" s="51"/>
      <c r="H287" s="51"/>
      <c r="I287" s="51"/>
      <c r="J287" s="51"/>
      <c r="K287" s="33"/>
      <c r="L287" s="33"/>
      <c r="M287" s="33"/>
      <c r="N287" s="33"/>
      <c r="O287" s="33"/>
      <c r="P287" s="33"/>
      <c r="Q287" s="33"/>
      <c r="R287" s="33"/>
      <c r="S287" s="33"/>
      <c r="T287" s="33"/>
      <c r="U287" s="33"/>
      <c r="V287" s="33"/>
      <c r="W287" s="33"/>
      <c r="X287" s="33"/>
      <c r="Y287" s="33"/>
      <c r="Z287" s="33"/>
    </row>
    <row r="288" spans="1:26" ht="11.25" customHeight="1">
      <c r="A288" s="51"/>
      <c r="B288" s="51"/>
      <c r="C288" s="51"/>
      <c r="D288" s="51"/>
      <c r="E288" s="51"/>
      <c r="F288" s="51"/>
      <c r="G288" s="51"/>
      <c r="H288" s="51"/>
      <c r="I288" s="51"/>
      <c r="J288" s="51"/>
      <c r="K288" s="33"/>
      <c r="L288" s="33"/>
      <c r="M288" s="33"/>
      <c r="N288" s="33"/>
      <c r="O288" s="33"/>
      <c r="P288" s="33"/>
      <c r="Q288" s="33"/>
      <c r="R288" s="33"/>
      <c r="S288" s="33"/>
      <c r="T288" s="33"/>
      <c r="U288" s="33"/>
      <c r="V288" s="33"/>
      <c r="W288" s="33"/>
      <c r="X288" s="33"/>
      <c r="Y288" s="33"/>
      <c r="Z288" s="33"/>
    </row>
    <row r="289" spans="1:26" ht="11.25" customHeight="1">
      <c r="A289" s="51"/>
      <c r="B289" s="51"/>
      <c r="C289" s="51"/>
      <c r="D289" s="51"/>
      <c r="E289" s="51"/>
      <c r="F289" s="51"/>
      <c r="G289" s="51"/>
      <c r="H289" s="51"/>
      <c r="I289" s="51"/>
      <c r="J289" s="51"/>
      <c r="K289" s="33"/>
      <c r="L289" s="33"/>
      <c r="M289" s="33"/>
      <c r="N289" s="33"/>
      <c r="O289" s="33"/>
      <c r="P289" s="33"/>
      <c r="Q289" s="33"/>
      <c r="R289" s="33"/>
      <c r="S289" s="33"/>
      <c r="T289" s="33"/>
      <c r="U289" s="33"/>
      <c r="V289" s="33"/>
      <c r="W289" s="33"/>
      <c r="X289" s="33"/>
      <c r="Y289" s="33"/>
      <c r="Z289" s="33"/>
    </row>
    <row r="290" spans="1:26" ht="11.25" customHeight="1">
      <c r="A290" s="51"/>
      <c r="B290" s="51"/>
      <c r="C290" s="51"/>
      <c r="D290" s="51"/>
      <c r="E290" s="51"/>
      <c r="F290" s="51"/>
      <c r="G290" s="51"/>
      <c r="H290" s="51"/>
      <c r="I290" s="51"/>
      <c r="J290" s="51"/>
      <c r="K290" s="33"/>
      <c r="L290" s="33"/>
      <c r="M290" s="33"/>
      <c r="N290" s="33"/>
      <c r="O290" s="33"/>
      <c r="P290" s="33"/>
      <c r="Q290" s="33"/>
      <c r="R290" s="33"/>
      <c r="S290" s="33"/>
      <c r="T290" s="33"/>
      <c r="U290" s="33"/>
      <c r="V290" s="33"/>
      <c r="W290" s="33"/>
      <c r="X290" s="33"/>
      <c r="Y290" s="33"/>
      <c r="Z290" s="33"/>
    </row>
    <row r="291" spans="1:26" ht="11.25" customHeight="1">
      <c r="A291" s="51"/>
      <c r="B291" s="51"/>
      <c r="C291" s="51"/>
      <c r="D291" s="51"/>
      <c r="E291" s="51"/>
      <c r="F291" s="51"/>
      <c r="G291" s="51"/>
      <c r="H291" s="51"/>
      <c r="I291" s="51"/>
      <c r="J291" s="51"/>
      <c r="K291" s="33"/>
      <c r="L291" s="33"/>
      <c r="M291" s="33"/>
      <c r="N291" s="33"/>
      <c r="O291" s="33"/>
      <c r="P291" s="33"/>
      <c r="Q291" s="33"/>
      <c r="R291" s="33"/>
      <c r="S291" s="33"/>
      <c r="T291" s="33"/>
      <c r="U291" s="33"/>
      <c r="V291" s="33"/>
      <c r="W291" s="33"/>
      <c r="X291" s="33"/>
      <c r="Y291" s="33"/>
      <c r="Z291" s="33"/>
    </row>
    <row r="292" spans="1:26" ht="11.25" customHeight="1">
      <c r="A292" s="51"/>
      <c r="B292" s="51"/>
      <c r="C292" s="51"/>
      <c r="D292" s="51"/>
      <c r="E292" s="51"/>
      <c r="F292" s="51"/>
      <c r="G292" s="51"/>
      <c r="H292" s="51"/>
      <c r="I292" s="51"/>
      <c r="J292" s="51"/>
      <c r="K292" s="33"/>
      <c r="L292" s="33"/>
      <c r="M292" s="33"/>
      <c r="N292" s="33"/>
      <c r="O292" s="33"/>
      <c r="P292" s="33"/>
      <c r="Q292" s="33"/>
      <c r="R292" s="33"/>
      <c r="S292" s="33"/>
      <c r="T292" s="33"/>
      <c r="U292" s="33"/>
      <c r="V292" s="33"/>
      <c r="W292" s="33"/>
      <c r="X292" s="33"/>
      <c r="Y292" s="33"/>
      <c r="Z292" s="33"/>
    </row>
    <row r="293" spans="1:26" ht="11.25" customHeight="1">
      <c r="A293" s="51"/>
      <c r="B293" s="51"/>
      <c r="C293" s="51"/>
      <c r="D293" s="51"/>
      <c r="E293" s="51"/>
      <c r="F293" s="51"/>
      <c r="G293" s="51"/>
      <c r="H293" s="51"/>
      <c r="I293" s="51"/>
      <c r="J293" s="51"/>
      <c r="K293" s="33"/>
      <c r="L293" s="33"/>
      <c r="M293" s="33"/>
      <c r="N293" s="33"/>
      <c r="O293" s="33"/>
      <c r="P293" s="33"/>
      <c r="Q293" s="33"/>
      <c r="R293" s="33"/>
      <c r="S293" s="33"/>
      <c r="T293" s="33"/>
      <c r="U293" s="33"/>
      <c r="V293" s="33"/>
      <c r="W293" s="33"/>
      <c r="X293" s="33"/>
      <c r="Y293" s="33"/>
      <c r="Z293" s="33"/>
    </row>
    <row r="294" spans="1:26" ht="11.25" customHeight="1">
      <c r="A294" s="51"/>
      <c r="B294" s="51"/>
      <c r="C294" s="51"/>
      <c r="D294" s="51"/>
      <c r="E294" s="51"/>
      <c r="F294" s="51"/>
      <c r="G294" s="51"/>
      <c r="H294" s="51"/>
      <c r="I294" s="51"/>
      <c r="J294" s="51"/>
      <c r="K294" s="33"/>
      <c r="L294" s="33"/>
      <c r="M294" s="33"/>
      <c r="N294" s="33"/>
      <c r="O294" s="33"/>
      <c r="P294" s="33"/>
      <c r="Q294" s="33"/>
      <c r="R294" s="33"/>
      <c r="S294" s="33"/>
      <c r="T294" s="33"/>
      <c r="U294" s="33"/>
      <c r="V294" s="33"/>
      <c r="W294" s="33"/>
      <c r="X294" s="33"/>
      <c r="Y294" s="33"/>
      <c r="Z294" s="33"/>
    </row>
    <row r="295" spans="1:26" ht="11.25" customHeight="1">
      <c r="A295" s="51"/>
      <c r="B295" s="51"/>
      <c r="C295" s="51"/>
      <c r="D295" s="51"/>
      <c r="E295" s="51"/>
      <c r="F295" s="51"/>
      <c r="G295" s="51"/>
      <c r="H295" s="51"/>
      <c r="I295" s="51"/>
      <c r="J295" s="51"/>
      <c r="K295" s="33"/>
      <c r="L295" s="33"/>
      <c r="M295" s="33"/>
      <c r="N295" s="33"/>
      <c r="O295" s="33"/>
      <c r="P295" s="33"/>
      <c r="Q295" s="33"/>
      <c r="R295" s="33"/>
      <c r="S295" s="33"/>
      <c r="T295" s="33"/>
      <c r="U295" s="33"/>
      <c r="V295" s="33"/>
      <c r="W295" s="33"/>
      <c r="X295" s="33"/>
      <c r="Y295" s="33"/>
      <c r="Z295" s="33"/>
    </row>
    <row r="296" spans="1:26" ht="11.25" customHeight="1">
      <c r="A296" s="51"/>
      <c r="B296" s="51"/>
      <c r="C296" s="51"/>
      <c r="D296" s="51"/>
      <c r="E296" s="51"/>
      <c r="F296" s="51"/>
      <c r="G296" s="51"/>
      <c r="H296" s="51"/>
      <c r="I296" s="51"/>
      <c r="J296" s="51"/>
      <c r="K296" s="33"/>
      <c r="L296" s="33"/>
      <c r="M296" s="33"/>
      <c r="N296" s="33"/>
      <c r="O296" s="33"/>
      <c r="P296" s="33"/>
      <c r="Q296" s="33"/>
      <c r="R296" s="33"/>
      <c r="S296" s="33"/>
      <c r="T296" s="33"/>
      <c r="U296" s="33"/>
      <c r="V296" s="33"/>
      <c r="W296" s="33"/>
      <c r="X296" s="33"/>
      <c r="Y296" s="33"/>
      <c r="Z296" s="33"/>
    </row>
    <row r="297" spans="1:26" ht="11.25" customHeight="1">
      <c r="A297" s="51"/>
      <c r="B297" s="51"/>
      <c r="C297" s="51"/>
      <c r="D297" s="51"/>
      <c r="E297" s="51"/>
      <c r="F297" s="51"/>
      <c r="G297" s="51"/>
      <c r="H297" s="51"/>
      <c r="I297" s="51"/>
      <c r="J297" s="51"/>
      <c r="K297" s="33"/>
      <c r="L297" s="33"/>
      <c r="M297" s="33"/>
      <c r="N297" s="33"/>
      <c r="O297" s="33"/>
      <c r="P297" s="33"/>
      <c r="Q297" s="33"/>
      <c r="R297" s="33"/>
      <c r="S297" s="33"/>
      <c r="T297" s="33"/>
      <c r="U297" s="33"/>
      <c r="V297" s="33"/>
      <c r="W297" s="33"/>
      <c r="X297" s="33"/>
      <c r="Y297" s="33"/>
      <c r="Z297" s="33"/>
    </row>
    <row r="298" spans="1:26" ht="11.25" customHeight="1">
      <c r="A298" s="51"/>
      <c r="B298" s="51"/>
      <c r="C298" s="51"/>
      <c r="D298" s="51"/>
      <c r="E298" s="51"/>
      <c r="F298" s="51"/>
      <c r="G298" s="51"/>
      <c r="H298" s="51"/>
      <c r="I298" s="51"/>
      <c r="J298" s="51"/>
      <c r="K298" s="33"/>
      <c r="L298" s="33"/>
      <c r="M298" s="33"/>
      <c r="N298" s="33"/>
      <c r="O298" s="33"/>
      <c r="P298" s="33"/>
      <c r="Q298" s="33"/>
      <c r="R298" s="33"/>
      <c r="S298" s="33"/>
      <c r="T298" s="33"/>
      <c r="U298" s="33"/>
      <c r="V298" s="33"/>
      <c r="W298" s="33"/>
      <c r="X298" s="33"/>
      <c r="Y298" s="33"/>
      <c r="Z298" s="33"/>
    </row>
    <row r="299" spans="1:26" ht="11.25" customHeight="1">
      <c r="A299" s="51"/>
      <c r="B299" s="51"/>
      <c r="C299" s="51"/>
      <c r="D299" s="51"/>
      <c r="E299" s="51"/>
      <c r="F299" s="51"/>
      <c r="G299" s="51"/>
      <c r="H299" s="51"/>
      <c r="I299" s="51"/>
      <c r="J299" s="51"/>
      <c r="K299" s="33"/>
      <c r="L299" s="33"/>
      <c r="M299" s="33"/>
      <c r="N299" s="33"/>
      <c r="O299" s="33"/>
      <c r="P299" s="33"/>
      <c r="Q299" s="33"/>
      <c r="R299" s="33"/>
      <c r="S299" s="33"/>
      <c r="T299" s="33"/>
      <c r="U299" s="33"/>
      <c r="V299" s="33"/>
      <c r="W299" s="33"/>
      <c r="X299" s="33"/>
      <c r="Y299" s="33"/>
      <c r="Z299" s="33"/>
    </row>
    <row r="300" spans="1:26" ht="11.25" customHeight="1">
      <c r="A300" s="51"/>
      <c r="B300" s="51"/>
      <c r="C300" s="51"/>
      <c r="D300" s="51"/>
      <c r="E300" s="51"/>
      <c r="F300" s="51"/>
      <c r="G300" s="51"/>
      <c r="H300" s="51"/>
      <c r="I300" s="51"/>
      <c r="J300" s="51"/>
      <c r="K300" s="33"/>
      <c r="L300" s="33"/>
      <c r="M300" s="33"/>
      <c r="N300" s="33"/>
      <c r="O300" s="33"/>
      <c r="P300" s="33"/>
      <c r="Q300" s="33"/>
      <c r="R300" s="33"/>
      <c r="S300" s="33"/>
      <c r="T300" s="33"/>
      <c r="U300" s="33"/>
      <c r="V300" s="33"/>
      <c r="W300" s="33"/>
      <c r="X300" s="33"/>
      <c r="Y300" s="33"/>
      <c r="Z300" s="33"/>
    </row>
    <row r="301" spans="1:26" ht="11.25" customHeight="1">
      <c r="A301" s="51"/>
      <c r="B301" s="51"/>
      <c r="C301" s="51"/>
      <c r="D301" s="51"/>
      <c r="E301" s="51"/>
      <c r="F301" s="51"/>
      <c r="G301" s="51"/>
      <c r="H301" s="51"/>
      <c r="I301" s="51"/>
      <c r="J301" s="51"/>
      <c r="K301" s="33"/>
      <c r="L301" s="33"/>
      <c r="M301" s="33"/>
      <c r="N301" s="33"/>
      <c r="O301" s="33"/>
      <c r="P301" s="33"/>
      <c r="Q301" s="33"/>
      <c r="R301" s="33"/>
      <c r="S301" s="33"/>
      <c r="T301" s="33"/>
      <c r="U301" s="33"/>
      <c r="V301" s="33"/>
      <c r="W301" s="33"/>
      <c r="X301" s="33"/>
      <c r="Y301" s="33"/>
      <c r="Z301" s="33"/>
    </row>
    <row r="302" spans="1:26" ht="11.25" customHeight="1">
      <c r="A302" s="51"/>
      <c r="B302" s="51"/>
      <c r="C302" s="51"/>
      <c r="D302" s="51"/>
      <c r="E302" s="51"/>
      <c r="F302" s="51"/>
      <c r="G302" s="51"/>
      <c r="H302" s="51"/>
      <c r="I302" s="51"/>
      <c r="J302" s="51"/>
      <c r="K302" s="33"/>
      <c r="L302" s="33"/>
      <c r="M302" s="33"/>
      <c r="N302" s="33"/>
      <c r="O302" s="33"/>
      <c r="P302" s="33"/>
      <c r="Q302" s="33"/>
      <c r="R302" s="33"/>
      <c r="S302" s="33"/>
      <c r="T302" s="33"/>
      <c r="U302" s="33"/>
      <c r="V302" s="33"/>
      <c r="W302" s="33"/>
      <c r="X302" s="33"/>
      <c r="Y302" s="33"/>
      <c r="Z302" s="33"/>
    </row>
    <row r="303" spans="1:26" ht="11.25" customHeight="1">
      <c r="A303" s="51"/>
      <c r="B303" s="51"/>
      <c r="C303" s="51"/>
      <c r="D303" s="51"/>
      <c r="E303" s="51"/>
      <c r="F303" s="51"/>
      <c r="G303" s="51"/>
      <c r="H303" s="51"/>
      <c r="I303" s="51"/>
      <c r="J303" s="51"/>
      <c r="K303" s="33"/>
      <c r="L303" s="33"/>
      <c r="M303" s="33"/>
      <c r="N303" s="33"/>
      <c r="O303" s="33"/>
      <c r="P303" s="33"/>
      <c r="Q303" s="33"/>
      <c r="R303" s="33"/>
      <c r="S303" s="33"/>
      <c r="T303" s="33"/>
      <c r="U303" s="33"/>
      <c r="V303" s="33"/>
      <c r="W303" s="33"/>
      <c r="X303" s="33"/>
      <c r="Y303" s="33"/>
      <c r="Z303" s="33"/>
    </row>
    <row r="304" spans="1:26" ht="11.25" customHeight="1">
      <c r="A304" s="51"/>
      <c r="B304" s="51"/>
      <c r="C304" s="51"/>
      <c r="D304" s="51"/>
      <c r="E304" s="51"/>
      <c r="F304" s="51"/>
      <c r="G304" s="51"/>
      <c r="H304" s="51"/>
      <c r="I304" s="51"/>
      <c r="J304" s="51"/>
      <c r="K304" s="33"/>
      <c r="L304" s="33"/>
      <c r="M304" s="33"/>
      <c r="N304" s="33"/>
      <c r="O304" s="33"/>
      <c r="P304" s="33"/>
      <c r="Q304" s="33"/>
      <c r="R304" s="33"/>
      <c r="S304" s="33"/>
      <c r="T304" s="33"/>
      <c r="U304" s="33"/>
      <c r="V304" s="33"/>
      <c r="W304" s="33"/>
      <c r="X304" s="33"/>
      <c r="Y304" s="33"/>
      <c r="Z304" s="33"/>
    </row>
    <row r="305" spans="1:26" ht="11.25" customHeight="1">
      <c r="A305" s="51"/>
      <c r="B305" s="51"/>
      <c r="C305" s="51"/>
      <c r="D305" s="51"/>
      <c r="E305" s="51"/>
      <c r="F305" s="51"/>
      <c r="G305" s="51"/>
      <c r="H305" s="51"/>
      <c r="I305" s="51"/>
      <c r="J305" s="51"/>
      <c r="K305" s="33"/>
      <c r="L305" s="33"/>
      <c r="M305" s="33"/>
      <c r="N305" s="33"/>
      <c r="O305" s="33"/>
      <c r="P305" s="33"/>
      <c r="Q305" s="33"/>
      <c r="R305" s="33"/>
      <c r="S305" s="33"/>
      <c r="T305" s="33"/>
      <c r="U305" s="33"/>
      <c r="V305" s="33"/>
      <c r="W305" s="33"/>
      <c r="X305" s="33"/>
      <c r="Y305" s="33"/>
      <c r="Z305" s="33"/>
    </row>
    <row r="306" spans="1:26" ht="11.25" customHeight="1">
      <c r="A306" s="51"/>
      <c r="B306" s="51"/>
      <c r="C306" s="51"/>
      <c r="D306" s="51"/>
      <c r="E306" s="51"/>
      <c r="F306" s="51"/>
      <c r="G306" s="51"/>
      <c r="H306" s="51"/>
      <c r="I306" s="51"/>
      <c r="J306" s="51"/>
      <c r="K306" s="33"/>
      <c r="L306" s="33"/>
      <c r="M306" s="33"/>
      <c r="N306" s="33"/>
      <c r="O306" s="33"/>
      <c r="P306" s="33"/>
      <c r="Q306" s="33"/>
      <c r="R306" s="33"/>
      <c r="S306" s="33"/>
      <c r="T306" s="33"/>
      <c r="U306" s="33"/>
      <c r="V306" s="33"/>
      <c r="W306" s="33"/>
      <c r="X306" s="33"/>
      <c r="Y306" s="33"/>
      <c r="Z306" s="33"/>
    </row>
    <row r="307" spans="1:26" ht="11.25" customHeight="1">
      <c r="A307" s="51"/>
      <c r="B307" s="51"/>
      <c r="C307" s="51"/>
      <c r="D307" s="51"/>
      <c r="E307" s="51"/>
      <c r="F307" s="51"/>
      <c r="G307" s="51"/>
      <c r="H307" s="51"/>
      <c r="I307" s="51"/>
      <c r="J307" s="51"/>
      <c r="K307" s="33"/>
      <c r="L307" s="33"/>
      <c r="M307" s="33"/>
      <c r="N307" s="33"/>
      <c r="O307" s="33"/>
      <c r="P307" s="33"/>
      <c r="Q307" s="33"/>
      <c r="R307" s="33"/>
      <c r="S307" s="33"/>
      <c r="T307" s="33"/>
      <c r="U307" s="33"/>
      <c r="V307" s="33"/>
      <c r="W307" s="33"/>
      <c r="X307" s="33"/>
      <c r="Y307" s="33"/>
      <c r="Z307" s="33"/>
    </row>
    <row r="308" spans="1:26" ht="11.25" customHeight="1">
      <c r="A308" s="51"/>
      <c r="B308" s="51"/>
      <c r="C308" s="51"/>
      <c r="D308" s="51"/>
      <c r="E308" s="51"/>
      <c r="F308" s="51"/>
      <c r="G308" s="51"/>
      <c r="H308" s="51"/>
      <c r="I308" s="51"/>
      <c r="J308" s="51"/>
      <c r="K308" s="33"/>
      <c r="L308" s="33"/>
      <c r="M308" s="33"/>
      <c r="N308" s="33"/>
      <c r="O308" s="33"/>
      <c r="P308" s="33"/>
      <c r="Q308" s="33"/>
      <c r="R308" s="33"/>
      <c r="S308" s="33"/>
      <c r="T308" s="33"/>
      <c r="U308" s="33"/>
      <c r="V308" s="33"/>
      <c r="W308" s="33"/>
      <c r="X308" s="33"/>
      <c r="Y308" s="33"/>
      <c r="Z308" s="33"/>
    </row>
    <row r="309" spans="1:26" ht="11.25" customHeight="1">
      <c r="A309" s="51"/>
      <c r="B309" s="51"/>
      <c r="C309" s="51"/>
      <c r="D309" s="51"/>
      <c r="E309" s="51"/>
      <c r="F309" s="51"/>
      <c r="G309" s="51"/>
      <c r="H309" s="51"/>
      <c r="I309" s="51"/>
      <c r="J309" s="51"/>
      <c r="K309" s="33"/>
      <c r="L309" s="33"/>
      <c r="M309" s="33"/>
      <c r="N309" s="33"/>
      <c r="O309" s="33"/>
      <c r="P309" s="33"/>
      <c r="Q309" s="33"/>
      <c r="R309" s="33"/>
      <c r="S309" s="33"/>
      <c r="T309" s="33"/>
      <c r="U309" s="33"/>
      <c r="V309" s="33"/>
      <c r="W309" s="33"/>
      <c r="X309" s="33"/>
      <c r="Y309" s="33"/>
      <c r="Z309" s="33"/>
    </row>
    <row r="310" spans="1:26" ht="11.25" customHeight="1">
      <c r="A310" s="51"/>
      <c r="B310" s="51"/>
      <c r="C310" s="51"/>
      <c r="D310" s="51"/>
      <c r="E310" s="51"/>
      <c r="F310" s="51"/>
      <c r="G310" s="51"/>
      <c r="H310" s="51"/>
      <c r="I310" s="51"/>
      <c r="J310" s="51"/>
      <c r="K310" s="33"/>
      <c r="L310" s="33"/>
      <c r="M310" s="33"/>
      <c r="N310" s="33"/>
      <c r="O310" s="33"/>
      <c r="P310" s="33"/>
      <c r="Q310" s="33"/>
      <c r="R310" s="33"/>
      <c r="S310" s="33"/>
      <c r="T310" s="33"/>
      <c r="U310" s="33"/>
      <c r="V310" s="33"/>
      <c r="W310" s="33"/>
      <c r="X310" s="33"/>
      <c r="Y310" s="33"/>
      <c r="Z310" s="33"/>
    </row>
    <row r="311" spans="1:26" ht="11.25" customHeight="1">
      <c r="A311" s="51"/>
      <c r="B311" s="51"/>
      <c r="C311" s="51"/>
      <c r="D311" s="51"/>
      <c r="E311" s="51"/>
      <c r="F311" s="51"/>
      <c r="G311" s="51"/>
      <c r="H311" s="51"/>
      <c r="I311" s="51"/>
      <c r="J311" s="51"/>
      <c r="K311" s="33"/>
      <c r="L311" s="33"/>
      <c r="M311" s="33"/>
      <c r="N311" s="33"/>
      <c r="O311" s="33"/>
      <c r="P311" s="33"/>
      <c r="Q311" s="33"/>
      <c r="R311" s="33"/>
      <c r="S311" s="33"/>
      <c r="T311" s="33"/>
      <c r="U311" s="33"/>
      <c r="V311" s="33"/>
      <c r="W311" s="33"/>
      <c r="X311" s="33"/>
      <c r="Y311" s="33"/>
      <c r="Z311" s="33"/>
    </row>
    <row r="312" spans="1:26" ht="11.25" customHeight="1">
      <c r="A312" s="51"/>
      <c r="B312" s="51"/>
      <c r="C312" s="51"/>
      <c r="D312" s="51"/>
      <c r="E312" s="51"/>
      <c r="F312" s="51"/>
      <c r="G312" s="51"/>
      <c r="H312" s="51"/>
      <c r="I312" s="51"/>
      <c r="J312" s="51"/>
      <c r="K312" s="33"/>
      <c r="L312" s="33"/>
      <c r="M312" s="33"/>
      <c r="N312" s="33"/>
      <c r="O312" s="33"/>
      <c r="P312" s="33"/>
      <c r="Q312" s="33"/>
      <c r="R312" s="33"/>
      <c r="S312" s="33"/>
      <c r="T312" s="33"/>
      <c r="U312" s="33"/>
      <c r="V312" s="33"/>
      <c r="W312" s="33"/>
      <c r="X312" s="33"/>
      <c r="Y312" s="33"/>
      <c r="Z312" s="33"/>
    </row>
    <row r="313" spans="1:26" ht="11.25" customHeight="1">
      <c r="A313" s="51"/>
      <c r="B313" s="51"/>
      <c r="C313" s="51"/>
      <c r="D313" s="51"/>
      <c r="E313" s="51"/>
      <c r="F313" s="51"/>
      <c r="G313" s="51"/>
      <c r="H313" s="51"/>
      <c r="I313" s="51"/>
      <c r="J313" s="51"/>
      <c r="K313" s="33"/>
      <c r="L313" s="33"/>
      <c r="M313" s="33"/>
      <c r="N313" s="33"/>
      <c r="O313" s="33"/>
      <c r="P313" s="33"/>
      <c r="Q313" s="33"/>
      <c r="R313" s="33"/>
      <c r="S313" s="33"/>
      <c r="T313" s="33"/>
      <c r="U313" s="33"/>
      <c r="V313" s="33"/>
      <c r="W313" s="33"/>
      <c r="X313" s="33"/>
      <c r="Y313" s="33"/>
      <c r="Z313" s="33"/>
    </row>
    <row r="314" spans="1:26" ht="11.25" customHeight="1">
      <c r="A314" s="51"/>
      <c r="B314" s="51"/>
      <c r="C314" s="51"/>
      <c r="D314" s="51"/>
      <c r="E314" s="51"/>
      <c r="F314" s="51"/>
      <c r="G314" s="51"/>
      <c r="H314" s="51"/>
      <c r="I314" s="51"/>
      <c r="J314" s="51"/>
      <c r="K314" s="33"/>
      <c r="L314" s="33"/>
      <c r="M314" s="33"/>
      <c r="N314" s="33"/>
      <c r="O314" s="33"/>
      <c r="P314" s="33"/>
      <c r="Q314" s="33"/>
      <c r="R314" s="33"/>
      <c r="S314" s="33"/>
      <c r="T314" s="33"/>
      <c r="U314" s="33"/>
      <c r="V314" s="33"/>
      <c r="W314" s="33"/>
      <c r="X314" s="33"/>
      <c r="Y314" s="33"/>
      <c r="Z314" s="33"/>
    </row>
    <row r="315" spans="1:26" ht="11.25" customHeight="1">
      <c r="A315" s="51"/>
      <c r="B315" s="51"/>
      <c r="C315" s="51"/>
      <c r="D315" s="51"/>
      <c r="E315" s="51"/>
      <c r="F315" s="51"/>
      <c r="G315" s="51"/>
      <c r="H315" s="51"/>
      <c r="I315" s="51"/>
      <c r="J315" s="51"/>
      <c r="K315" s="33"/>
      <c r="L315" s="33"/>
      <c r="M315" s="33"/>
      <c r="N315" s="33"/>
      <c r="O315" s="33"/>
      <c r="P315" s="33"/>
      <c r="Q315" s="33"/>
      <c r="R315" s="33"/>
      <c r="S315" s="33"/>
      <c r="T315" s="33"/>
      <c r="U315" s="33"/>
      <c r="V315" s="33"/>
      <c r="W315" s="33"/>
      <c r="X315" s="33"/>
      <c r="Y315" s="33"/>
      <c r="Z315" s="33"/>
    </row>
    <row r="316" spans="1:26" ht="11.25" customHeight="1">
      <c r="A316" s="51"/>
      <c r="B316" s="51"/>
      <c r="C316" s="51"/>
      <c r="D316" s="51"/>
      <c r="E316" s="51"/>
      <c r="F316" s="51"/>
      <c r="G316" s="51"/>
      <c r="H316" s="51"/>
      <c r="I316" s="51"/>
      <c r="J316" s="51"/>
      <c r="K316" s="33"/>
      <c r="L316" s="33"/>
      <c r="M316" s="33"/>
      <c r="N316" s="33"/>
      <c r="O316" s="33"/>
      <c r="P316" s="33"/>
      <c r="Q316" s="33"/>
      <c r="R316" s="33"/>
      <c r="S316" s="33"/>
      <c r="T316" s="33"/>
      <c r="U316" s="33"/>
      <c r="V316" s="33"/>
      <c r="W316" s="33"/>
      <c r="X316" s="33"/>
      <c r="Y316" s="33"/>
      <c r="Z316" s="33"/>
    </row>
    <row r="317" spans="1:26" ht="11.25" customHeight="1">
      <c r="A317" s="51"/>
      <c r="B317" s="51"/>
      <c r="C317" s="51"/>
      <c r="D317" s="51"/>
      <c r="E317" s="51"/>
      <c r="F317" s="51"/>
      <c r="G317" s="51"/>
      <c r="H317" s="51"/>
      <c r="I317" s="51"/>
      <c r="J317" s="51"/>
      <c r="K317" s="33"/>
      <c r="L317" s="33"/>
      <c r="M317" s="33"/>
      <c r="N317" s="33"/>
      <c r="O317" s="33"/>
      <c r="P317" s="33"/>
      <c r="Q317" s="33"/>
      <c r="R317" s="33"/>
      <c r="S317" s="33"/>
      <c r="T317" s="33"/>
      <c r="U317" s="33"/>
      <c r="V317" s="33"/>
      <c r="W317" s="33"/>
      <c r="X317" s="33"/>
      <c r="Y317" s="33"/>
      <c r="Z317" s="33"/>
    </row>
    <row r="318" spans="1:26" ht="11.25" customHeight="1">
      <c r="A318" s="51"/>
      <c r="B318" s="51"/>
      <c r="C318" s="51"/>
      <c r="D318" s="51"/>
      <c r="E318" s="51"/>
      <c r="F318" s="51"/>
      <c r="G318" s="51"/>
      <c r="H318" s="51"/>
      <c r="I318" s="51"/>
      <c r="J318" s="51"/>
      <c r="K318" s="33"/>
      <c r="L318" s="33"/>
      <c r="M318" s="33"/>
      <c r="N318" s="33"/>
      <c r="O318" s="33"/>
      <c r="P318" s="33"/>
      <c r="Q318" s="33"/>
      <c r="R318" s="33"/>
      <c r="S318" s="33"/>
      <c r="T318" s="33"/>
      <c r="U318" s="33"/>
      <c r="V318" s="33"/>
      <c r="W318" s="33"/>
      <c r="X318" s="33"/>
      <c r="Y318" s="33"/>
      <c r="Z318" s="33"/>
    </row>
    <row r="319" spans="1:26" ht="11.25" customHeight="1">
      <c r="A319" s="51"/>
      <c r="B319" s="51"/>
      <c r="C319" s="51"/>
      <c r="D319" s="51"/>
      <c r="E319" s="51"/>
      <c r="F319" s="51"/>
      <c r="G319" s="51"/>
      <c r="H319" s="51"/>
      <c r="I319" s="51"/>
      <c r="J319" s="51"/>
      <c r="K319" s="33"/>
      <c r="L319" s="33"/>
      <c r="M319" s="33"/>
      <c r="N319" s="33"/>
      <c r="O319" s="33"/>
      <c r="P319" s="33"/>
      <c r="Q319" s="33"/>
      <c r="R319" s="33"/>
      <c r="S319" s="33"/>
      <c r="T319" s="33"/>
      <c r="U319" s="33"/>
      <c r="V319" s="33"/>
      <c r="W319" s="33"/>
      <c r="X319" s="33"/>
      <c r="Y319" s="33"/>
      <c r="Z319" s="33"/>
    </row>
    <row r="320" spans="1:26" ht="11.25" customHeight="1">
      <c r="A320" s="51"/>
      <c r="B320" s="51"/>
      <c r="C320" s="51"/>
      <c r="D320" s="51"/>
      <c r="E320" s="51"/>
      <c r="F320" s="51"/>
      <c r="G320" s="51"/>
      <c r="H320" s="51"/>
      <c r="I320" s="51"/>
      <c r="J320" s="51"/>
      <c r="K320" s="33"/>
      <c r="L320" s="33"/>
      <c r="M320" s="33"/>
      <c r="N320" s="33"/>
      <c r="O320" s="33"/>
      <c r="P320" s="33"/>
      <c r="Q320" s="33"/>
      <c r="R320" s="33"/>
      <c r="S320" s="33"/>
      <c r="T320" s="33"/>
      <c r="U320" s="33"/>
      <c r="V320" s="33"/>
      <c r="W320" s="33"/>
      <c r="X320" s="33"/>
      <c r="Y320" s="33"/>
      <c r="Z320" s="33"/>
    </row>
    <row r="321" spans="1:26" ht="11.25" customHeight="1">
      <c r="A321" s="51"/>
      <c r="B321" s="51"/>
      <c r="C321" s="51"/>
      <c r="D321" s="51"/>
      <c r="E321" s="51"/>
      <c r="F321" s="51"/>
      <c r="G321" s="51"/>
      <c r="H321" s="51"/>
      <c r="I321" s="51"/>
      <c r="J321" s="51"/>
      <c r="K321" s="33"/>
      <c r="L321" s="33"/>
      <c r="M321" s="33"/>
      <c r="N321" s="33"/>
      <c r="O321" s="33"/>
      <c r="P321" s="33"/>
      <c r="Q321" s="33"/>
      <c r="R321" s="33"/>
      <c r="S321" s="33"/>
      <c r="T321" s="33"/>
      <c r="U321" s="33"/>
      <c r="V321" s="33"/>
      <c r="W321" s="33"/>
      <c r="X321" s="33"/>
      <c r="Y321" s="33"/>
      <c r="Z321" s="33"/>
    </row>
    <row r="322" spans="1:26" ht="11.25" customHeight="1">
      <c r="A322" s="51"/>
      <c r="B322" s="51"/>
      <c r="C322" s="51"/>
      <c r="D322" s="51"/>
      <c r="E322" s="51"/>
      <c r="F322" s="51"/>
      <c r="G322" s="51"/>
      <c r="H322" s="51"/>
      <c r="I322" s="51"/>
      <c r="J322" s="51"/>
      <c r="K322" s="33"/>
      <c r="L322" s="33"/>
      <c r="M322" s="33"/>
      <c r="N322" s="33"/>
      <c r="O322" s="33"/>
      <c r="P322" s="33"/>
      <c r="Q322" s="33"/>
      <c r="R322" s="33"/>
      <c r="S322" s="33"/>
      <c r="T322" s="33"/>
      <c r="U322" s="33"/>
      <c r="V322" s="33"/>
      <c r="W322" s="33"/>
      <c r="X322" s="33"/>
      <c r="Y322" s="33"/>
      <c r="Z322" s="33"/>
    </row>
    <row r="323" spans="1:26" ht="11.25" customHeight="1">
      <c r="A323" s="51"/>
      <c r="B323" s="51"/>
      <c r="C323" s="51"/>
      <c r="D323" s="51"/>
      <c r="E323" s="51"/>
      <c r="F323" s="51"/>
      <c r="G323" s="51"/>
      <c r="H323" s="51"/>
      <c r="I323" s="51"/>
      <c r="J323" s="51"/>
      <c r="K323" s="33"/>
      <c r="L323" s="33"/>
      <c r="M323" s="33"/>
      <c r="N323" s="33"/>
      <c r="O323" s="33"/>
      <c r="P323" s="33"/>
      <c r="Q323" s="33"/>
      <c r="R323" s="33"/>
      <c r="S323" s="33"/>
      <c r="T323" s="33"/>
      <c r="U323" s="33"/>
      <c r="V323" s="33"/>
      <c r="W323" s="33"/>
      <c r="X323" s="33"/>
      <c r="Y323" s="33"/>
      <c r="Z323" s="33"/>
    </row>
    <row r="324" spans="1:26" ht="11.25" customHeight="1">
      <c r="A324" s="51"/>
      <c r="B324" s="51"/>
      <c r="C324" s="51"/>
      <c r="D324" s="51"/>
      <c r="E324" s="51"/>
      <c r="F324" s="51"/>
      <c r="G324" s="51"/>
      <c r="H324" s="51"/>
      <c r="I324" s="51"/>
      <c r="J324" s="51"/>
      <c r="K324" s="33"/>
      <c r="L324" s="33"/>
      <c r="M324" s="33"/>
      <c r="N324" s="33"/>
      <c r="O324" s="33"/>
      <c r="P324" s="33"/>
      <c r="Q324" s="33"/>
      <c r="R324" s="33"/>
      <c r="S324" s="33"/>
      <c r="T324" s="33"/>
      <c r="U324" s="33"/>
      <c r="V324" s="33"/>
      <c r="W324" s="33"/>
      <c r="X324" s="33"/>
      <c r="Y324" s="33"/>
      <c r="Z324" s="33"/>
    </row>
    <row r="325" spans="1:26" ht="11.25" customHeight="1">
      <c r="A325" s="51"/>
      <c r="B325" s="51"/>
      <c r="C325" s="51"/>
      <c r="D325" s="51"/>
      <c r="E325" s="51"/>
      <c r="F325" s="51"/>
      <c r="G325" s="51"/>
      <c r="H325" s="51"/>
      <c r="I325" s="51"/>
      <c r="J325" s="51"/>
      <c r="K325" s="33"/>
      <c r="L325" s="33"/>
      <c r="M325" s="33"/>
      <c r="N325" s="33"/>
      <c r="O325" s="33"/>
      <c r="P325" s="33"/>
      <c r="Q325" s="33"/>
      <c r="R325" s="33"/>
      <c r="S325" s="33"/>
      <c r="T325" s="33"/>
      <c r="U325" s="33"/>
      <c r="V325" s="33"/>
      <c r="W325" s="33"/>
      <c r="X325" s="33"/>
      <c r="Y325" s="33"/>
      <c r="Z325" s="33"/>
    </row>
    <row r="326" spans="1:26" ht="11.25" customHeight="1">
      <c r="A326" s="51"/>
      <c r="B326" s="51"/>
      <c r="C326" s="51"/>
      <c r="D326" s="51"/>
      <c r="E326" s="51"/>
      <c r="F326" s="51"/>
      <c r="G326" s="51"/>
      <c r="H326" s="51"/>
      <c r="I326" s="51"/>
      <c r="J326" s="51"/>
      <c r="K326" s="33"/>
      <c r="L326" s="33"/>
      <c r="M326" s="33"/>
      <c r="N326" s="33"/>
      <c r="O326" s="33"/>
      <c r="P326" s="33"/>
      <c r="Q326" s="33"/>
      <c r="R326" s="33"/>
      <c r="S326" s="33"/>
      <c r="T326" s="33"/>
      <c r="U326" s="33"/>
      <c r="V326" s="33"/>
      <c r="W326" s="33"/>
      <c r="X326" s="33"/>
      <c r="Y326" s="33"/>
      <c r="Z326" s="33"/>
    </row>
    <row r="327" spans="1:26" ht="11.25" customHeight="1">
      <c r="A327" s="51"/>
      <c r="B327" s="51"/>
      <c r="C327" s="51"/>
      <c r="D327" s="51"/>
      <c r="E327" s="51"/>
      <c r="F327" s="51"/>
      <c r="G327" s="51"/>
      <c r="H327" s="51"/>
      <c r="I327" s="51"/>
      <c r="J327" s="51"/>
      <c r="K327" s="33"/>
      <c r="L327" s="33"/>
      <c r="M327" s="33"/>
      <c r="N327" s="33"/>
      <c r="O327" s="33"/>
      <c r="P327" s="33"/>
      <c r="Q327" s="33"/>
      <c r="R327" s="33"/>
      <c r="S327" s="33"/>
      <c r="T327" s="33"/>
      <c r="U327" s="33"/>
      <c r="V327" s="33"/>
      <c r="W327" s="33"/>
      <c r="X327" s="33"/>
      <c r="Y327" s="33"/>
      <c r="Z327" s="33"/>
    </row>
    <row r="328" spans="1:26" ht="11.25" customHeight="1">
      <c r="A328" s="51"/>
      <c r="B328" s="51"/>
      <c r="C328" s="51"/>
      <c r="D328" s="51"/>
      <c r="E328" s="51"/>
      <c r="F328" s="51"/>
      <c r="G328" s="51"/>
      <c r="H328" s="51"/>
      <c r="I328" s="51"/>
      <c r="J328" s="51"/>
      <c r="K328" s="33"/>
      <c r="L328" s="33"/>
      <c r="M328" s="33"/>
      <c r="N328" s="33"/>
      <c r="O328" s="33"/>
      <c r="P328" s="33"/>
      <c r="Q328" s="33"/>
      <c r="R328" s="33"/>
      <c r="S328" s="33"/>
      <c r="T328" s="33"/>
      <c r="U328" s="33"/>
      <c r="V328" s="33"/>
      <c r="W328" s="33"/>
      <c r="X328" s="33"/>
      <c r="Y328" s="33"/>
      <c r="Z328" s="33"/>
    </row>
    <row r="329" spans="1:26" ht="11.25" customHeight="1">
      <c r="A329" s="51"/>
      <c r="B329" s="51"/>
      <c r="C329" s="51"/>
      <c r="D329" s="51"/>
      <c r="E329" s="51"/>
      <c r="F329" s="51"/>
      <c r="G329" s="51"/>
      <c r="H329" s="51"/>
      <c r="I329" s="51"/>
      <c r="J329" s="51"/>
      <c r="K329" s="33"/>
      <c r="L329" s="33"/>
      <c r="M329" s="33"/>
      <c r="N329" s="33"/>
      <c r="O329" s="33"/>
      <c r="P329" s="33"/>
      <c r="Q329" s="33"/>
      <c r="R329" s="33"/>
      <c r="S329" s="33"/>
      <c r="T329" s="33"/>
      <c r="U329" s="33"/>
      <c r="V329" s="33"/>
      <c r="W329" s="33"/>
      <c r="X329" s="33"/>
      <c r="Y329" s="33"/>
      <c r="Z329" s="33"/>
    </row>
    <row r="330" spans="1:26" ht="11.25" customHeight="1">
      <c r="A330" s="51"/>
      <c r="B330" s="51"/>
      <c r="C330" s="51"/>
      <c r="D330" s="51"/>
      <c r="E330" s="51"/>
      <c r="F330" s="51"/>
      <c r="G330" s="51"/>
      <c r="H330" s="51"/>
      <c r="I330" s="51"/>
      <c r="J330" s="51"/>
      <c r="K330" s="33"/>
      <c r="L330" s="33"/>
      <c r="M330" s="33"/>
      <c r="N330" s="33"/>
      <c r="O330" s="33"/>
      <c r="P330" s="33"/>
      <c r="Q330" s="33"/>
      <c r="R330" s="33"/>
      <c r="S330" s="33"/>
      <c r="T330" s="33"/>
      <c r="U330" s="33"/>
      <c r="V330" s="33"/>
      <c r="W330" s="33"/>
      <c r="X330" s="33"/>
      <c r="Y330" s="33"/>
      <c r="Z330" s="33"/>
    </row>
    <row r="331" spans="1:26" ht="11.25" customHeight="1">
      <c r="A331" s="51"/>
      <c r="B331" s="51"/>
      <c r="C331" s="51"/>
      <c r="D331" s="51"/>
      <c r="E331" s="51"/>
      <c r="F331" s="51"/>
      <c r="G331" s="51"/>
      <c r="H331" s="51"/>
      <c r="I331" s="51"/>
      <c r="J331" s="51"/>
      <c r="K331" s="33"/>
      <c r="L331" s="33"/>
      <c r="M331" s="33"/>
      <c r="N331" s="33"/>
      <c r="O331" s="33"/>
      <c r="P331" s="33"/>
      <c r="Q331" s="33"/>
      <c r="R331" s="33"/>
      <c r="S331" s="33"/>
      <c r="T331" s="33"/>
      <c r="U331" s="33"/>
      <c r="V331" s="33"/>
      <c r="W331" s="33"/>
      <c r="X331" s="33"/>
      <c r="Y331" s="33"/>
      <c r="Z331" s="33"/>
    </row>
    <row r="332" spans="1:26" ht="11.25" customHeight="1">
      <c r="A332" s="51"/>
      <c r="B332" s="51"/>
      <c r="C332" s="51"/>
      <c r="D332" s="51"/>
      <c r="E332" s="51"/>
      <c r="F332" s="51"/>
      <c r="G332" s="51"/>
      <c r="H332" s="51"/>
      <c r="I332" s="51"/>
      <c r="J332" s="51"/>
      <c r="K332" s="33"/>
      <c r="L332" s="33"/>
      <c r="M332" s="33"/>
      <c r="N332" s="33"/>
      <c r="O332" s="33"/>
      <c r="P332" s="33"/>
      <c r="Q332" s="33"/>
      <c r="R332" s="33"/>
      <c r="S332" s="33"/>
      <c r="T332" s="33"/>
      <c r="U332" s="33"/>
      <c r="V332" s="33"/>
      <c r="W332" s="33"/>
      <c r="X332" s="33"/>
      <c r="Y332" s="33"/>
      <c r="Z332" s="33"/>
    </row>
    <row r="333" spans="1:26" ht="11.25" customHeight="1">
      <c r="A333" s="51"/>
      <c r="B333" s="51"/>
      <c r="C333" s="51"/>
      <c r="D333" s="51"/>
      <c r="E333" s="51"/>
      <c r="F333" s="51"/>
      <c r="G333" s="51"/>
      <c r="H333" s="51"/>
      <c r="I333" s="51"/>
      <c r="J333" s="51"/>
      <c r="K333" s="33"/>
      <c r="L333" s="33"/>
      <c r="M333" s="33"/>
      <c r="N333" s="33"/>
      <c r="O333" s="33"/>
      <c r="P333" s="33"/>
      <c r="Q333" s="33"/>
      <c r="R333" s="33"/>
      <c r="S333" s="33"/>
      <c r="T333" s="33"/>
      <c r="U333" s="33"/>
      <c r="V333" s="33"/>
      <c r="W333" s="33"/>
      <c r="X333" s="33"/>
      <c r="Y333" s="33"/>
      <c r="Z333" s="33"/>
    </row>
    <row r="334" spans="1:26" ht="11.25" customHeight="1">
      <c r="A334" s="51"/>
      <c r="B334" s="51"/>
      <c r="C334" s="51"/>
      <c r="D334" s="51"/>
      <c r="E334" s="51"/>
      <c r="F334" s="51"/>
      <c r="G334" s="51"/>
      <c r="H334" s="51"/>
      <c r="I334" s="51"/>
      <c r="J334" s="51"/>
      <c r="K334" s="33"/>
      <c r="L334" s="33"/>
      <c r="M334" s="33"/>
      <c r="N334" s="33"/>
      <c r="O334" s="33"/>
      <c r="P334" s="33"/>
      <c r="Q334" s="33"/>
      <c r="R334" s="33"/>
      <c r="S334" s="33"/>
      <c r="T334" s="33"/>
      <c r="U334" s="33"/>
      <c r="V334" s="33"/>
      <c r="W334" s="33"/>
      <c r="X334" s="33"/>
      <c r="Y334" s="33"/>
      <c r="Z334" s="33"/>
    </row>
    <row r="335" spans="1:26" ht="11.25" customHeight="1">
      <c r="A335" s="51"/>
      <c r="B335" s="51"/>
      <c r="C335" s="51"/>
      <c r="D335" s="51"/>
      <c r="E335" s="51"/>
      <c r="F335" s="51"/>
      <c r="G335" s="51"/>
      <c r="H335" s="51"/>
      <c r="I335" s="51"/>
      <c r="J335" s="51"/>
      <c r="K335" s="33"/>
      <c r="L335" s="33"/>
      <c r="M335" s="33"/>
      <c r="N335" s="33"/>
      <c r="O335" s="33"/>
      <c r="P335" s="33"/>
      <c r="Q335" s="33"/>
      <c r="R335" s="33"/>
      <c r="S335" s="33"/>
      <c r="T335" s="33"/>
      <c r="U335" s="33"/>
      <c r="V335" s="33"/>
      <c r="W335" s="33"/>
      <c r="X335" s="33"/>
      <c r="Y335" s="33"/>
      <c r="Z335" s="33"/>
    </row>
    <row r="336" spans="1:26" ht="11.25" customHeight="1">
      <c r="A336" s="51"/>
      <c r="B336" s="51"/>
      <c r="C336" s="51"/>
      <c r="D336" s="51"/>
      <c r="E336" s="51"/>
      <c r="F336" s="51"/>
      <c r="G336" s="51"/>
      <c r="H336" s="51"/>
      <c r="I336" s="51"/>
      <c r="J336" s="51"/>
      <c r="K336" s="33"/>
      <c r="L336" s="33"/>
      <c r="M336" s="33"/>
      <c r="N336" s="33"/>
      <c r="O336" s="33"/>
      <c r="P336" s="33"/>
      <c r="Q336" s="33"/>
      <c r="R336" s="33"/>
      <c r="S336" s="33"/>
      <c r="T336" s="33"/>
      <c r="U336" s="33"/>
      <c r="V336" s="33"/>
      <c r="W336" s="33"/>
      <c r="X336" s="33"/>
      <c r="Y336" s="33"/>
      <c r="Z336" s="33"/>
    </row>
    <row r="337" spans="1:26" ht="11.25" customHeight="1">
      <c r="A337" s="51"/>
      <c r="B337" s="51"/>
      <c r="C337" s="51"/>
      <c r="D337" s="51"/>
      <c r="E337" s="51"/>
      <c r="F337" s="51"/>
      <c r="G337" s="51"/>
      <c r="H337" s="51"/>
      <c r="I337" s="51"/>
      <c r="J337" s="51"/>
      <c r="K337" s="33"/>
      <c r="L337" s="33"/>
      <c r="M337" s="33"/>
      <c r="N337" s="33"/>
      <c r="O337" s="33"/>
      <c r="P337" s="33"/>
      <c r="Q337" s="33"/>
      <c r="R337" s="33"/>
      <c r="S337" s="33"/>
      <c r="T337" s="33"/>
      <c r="U337" s="33"/>
      <c r="V337" s="33"/>
      <c r="W337" s="33"/>
      <c r="X337" s="33"/>
      <c r="Y337" s="33"/>
      <c r="Z337" s="33"/>
    </row>
    <row r="338" spans="1:26" ht="11.25" customHeight="1">
      <c r="A338" s="51"/>
      <c r="B338" s="51"/>
      <c r="C338" s="51"/>
      <c r="D338" s="51"/>
      <c r="E338" s="51"/>
      <c r="F338" s="51"/>
      <c r="G338" s="51"/>
      <c r="H338" s="51"/>
      <c r="I338" s="51"/>
      <c r="J338" s="51"/>
      <c r="K338" s="33"/>
      <c r="L338" s="33"/>
      <c r="M338" s="33"/>
      <c r="N338" s="33"/>
      <c r="O338" s="33"/>
      <c r="P338" s="33"/>
      <c r="Q338" s="33"/>
      <c r="R338" s="33"/>
      <c r="S338" s="33"/>
      <c r="T338" s="33"/>
      <c r="U338" s="33"/>
      <c r="V338" s="33"/>
      <c r="W338" s="33"/>
      <c r="X338" s="33"/>
      <c r="Y338" s="33"/>
      <c r="Z338" s="33"/>
    </row>
    <row r="339" spans="1:26" ht="11.25" customHeight="1">
      <c r="A339" s="51"/>
      <c r="B339" s="51"/>
      <c r="C339" s="51"/>
      <c r="D339" s="51"/>
      <c r="E339" s="51"/>
      <c r="F339" s="51"/>
      <c r="G339" s="51"/>
      <c r="H339" s="51"/>
      <c r="I339" s="51"/>
      <c r="J339" s="51"/>
      <c r="K339" s="33"/>
      <c r="L339" s="33"/>
      <c r="M339" s="33"/>
      <c r="N339" s="33"/>
      <c r="O339" s="33"/>
      <c r="P339" s="33"/>
      <c r="Q339" s="33"/>
      <c r="R339" s="33"/>
      <c r="S339" s="33"/>
      <c r="T339" s="33"/>
      <c r="U339" s="33"/>
      <c r="V339" s="33"/>
      <c r="W339" s="33"/>
      <c r="X339" s="33"/>
      <c r="Y339" s="33"/>
      <c r="Z339" s="33"/>
    </row>
    <row r="340" spans="1:26" ht="11.25" customHeight="1">
      <c r="A340" s="51"/>
      <c r="B340" s="51"/>
      <c r="C340" s="51"/>
      <c r="D340" s="51"/>
      <c r="E340" s="51"/>
      <c r="F340" s="51"/>
      <c r="G340" s="51"/>
      <c r="H340" s="51"/>
      <c r="I340" s="51"/>
      <c r="J340" s="51"/>
      <c r="K340" s="33"/>
      <c r="L340" s="33"/>
      <c r="M340" s="33"/>
      <c r="N340" s="33"/>
      <c r="O340" s="33"/>
      <c r="P340" s="33"/>
      <c r="Q340" s="33"/>
      <c r="R340" s="33"/>
      <c r="S340" s="33"/>
      <c r="T340" s="33"/>
      <c r="U340" s="33"/>
      <c r="V340" s="33"/>
      <c r="W340" s="33"/>
      <c r="X340" s="33"/>
      <c r="Y340" s="33"/>
      <c r="Z340" s="33"/>
    </row>
    <row r="341" spans="1:26" ht="11.25" customHeight="1">
      <c r="A341" s="51"/>
      <c r="B341" s="51"/>
      <c r="C341" s="51"/>
      <c r="D341" s="51"/>
      <c r="E341" s="51"/>
      <c r="F341" s="51"/>
      <c r="G341" s="51"/>
      <c r="H341" s="51"/>
      <c r="I341" s="51"/>
      <c r="J341" s="51"/>
      <c r="K341" s="33"/>
      <c r="L341" s="33"/>
      <c r="M341" s="33"/>
      <c r="N341" s="33"/>
      <c r="O341" s="33"/>
      <c r="P341" s="33"/>
      <c r="Q341" s="33"/>
      <c r="R341" s="33"/>
      <c r="S341" s="33"/>
      <c r="T341" s="33"/>
      <c r="U341" s="33"/>
      <c r="V341" s="33"/>
      <c r="W341" s="33"/>
      <c r="X341" s="33"/>
      <c r="Y341" s="33"/>
      <c r="Z341" s="33"/>
    </row>
    <row r="342" spans="1:26" ht="11.25" customHeight="1">
      <c r="A342" s="51"/>
      <c r="B342" s="51"/>
      <c r="C342" s="51"/>
      <c r="D342" s="51"/>
      <c r="E342" s="51"/>
      <c r="F342" s="51"/>
      <c r="G342" s="51"/>
      <c r="H342" s="51"/>
      <c r="I342" s="51"/>
      <c r="J342" s="51"/>
      <c r="K342" s="33"/>
      <c r="L342" s="33"/>
      <c r="M342" s="33"/>
      <c r="N342" s="33"/>
      <c r="O342" s="33"/>
      <c r="P342" s="33"/>
      <c r="Q342" s="33"/>
      <c r="R342" s="33"/>
      <c r="S342" s="33"/>
      <c r="T342" s="33"/>
      <c r="U342" s="33"/>
      <c r="V342" s="33"/>
      <c r="W342" s="33"/>
      <c r="X342" s="33"/>
      <c r="Y342" s="33"/>
      <c r="Z342" s="33"/>
    </row>
    <row r="343" spans="1:26" ht="11.25" customHeight="1">
      <c r="A343" s="51"/>
      <c r="B343" s="51"/>
      <c r="C343" s="51"/>
      <c r="D343" s="51"/>
      <c r="E343" s="51"/>
      <c r="F343" s="51"/>
      <c r="G343" s="51"/>
      <c r="H343" s="51"/>
      <c r="I343" s="51"/>
      <c r="J343" s="51"/>
      <c r="K343" s="33"/>
      <c r="L343" s="33"/>
      <c r="M343" s="33"/>
      <c r="N343" s="33"/>
      <c r="O343" s="33"/>
      <c r="P343" s="33"/>
      <c r="Q343" s="33"/>
      <c r="R343" s="33"/>
      <c r="S343" s="33"/>
      <c r="T343" s="33"/>
      <c r="U343" s="33"/>
      <c r="V343" s="33"/>
      <c r="W343" s="33"/>
      <c r="X343" s="33"/>
      <c r="Y343" s="33"/>
      <c r="Z343" s="33"/>
    </row>
    <row r="344" spans="1:26" ht="11.25" customHeight="1">
      <c r="A344" s="51"/>
      <c r="B344" s="51"/>
      <c r="C344" s="51"/>
      <c r="D344" s="51"/>
      <c r="E344" s="51"/>
      <c r="F344" s="51"/>
      <c r="G344" s="51"/>
      <c r="H344" s="51"/>
      <c r="I344" s="51"/>
      <c r="J344" s="51"/>
      <c r="K344" s="33"/>
      <c r="L344" s="33"/>
      <c r="M344" s="33"/>
      <c r="N344" s="33"/>
      <c r="O344" s="33"/>
      <c r="P344" s="33"/>
      <c r="Q344" s="33"/>
      <c r="R344" s="33"/>
      <c r="S344" s="33"/>
      <c r="T344" s="33"/>
      <c r="U344" s="33"/>
      <c r="V344" s="33"/>
      <c r="W344" s="33"/>
      <c r="X344" s="33"/>
      <c r="Y344" s="33"/>
      <c r="Z344" s="33"/>
    </row>
    <row r="345" spans="1:26" ht="11.25" customHeight="1">
      <c r="A345" s="51"/>
      <c r="B345" s="51"/>
      <c r="C345" s="51"/>
      <c r="D345" s="51"/>
      <c r="E345" s="51"/>
      <c r="F345" s="51"/>
      <c r="G345" s="51"/>
      <c r="H345" s="51"/>
      <c r="I345" s="51"/>
      <c r="J345" s="51"/>
      <c r="K345" s="33"/>
      <c r="L345" s="33"/>
      <c r="M345" s="33"/>
      <c r="N345" s="33"/>
      <c r="O345" s="33"/>
      <c r="P345" s="33"/>
      <c r="Q345" s="33"/>
      <c r="R345" s="33"/>
      <c r="S345" s="33"/>
      <c r="T345" s="33"/>
      <c r="U345" s="33"/>
      <c r="V345" s="33"/>
      <c r="W345" s="33"/>
      <c r="X345" s="33"/>
      <c r="Y345" s="33"/>
      <c r="Z345" s="33"/>
    </row>
    <row r="346" spans="1:26" ht="11.25" customHeight="1">
      <c r="A346" s="51"/>
      <c r="B346" s="51"/>
      <c r="C346" s="51"/>
      <c r="D346" s="51"/>
      <c r="E346" s="51"/>
      <c r="F346" s="51"/>
      <c r="G346" s="51"/>
      <c r="H346" s="51"/>
      <c r="I346" s="51"/>
      <c r="J346" s="51"/>
      <c r="K346" s="33"/>
      <c r="L346" s="33"/>
      <c r="M346" s="33"/>
      <c r="N346" s="33"/>
      <c r="O346" s="33"/>
      <c r="P346" s="33"/>
      <c r="Q346" s="33"/>
      <c r="R346" s="33"/>
      <c r="S346" s="33"/>
      <c r="T346" s="33"/>
      <c r="U346" s="33"/>
      <c r="V346" s="33"/>
      <c r="W346" s="33"/>
      <c r="X346" s="33"/>
      <c r="Y346" s="33"/>
      <c r="Z346" s="33"/>
    </row>
    <row r="347" spans="1:26" ht="11.25" customHeight="1">
      <c r="A347" s="51"/>
      <c r="B347" s="51"/>
      <c r="C347" s="51"/>
      <c r="D347" s="51"/>
      <c r="E347" s="51"/>
      <c r="F347" s="51"/>
      <c r="G347" s="51"/>
      <c r="H347" s="51"/>
      <c r="I347" s="51"/>
      <c r="J347" s="51"/>
      <c r="K347" s="33"/>
      <c r="L347" s="33"/>
      <c r="M347" s="33"/>
      <c r="N347" s="33"/>
      <c r="O347" s="33"/>
      <c r="P347" s="33"/>
      <c r="Q347" s="33"/>
      <c r="R347" s="33"/>
      <c r="S347" s="33"/>
      <c r="T347" s="33"/>
      <c r="U347" s="33"/>
      <c r="V347" s="33"/>
      <c r="W347" s="33"/>
      <c r="X347" s="33"/>
      <c r="Y347" s="33"/>
      <c r="Z347" s="33"/>
    </row>
    <row r="348" spans="1:26" ht="11.25" customHeight="1">
      <c r="A348" s="51"/>
      <c r="B348" s="51"/>
      <c r="C348" s="51"/>
      <c r="D348" s="51"/>
      <c r="E348" s="51"/>
      <c r="F348" s="51"/>
      <c r="G348" s="51"/>
      <c r="H348" s="51"/>
      <c r="I348" s="51"/>
      <c r="J348" s="51"/>
      <c r="K348" s="33"/>
      <c r="L348" s="33"/>
      <c r="M348" s="33"/>
      <c r="N348" s="33"/>
      <c r="O348" s="33"/>
      <c r="P348" s="33"/>
      <c r="Q348" s="33"/>
      <c r="R348" s="33"/>
      <c r="S348" s="33"/>
      <c r="T348" s="33"/>
      <c r="U348" s="33"/>
      <c r="V348" s="33"/>
      <c r="W348" s="33"/>
      <c r="X348" s="33"/>
      <c r="Y348" s="33"/>
      <c r="Z348" s="33"/>
    </row>
    <row r="349" spans="1:26" ht="11.25" customHeight="1">
      <c r="A349" s="51"/>
      <c r="B349" s="51"/>
      <c r="C349" s="51"/>
      <c r="D349" s="51"/>
      <c r="E349" s="51"/>
      <c r="F349" s="51"/>
      <c r="G349" s="51"/>
      <c r="H349" s="51"/>
      <c r="I349" s="51"/>
      <c r="J349" s="51"/>
      <c r="K349" s="33"/>
      <c r="L349" s="33"/>
      <c r="M349" s="33"/>
      <c r="N349" s="33"/>
      <c r="O349" s="33"/>
      <c r="P349" s="33"/>
      <c r="Q349" s="33"/>
      <c r="R349" s="33"/>
      <c r="S349" s="33"/>
      <c r="T349" s="33"/>
      <c r="U349" s="33"/>
      <c r="V349" s="33"/>
      <c r="W349" s="33"/>
      <c r="X349" s="33"/>
      <c r="Y349" s="33"/>
      <c r="Z349" s="33"/>
    </row>
    <row r="350" spans="1:26" ht="11.25" customHeight="1">
      <c r="A350" s="51"/>
      <c r="B350" s="51"/>
      <c r="C350" s="51"/>
      <c r="D350" s="51"/>
      <c r="E350" s="51"/>
      <c r="F350" s="51"/>
      <c r="G350" s="51"/>
      <c r="H350" s="51"/>
      <c r="I350" s="51"/>
      <c r="J350" s="51"/>
      <c r="K350" s="33"/>
      <c r="L350" s="33"/>
      <c r="M350" s="33"/>
      <c r="N350" s="33"/>
      <c r="O350" s="33"/>
      <c r="P350" s="33"/>
      <c r="Q350" s="33"/>
      <c r="R350" s="33"/>
      <c r="S350" s="33"/>
      <c r="T350" s="33"/>
      <c r="U350" s="33"/>
      <c r="V350" s="33"/>
      <c r="W350" s="33"/>
      <c r="X350" s="33"/>
      <c r="Y350" s="33"/>
      <c r="Z350" s="33"/>
    </row>
    <row r="351" spans="1:26" ht="11.25" customHeight="1">
      <c r="A351" s="51"/>
      <c r="B351" s="51"/>
      <c r="C351" s="51"/>
      <c r="D351" s="51"/>
      <c r="E351" s="51"/>
      <c r="F351" s="51"/>
      <c r="G351" s="51"/>
      <c r="H351" s="51"/>
      <c r="I351" s="51"/>
      <c r="J351" s="51"/>
      <c r="K351" s="33"/>
      <c r="L351" s="33"/>
      <c r="M351" s="33"/>
      <c r="N351" s="33"/>
      <c r="O351" s="33"/>
      <c r="P351" s="33"/>
      <c r="Q351" s="33"/>
      <c r="R351" s="33"/>
      <c r="S351" s="33"/>
      <c r="T351" s="33"/>
      <c r="U351" s="33"/>
      <c r="V351" s="33"/>
      <c r="W351" s="33"/>
      <c r="X351" s="33"/>
      <c r="Y351" s="33"/>
      <c r="Z351" s="33"/>
    </row>
    <row r="352" spans="1:26" ht="11.25" customHeight="1">
      <c r="A352" s="51"/>
      <c r="B352" s="51"/>
      <c r="C352" s="51"/>
      <c r="D352" s="51"/>
      <c r="E352" s="51"/>
      <c r="F352" s="51"/>
      <c r="G352" s="51"/>
      <c r="H352" s="51"/>
      <c r="I352" s="51"/>
      <c r="J352" s="51"/>
      <c r="K352" s="33"/>
      <c r="L352" s="33"/>
      <c r="M352" s="33"/>
      <c r="N352" s="33"/>
      <c r="O352" s="33"/>
      <c r="P352" s="33"/>
      <c r="Q352" s="33"/>
      <c r="R352" s="33"/>
      <c r="S352" s="33"/>
      <c r="T352" s="33"/>
      <c r="U352" s="33"/>
      <c r="V352" s="33"/>
      <c r="W352" s="33"/>
      <c r="X352" s="33"/>
      <c r="Y352" s="33"/>
      <c r="Z352" s="33"/>
    </row>
    <row r="353" spans="1:26" ht="11.25" customHeight="1">
      <c r="A353" s="51"/>
      <c r="B353" s="51"/>
      <c r="C353" s="51"/>
      <c r="D353" s="51"/>
      <c r="E353" s="51"/>
      <c r="F353" s="51"/>
      <c r="G353" s="51"/>
      <c r="H353" s="51"/>
      <c r="I353" s="51"/>
      <c r="J353" s="51"/>
      <c r="K353" s="33"/>
      <c r="L353" s="33"/>
      <c r="M353" s="33"/>
      <c r="N353" s="33"/>
      <c r="O353" s="33"/>
      <c r="P353" s="33"/>
      <c r="Q353" s="33"/>
      <c r="R353" s="33"/>
      <c r="S353" s="33"/>
      <c r="T353" s="33"/>
      <c r="U353" s="33"/>
      <c r="V353" s="33"/>
      <c r="W353" s="33"/>
      <c r="X353" s="33"/>
      <c r="Y353" s="33"/>
      <c r="Z353" s="33"/>
    </row>
    <row r="354" spans="1:26" ht="11.25" customHeight="1">
      <c r="A354" s="51"/>
      <c r="B354" s="51"/>
      <c r="C354" s="51"/>
      <c r="D354" s="51"/>
      <c r="E354" s="51"/>
      <c r="F354" s="51"/>
      <c r="G354" s="51"/>
      <c r="H354" s="51"/>
      <c r="I354" s="51"/>
      <c r="J354" s="51"/>
      <c r="K354" s="33"/>
      <c r="L354" s="33"/>
      <c r="M354" s="33"/>
      <c r="N354" s="33"/>
      <c r="O354" s="33"/>
      <c r="P354" s="33"/>
      <c r="Q354" s="33"/>
      <c r="R354" s="33"/>
      <c r="S354" s="33"/>
      <c r="T354" s="33"/>
      <c r="U354" s="33"/>
      <c r="V354" s="33"/>
      <c r="W354" s="33"/>
      <c r="X354" s="33"/>
      <c r="Y354" s="33"/>
      <c r="Z354" s="33"/>
    </row>
    <row r="355" spans="1:26" ht="11.25" customHeight="1">
      <c r="A355" s="51"/>
      <c r="B355" s="51"/>
      <c r="C355" s="51"/>
      <c r="D355" s="51"/>
      <c r="E355" s="51"/>
      <c r="F355" s="51"/>
      <c r="G355" s="51"/>
      <c r="H355" s="51"/>
      <c r="I355" s="51"/>
      <c r="J355" s="51"/>
      <c r="K355" s="33"/>
      <c r="L355" s="33"/>
      <c r="M355" s="33"/>
      <c r="N355" s="33"/>
      <c r="O355" s="33"/>
      <c r="P355" s="33"/>
      <c r="Q355" s="33"/>
      <c r="R355" s="33"/>
      <c r="S355" s="33"/>
      <c r="T355" s="33"/>
      <c r="U355" s="33"/>
      <c r="V355" s="33"/>
      <c r="W355" s="33"/>
      <c r="X355" s="33"/>
      <c r="Y355" s="33"/>
      <c r="Z355" s="33"/>
    </row>
    <row r="356" spans="1:26" ht="11.25" customHeight="1">
      <c r="A356" s="51"/>
      <c r="B356" s="51"/>
      <c r="C356" s="51"/>
      <c r="D356" s="51"/>
      <c r="E356" s="51"/>
      <c r="F356" s="51"/>
      <c r="G356" s="51"/>
      <c r="H356" s="51"/>
      <c r="I356" s="51"/>
      <c r="J356" s="51"/>
      <c r="K356" s="33"/>
      <c r="L356" s="33"/>
      <c r="M356" s="33"/>
      <c r="N356" s="33"/>
      <c r="O356" s="33"/>
      <c r="P356" s="33"/>
      <c r="Q356" s="33"/>
      <c r="R356" s="33"/>
      <c r="S356" s="33"/>
      <c r="T356" s="33"/>
      <c r="U356" s="33"/>
      <c r="V356" s="33"/>
      <c r="W356" s="33"/>
      <c r="X356" s="33"/>
      <c r="Y356" s="33"/>
      <c r="Z356" s="33"/>
    </row>
    <row r="357" spans="1:26" ht="11.25" customHeight="1">
      <c r="A357" s="51"/>
      <c r="B357" s="51"/>
      <c r="C357" s="51"/>
      <c r="D357" s="51"/>
      <c r="E357" s="51"/>
      <c r="F357" s="51"/>
      <c r="G357" s="51"/>
      <c r="H357" s="51"/>
      <c r="I357" s="51"/>
      <c r="J357" s="51"/>
      <c r="K357" s="33"/>
      <c r="L357" s="33"/>
      <c r="M357" s="33"/>
      <c r="N357" s="33"/>
      <c r="O357" s="33"/>
      <c r="P357" s="33"/>
      <c r="Q357" s="33"/>
      <c r="R357" s="33"/>
      <c r="S357" s="33"/>
      <c r="T357" s="33"/>
      <c r="U357" s="33"/>
      <c r="V357" s="33"/>
      <c r="W357" s="33"/>
      <c r="X357" s="33"/>
      <c r="Y357" s="33"/>
      <c r="Z357" s="33"/>
    </row>
    <row r="358" spans="1:26" ht="11.25" customHeight="1">
      <c r="A358" s="51"/>
      <c r="B358" s="51"/>
      <c r="C358" s="51"/>
      <c r="D358" s="51"/>
      <c r="E358" s="51"/>
      <c r="F358" s="51"/>
      <c r="G358" s="51"/>
      <c r="H358" s="51"/>
      <c r="I358" s="51"/>
      <c r="J358" s="51"/>
      <c r="K358" s="33"/>
      <c r="L358" s="33"/>
      <c r="M358" s="33"/>
      <c r="N358" s="33"/>
      <c r="O358" s="33"/>
      <c r="P358" s="33"/>
      <c r="Q358" s="33"/>
      <c r="R358" s="33"/>
      <c r="S358" s="33"/>
      <c r="T358" s="33"/>
      <c r="U358" s="33"/>
      <c r="V358" s="33"/>
      <c r="W358" s="33"/>
      <c r="X358" s="33"/>
      <c r="Y358" s="33"/>
      <c r="Z358" s="33"/>
    </row>
    <row r="359" spans="1:26" ht="11.25" customHeight="1">
      <c r="A359" s="51"/>
      <c r="B359" s="51"/>
      <c r="C359" s="51"/>
      <c r="D359" s="51"/>
      <c r="E359" s="51"/>
      <c r="F359" s="51"/>
      <c r="G359" s="51"/>
      <c r="H359" s="51"/>
      <c r="I359" s="51"/>
      <c r="J359" s="51"/>
      <c r="K359" s="33"/>
      <c r="L359" s="33"/>
      <c r="M359" s="33"/>
      <c r="N359" s="33"/>
      <c r="O359" s="33"/>
      <c r="P359" s="33"/>
      <c r="Q359" s="33"/>
      <c r="R359" s="33"/>
      <c r="S359" s="33"/>
      <c r="T359" s="33"/>
      <c r="U359" s="33"/>
      <c r="V359" s="33"/>
      <c r="W359" s="33"/>
      <c r="X359" s="33"/>
      <c r="Y359" s="33"/>
      <c r="Z359" s="33"/>
    </row>
    <row r="360" spans="1:26" ht="11.25" customHeight="1">
      <c r="A360" s="51"/>
      <c r="B360" s="51"/>
      <c r="C360" s="51"/>
      <c r="D360" s="51"/>
      <c r="E360" s="51"/>
      <c r="F360" s="51"/>
      <c r="G360" s="51"/>
      <c r="H360" s="51"/>
      <c r="I360" s="51"/>
      <c r="J360" s="51"/>
      <c r="K360" s="33"/>
      <c r="L360" s="33"/>
      <c r="M360" s="33"/>
      <c r="N360" s="33"/>
      <c r="O360" s="33"/>
      <c r="P360" s="33"/>
      <c r="Q360" s="33"/>
      <c r="R360" s="33"/>
      <c r="S360" s="33"/>
      <c r="T360" s="33"/>
      <c r="U360" s="33"/>
      <c r="V360" s="33"/>
      <c r="W360" s="33"/>
      <c r="X360" s="33"/>
      <c r="Y360" s="33"/>
      <c r="Z360" s="33"/>
    </row>
    <row r="361" spans="1:26" ht="11.25" customHeight="1">
      <c r="A361" s="51"/>
      <c r="B361" s="51"/>
      <c r="C361" s="51"/>
      <c r="D361" s="51"/>
      <c r="E361" s="51"/>
      <c r="F361" s="51"/>
      <c r="G361" s="51"/>
      <c r="H361" s="51"/>
      <c r="I361" s="51"/>
      <c r="J361" s="51"/>
      <c r="K361" s="33"/>
      <c r="L361" s="33"/>
      <c r="M361" s="33"/>
      <c r="N361" s="33"/>
      <c r="O361" s="33"/>
      <c r="P361" s="33"/>
      <c r="Q361" s="33"/>
      <c r="R361" s="33"/>
      <c r="S361" s="33"/>
      <c r="T361" s="33"/>
      <c r="U361" s="33"/>
      <c r="V361" s="33"/>
      <c r="W361" s="33"/>
      <c r="X361" s="33"/>
      <c r="Y361" s="33"/>
      <c r="Z361" s="33"/>
    </row>
    <row r="362" spans="1:26" ht="11.25" customHeight="1">
      <c r="A362" s="51"/>
      <c r="B362" s="51"/>
      <c r="C362" s="51"/>
      <c r="D362" s="51"/>
      <c r="E362" s="51"/>
      <c r="F362" s="51"/>
      <c r="G362" s="51"/>
      <c r="H362" s="51"/>
      <c r="I362" s="51"/>
      <c r="J362" s="51"/>
      <c r="K362" s="33"/>
      <c r="L362" s="33"/>
      <c r="M362" s="33"/>
      <c r="N362" s="33"/>
      <c r="O362" s="33"/>
      <c r="P362" s="33"/>
      <c r="Q362" s="33"/>
      <c r="R362" s="33"/>
      <c r="S362" s="33"/>
      <c r="T362" s="33"/>
      <c r="U362" s="33"/>
      <c r="V362" s="33"/>
      <c r="W362" s="33"/>
      <c r="X362" s="33"/>
      <c r="Y362" s="33"/>
      <c r="Z362" s="33"/>
    </row>
    <row r="363" spans="1:26" ht="11.25" customHeight="1">
      <c r="A363" s="51"/>
      <c r="B363" s="51"/>
      <c r="C363" s="51"/>
      <c r="D363" s="51"/>
      <c r="E363" s="51"/>
      <c r="F363" s="51"/>
      <c r="G363" s="51"/>
      <c r="H363" s="51"/>
      <c r="I363" s="51"/>
      <c r="J363" s="51"/>
      <c r="K363" s="33"/>
      <c r="L363" s="33"/>
      <c r="M363" s="33"/>
      <c r="N363" s="33"/>
      <c r="O363" s="33"/>
      <c r="P363" s="33"/>
      <c r="Q363" s="33"/>
      <c r="R363" s="33"/>
      <c r="S363" s="33"/>
      <c r="T363" s="33"/>
      <c r="U363" s="33"/>
      <c r="V363" s="33"/>
      <c r="W363" s="33"/>
      <c r="X363" s="33"/>
      <c r="Y363" s="33"/>
      <c r="Z363" s="33"/>
    </row>
    <row r="364" spans="1:26" ht="11.25" customHeight="1">
      <c r="A364" s="51"/>
      <c r="B364" s="51"/>
      <c r="C364" s="51"/>
      <c r="D364" s="51"/>
      <c r="E364" s="51"/>
      <c r="F364" s="51"/>
      <c r="G364" s="51"/>
      <c r="H364" s="51"/>
      <c r="I364" s="51"/>
      <c r="J364" s="51"/>
      <c r="K364" s="33"/>
      <c r="L364" s="33"/>
      <c r="M364" s="33"/>
      <c r="N364" s="33"/>
      <c r="O364" s="33"/>
      <c r="P364" s="33"/>
      <c r="Q364" s="33"/>
      <c r="R364" s="33"/>
      <c r="S364" s="33"/>
      <c r="T364" s="33"/>
      <c r="U364" s="33"/>
      <c r="V364" s="33"/>
      <c r="W364" s="33"/>
      <c r="X364" s="33"/>
      <c r="Y364" s="33"/>
      <c r="Z364" s="33"/>
    </row>
    <row r="365" spans="1:26" ht="11.25" customHeight="1">
      <c r="A365" s="51"/>
      <c r="B365" s="51"/>
      <c r="C365" s="51"/>
      <c r="D365" s="51"/>
      <c r="E365" s="51"/>
      <c r="F365" s="51"/>
      <c r="G365" s="51"/>
      <c r="H365" s="51"/>
      <c r="I365" s="51"/>
      <c r="J365" s="51"/>
      <c r="K365" s="33"/>
      <c r="L365" s="33"/>
      <c r="M365" s="33"/>
      <c r="N365" s="33"/>
      <c r="O365" s="33"/>
      <c r="P365" s="33"/>
      <c r="Q365" s="33"/>
      <c r="R365" s="33"/>
      <c r="S365" s="33"/>
      <c r="T365" s="33"/>
      <c r="U365" s="33"/>
      <c r="V365" s="33"/>
      <c r="W365" s="33"/>
      <c r="X365" s="33"/>
      <c r="Y365" s="33"/>
      <c r="Z365" s="33"/>
    </row>
    <row r="366" spans="1:26" ht="11.25" customHeight="1">
      <c r="A366" s="51"/>
      <c r="B366" s="51"/>
      <c r="C366" s="51"/>
      <c r="D366" s="51"/>
      <c r="E366" s="51"/>
      <c r="F366" s="51"/>
      <c r="G366" s="51"/>
      <c r="H366" s="51"/>
      <c r="I366" s="51"/>
      <c r="J366" s="51"/>
      <c r="K366" s="33"/>
      <c r="L366" s="33"/>
      <c r="M366" s="33"/>
      <c r="N366" s="33"/>
      <c r="O366" s="33"/>
      <c r="P366" s="33"/>
      <c r="Q366" s="33"/>
      <c r="R366" s="33"/>
      <c r="S366" s="33"/>
      <c r="T366" s="33"/>
      <c r="U366" s="33"/>
      <c r="V366" s="33"/>
      <c r="W366" s="33"/>
      <c r="X366" s="33"/>
      <c r="Y366" s="33"/>
      <c r="Z366" s="33"/>
    </row>
    <row r="367" spans="1:26" ht="11.25" customHeight="1">
      <c r="A367" s="51"/>
      <c r="B367" s="51"/>
      <c r="C367" s="51"/>
      <c r="D367" s="51"/>
      <c r="E367" s="51"/>
      <c r="F367" s="51"/>
      <c r="G367" s="51"/>
      <c r="H367" s="51"/>
      <c r="I367" s="51"/>
      <c r="J367" s="51"/>
      <c r="K367" s="33"/>
      <c r="L367" s="33"/>
      <c r="M367" s="33"/>
      <c r="N367" s="33"/>
      <c r="O367" s="33"/>
      <c r="P367" s="33"/>
      <c r="Q367" s="33"/>
      <c r="R367" s="33"/>
      <c r="S367" s="33"/>
      <c r="T367" s="33"/>
      <c r="U367" s="33"/>
      <c r="V367" s="33"/>
      <c r="W367" s="33"/>
      <c r="X367" s="33"/>
      <c r="Y367" s="33"/>
      <c r="Z367" s="33"/>
    </row>
    <row r="368" spans="1:26" ht="11.25" customHeight="1">
      <c r="A368" s="51"/>
      <c r="B368" s="51"/>
      <c r="C368" s="51"/>
      <c r="D368" s="51"/>
      <c r="E368" s="51"/>
      <c r="F368" s="51"/>
      <c r="G368" s="51"/>
      <c r="H368" s="51"/>
      <c r="I368" s="51"/>
      <c r="J368" s="51"/>
      <c r="K368" s="33"/>
      <c r="L368" s="33"/>
      <c r="M368" s="33"/>
      <c r="N368" s="33"/>
      <c r="O368" s="33"/>
      <c r="P368" s="33"/>
      <c r="Q368" s="33"/>
      <c r="R368" s="33"/>
      <c r="S368" s="33"/>
      <c r="T368" s="33"/>
      <c r="U368" s="33"/>
      <c r="V368" s="33"/>
      <c r="W368" s="33"/>
      <c r="X368" s="33"/>
      <c r="Y368" s="33"/>
      <c r="Z368" s="33"/>
    </row>
    <row r="369" spans="1:26" ht="11.25" customHeight="1">
      <c r="A369" s="51"/>
      <c r="B369" s="51"/>
      <c r="C369" s="51"/>
      <c r="D369" s="51"/>
      <c r="E369" s="51"/>
      <c r="F369" s="51"/>
      <c r="G369" s="51"/>
      <c r="H369" s="51"/>
      <c r="I369" s="51"/>
      <c r="J369" s="51"/>
      <c r="K369" s="33"/>
      <c r="L369" s="33"/>
      <c r="M369" s="33"/>
      <c r="N369" s="33"/>
      <c r="O369" s="33"/>
      <c r="P369" s="33"/>
      <c r="Q369" s="33"/>
      <c r="R369" s="33"/>
      <c r="S369" s="33"/>
      <c r="T369" s="33"/>
      <c r="U369" s="33"/>
      <c r="V369" s="33"/>
      <c r="W369" s="33"/>
      <c r="X369" s="33"/>
      <c r="Y369" s="33"/>
      <c r="Z369" s="33"/>
    </row>
    <row r="370" spans="1:26" ht="15.75" customHeight="1"/>
    <row r="371" spans="1:26" ht="15.75" customHeight="1"/>
    <row r="372" spans="1:26" ht="15.75" customHeight="1"/>
    <row r="373" spans="1:26" ht="15.75" customHeight="1"/>
    <row r="374" spans="1:26" ht="15.75" customHeight="1"/>
    <row r="375" spans="1:26" ht="15.75" customHeight="1"/>
    <row r="376" spans="1:26" ht="15.75" customHeight="1"/>
    <row r="377" spans="1:26" ht="15.75" customHeight="1"/>
    <row r="378" spans="1:26" ht="15.75" customHeight="1"/>
    <row r="379" spans="1:26" ht="15.75" customHeight="1"/>
    <row r="380" spans="1:26" ht="15.75" customHeight="1"/>
    <row r="381" spans="1:26" ht="15.75" customHeight="1"/>
    <row r="382" spans="1:26" ht="15.75" customHeight="1"/>
    <row r="383" spans="1:26" ht="15.75" customHeight="1"/>
    <row r="384" spans="1:26"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sheetData>
  <pageMargins left="0.7" right="0.7" top="0.75" bottom="0.75" header="0" footer="0"/>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sheetPr>
  <dimension ref="A1:Z1000"/>
  <sheetViews>
    <sheetView zoomScale="80" zoomScaleNormal="80" workbookViewId="0">
      <selection activeCell="D101" sqref="D101"/>
    </sheetView>
  </sheetViews>
  <sheetFormatPr defaultColWidth="14.44140625" defaultRowHeight="15" customHeight="1"/>
  <cols>
    <col min="1" max="1" width="24" style="48" customWidth="1"/>
    <col min="2" max="2" width="29.44140625" style="48" customWidth="1"/>
    <col min="3" max="3" width="78.6640625" style="48" customWidth="1"/>
    <col min="4" max="5" width="22.6640625" style="48" customWidth="1"/>
    <col min="6" max="6" width="15" style="48" customWidth="1"/>
    <col min="7" max="7" width="14.44140625" style="48" customWidth="1"/>
    <col min="8" max="8" width="20.109375" style="48" customWidth="1"/>
    <col min="9" max="9" width="21.6640625" style="48" customWidth="1"/>
    <col min="10" max="10" width="9.6640625" style="48" customWidth="1"/>
    <col min="11" max="11" width="9.109375" style="48" customWidth="1"/>
    <col min="12" max="12" width="23.88671875" style="48" bestFit="1" customWidth="1"/>
    <col min="13" max="13" width="13.33203125" style="48" bestFit="1" customWidth="1"/>
    <col min="14" max="14" width="12.6640625" style="48" bestFit="1" customWidth="1"/>
    <col min="15" max="15" width="14" style="48" customWidth="1"/>
    <col min="16" max="26" width="9.109375" style="48" customWidth="1"/>
    <col min="27" max="16384" width="14.44140625" style="48"/>
  </cols>
  <sheetData>
    <row r="1" spans="1:26" ht="37.5" customHeight="1">
      <c r="A1" s="42" t="s">
        <v>1189</v>
      </c>
      <c r="B1" s="43" t="s">
        <v>194</v>
      </c>
      <c r="C1" s="42" t="s">
        <v>195</v>
      </c>
      <c r="D1" s="44" t="s">
        <v>495</v>
      </c>
      <c r="E1" s="44" t="s">
        <v>496</v>
      </c>
      <c r="F1" s="42" t="s">
        <v>200</v>
      </c>
      <c r="G1" s="42" t="s">
        <v>497</v>
      </c>
      <c r="H1" s="42" t="s">
        <v>498</v>
      </c>
      <c r="I1" s="42" t="s">
        <v>202</v>
      </c>
      <c r="J1" s="42" t="s">
        <v>204</v>
      </c>
      <c r="K1" s="42" t="s">
        <v>205</v>
      </c>
      <c r="L1" s="45" t="s">
        <v>5637</v>
      </c>
      <c r="M1" s="46" t="s">
        <v>207</v>
      </c>
      <c r="N1" s="46" t="s">
        <v>208</v>
      </c>
      <c r="O1" s="47" t="s">
        <v>209</v>
      </c>
      <c r="P1" s="33"/>
      <c r="Q1" s="33"/>
      <c r="R1" s="33"/>
      <c r="S1" s="33"/>
      <c r="T1" s="33"/>
      <c r="U1" s="33"/>
      <c r="V1" s="33"/>
      <c r="W1" s="33"/>
      <c r="X1" s="33"/>
      <c r="Y1" s="33"/>
      <c r="Z1" s="33"/>
    </row>
    <row r="2" spans="1:26" ht="26.25" customHeight="1">
      <c r="A2" s="27"/>
      <c r="B2" s="49"/>
      <c r="C2" s="27"/>
      <c r="D2" s="50"/>
      <c r="E2" s="50"/>
      <c r="F2" s="33"/>
      <c r="G2" s="33"/>
      <c r="H2" s="27"/>
      <c r="I2" s="27"/>
      <c r="J2" s="51"/>
      <c r="K2" s="52">
        <f t="shared" ref="K2:K65" si="0">J2*35</f>
        <v>0</v>
      </c>
      <c r="L2" s="53">
        <f t="shared" ref="L2:L55" si="1">K2*3</f>
        <v>0</v>
      </c>
      <c r="M2" s="53">
        <f t="shared" ref="M2" si="2">L2*0.6</f>
        <v>0</v>
      </c>
      <c r="N2" s="53">
        <f t="shared" ref="N2" si="3">M2*0.95</f>
        <v>0</v>
      </c>
      <c r="O2" s="53">
        <f t="shared" ref="O2" si="4">N2*0.85</f>
        <v>0</v>
      </c>
      <c r="P2" s="33"/>
      <c r="Q2" s="33"/>
      <c r="R2" s="33"/>
      <c r="S2" s="33"/>
      <c r="T2" s="33"/>
      <c r="U2" s="33"/>
      <c r="V2" s="33"/>
      <c r="W2" s="33"/>
      <c r="X2" s="33"/>
      <c r="Y2" s="33"/>
      <c r="Z2" s="33"/>
    </row>
    <row r="3" spans="1:26" ht="26.25" customHeight="1">
      <c r="A3" s="54" t="s">
        <v>4208</v>
      </c>
      <c r="B3" s="55"/>
      <c r="C3" s="56"/>
      <c r="D3" s="57">
        <f>E3*0.7</f>
        <v>0</v>
      </c>
      <c r="E3" s="58"/>
      <c r="F3" s="27"/>
      <c r="G3" s="33"/>
      <c r="H3" s="59"/>
      <c r="I3" s="59"/>
      <c r="J3" s="33"/>
      <c r="K3" s="52">
        <f t="shared" si="0"/>
        <v>0</v>
      </c>
      <c r="L3" s="53">
        <f t="shared" si="1"/>
        <v>0</v>
      </c>
      <c r="M3" s="53">
        <f t="shared" ref="M3:M66" si="5">L3*0.6</f>
        <v>0</v>
      </c>
      <c r="N3" s="53">
        <f t="shared" ref="N3:N66" si="6">M3*0.95</f>
        <v>0</v>
      </c>
      <c r="O3" s="53">
        <f t="shared" ref="O3:O66" si="7">N3*0.85</f>
        <v>0</v>
      </c>
      <c r="P3" s="33"/>
      <c r="Q3" s="33"/>
      <c r="R3" s="33"/>
      <c r="S3" s="33"/>
      <c r="T3" s="33"/>
      <c r="U3" s="33"/>
      <c r="V3" s="33"/>
      <c r="W3" s="33"/>
      <c r="X3" s="33"/>
      <c r="Y3" s="33"/>
      <c r="Z3" s="33"/>
    </row>
    <row r="4" spans="1:26" ht="26.25" customHeight="1">
      <c r="A4" s="36" t="s">
        <v>4209</v>
      </c>
      <c r="B4" s="110" t="s">
        <v>4210</v>
      </c>
      <c r="C4" s="111" t="s">
        <v>4211</v>
      </c>
      <c r="D4" s="60">
        <f>CEILING(M4,50)</f>
        <v>1550</v>
      </c>
      <c r="E4" s="60">
        <f>CEILING(L4,50)</f>
        <v>2600</v>
      </c>
      <c r="F4" s="108" t="s">
        <v>4212</v>
      </c>
      <c r="G4" s="32" t="s">
        <v>4213</v>
      </c>
      <c r="H4" s="27" t="s">
        <v>4214</v>
      </c>
      <c r="I4" s="27"/>
      <c r="J4" s="33"/>
      <c r="K4" s="52">
        <f t="shared" si="0"/>
        <v>0</v>
      </c>
      <c r="L4" s="109">
        <v>2560</v>
      </c>
      <c r="M4" s="53">
        <f t="shared" si="5"/>
        <v>1536</v>
      </c>
      <c r="N4" s="53">
        <f t="shared" si="6"/>
        <v>1459.1999999999998</v>
      </c>
      <c r="O4" s="53">
        <f t="shared" si="7"/>
        <v>1240.3199999999997</v>
      </c>
      <c r="P4" s="33"/>
      <c r="Q4" s="33"/>
      <c r="R4" s="33"/>
      <c r="S4" s="33"/>
      <c r="T4" s="33"/>
      <c r="U4" s="33"/>
      <c r="V4" s="33"/>
      <c r="W4" s="33"/>
      <c r="X4" s="33"/>
      <c r="Y4" s="33"/>
      <c r="Z4" s="33"/>
    </row>
    <row r="5" spans="1:26" ht="26.25" customHeight="1">
      <c r="A5" s="33"/>
      <c r="B5" s="112" t="s">
        <v>5678</v>
      </c>
      <c r="C5" s="112" t="s">
        <v>4215</v>
      </c>
      <c r="D5" s="60">
        <f t="shared" ref="D5:D18" si="8">CEILING(M5,50)</f>
        <v>2050</v>
      </c>
      <c r="E5" s="60">
        <f t="shared" ref="E5:E18" si="9">CEILING(L5,50)</f>
        <v>3400</v>
      </c>
      <c r="F5" s="108" t="s">
        <v>4212</v>
      </c>
      <c r="G5" s="32" t="s">
        <v>4213</v>
      </c>
      <c r="H5" s="27" t="s">
        <v>4214</v>
      </c>
      <c r="I5" s="27"/>
      <c r="J5" s="33"/>
      <c r="K5" s="52">
        <f t="shared" si="0"/>
        <v>0</v>
      </c>
      <c r="L5" s="109">
        <v>3360</v>
      </c>
      <c r="M5" s="53">
        <f t="shared" si="5"/>
        <v>2016</v>
      </c>
      <c r="N5" s="53">
        <f t="shared" si="6"/>
        <v>1915.1999999999998</v>
      </c>
      <c r="O5" s="53">
        <f t="shared" si="7"/>
        <v>1627.9199999999998</v>
      </c>
      <c r="P5" s="33"/>
      <c r="Q5" s="33"/>
      <c r="R5" s="33"/>
      <c r="S5" s="33"/>
      <c r="T5" s="33"/>
      <c r="U5" s="33"/>
      <c r="V5" s="33"/>
      <c r="W5" s="33"/>
      <c r="X5" s="33"/>
      <c r="Y5" s="33"/>
      <c r="Z5" s="33"/>
    </row>
    <row r="6" spans="1:26" ht="26.25" customHeight="1">
      <c r="A6" s="33"/>
      <c r="B6" s="112" t="s">
        <v>5679</v>
      </c>
      <c r="C6" s="113" t="s">
        <v>4216</v>
      </c>
      <c r="D6" s="60">
        <f t="shared" si="8"/>
        <v>3150</v>
      </c>
      <c r="E6" s="60">
        <f t="shared" si="9"/>
        <v>5200</v>
      </c>
      <c r="F6" s="108" t="s">
        <v>4212</v>
      </c>
      <c r="G6" s="32" t="s">
        <v>4213</v>
      </c>
      <c r="H6" s="27" t="s">
        <v>4214</v>
      </c>
      <c r="I6" s="27"/>
      <c r="J6" s="33"/>
      <c r="K6" s="52">
        <f t="shared" si="0"/>
        <v>0</v>
      </c>
      <c r="L6" s="109">
        <v>5200</v>
      </c>
      <c r="M6" s="53">
        <f t="shared" si="5"/>
        <v>3120</v>
      </c>
      <c r="N6" s="53">
        <f t="shared" si="6"/>
        <v>2964</v>
      </c>
      <c r="O6" s="53">
        <f t="shared" si="7"/>
        <v>2519.4</v>
      </c>
      <c r="P6" s="33"/>
      <c r="Q6" s="33"/>
      <c r="R6" s="33"/>
      <c r="S6" s="33"/>
      <c r="T6" s="33"/>
      <c r="U6" s="33"/>
      <c r="V6" s="33"/>
      <c r="W6" s="33"/>
      <c r="X6" s="33"/>
      <c r="Y6" s="33"/>
      <c r="Z6" s="33"/>
    </row>
    <row r="7" spans="1:26" ht="26.25" customHeight="1">
      <c r="A7" s="33"/>
      <c r="B7" s="112" t="s">
        <v>5680</v>
      </c>
      <c r="C7" s="114" t="s">
        <v>4217</v>
      </c>
      <c r="D7" s="60">
        <f t="shared" si="8"/>
        <v>4350</v>
      </c>
      <c r="E7" s="60">
        <f t="shared" si="9"/>
        <v>7200</v>
      </c>
      <c r="F7" s="108" t="s">
        <v>4212</v>
      </c>
      <c r="G7" s="32" t="s">
        <v>4213</v>
      </c>
      <c r="H7" s="27" t="s">
        <v>4214</v>
      </c>
      <c r="I7" s="27"/>
      <c r="J7" s="33"/>
      <c r="K7" s="52">
        <f t="shared" si="0"/>
        <v>0</v>
      </c>
      <c r="L7" s="109">
        <v>7200</v>
      </c>
      <c r="M7" s="53">
        <f t="shared" si="5"/>
        <v>4320</v>
      </c>
      <c r="N7" s="53">
        <f t="shared" si="6"/>
        <v>4104</v>
      </c>
      <c r="O7" s="53">
        <f t="shared" si="7"/>
        <v>3488.4</v>
      </c>
      <c r="P7" s="33"/>
      <c r="Q7" s="33"/>
      <c r="R7" s="33"/>
      <c r="S7" s="33"/>
      <c r="T7" s="33"/>
      <c r="U7" s="33"/>
      <c r="V7" s="33"/>
      <c r="W7" s="33"/>
      <c r="X7" s="33"/>
      <c r="Y7" s="33"/>
      <c r="Z7" s="33"/>
    </row>
    <row r="8" spans="1:26" ht="26.25" customHeight="1">
      <c r="A8" s="33"/>
      <c r="B8" s="112" t="s">
        <v>5681</v>
      </c>
      <c r="C8" s="115" t="s">
        <v>4215</v>
      </c>
      <c r="D8" s="60">
        <f t="shared" si="8"/>
        <v>2650</v>
      </c>
      <c r="E8" s="60">
        <f t="shared" si="9"/>
        <v>4400</v>
      </c>
      <c r="F8" s="108" t="s">
        <v>4212</v>
      </c>
      <c r="G8" s="32" t="s">
        <v>4213</v>
      </c>
      <c r="H8" s="27" t="s">
        <v>4214</v>
      </c>
      <c r="I8" s="27"/>
      <c r="J8" s="33"/>
      <c r="K8" s="52">
        <f t="shared" si="0"/>
        <v>0</v>
      </c>
      <c r="L8" s="109">
        <v>4400</v>
      </c>
      <c r="M8" s="53">
        <f t="shared" si="5"/>
        <v>2640</v>
      </c>
      <c r="N8" s="53">
        <f t="shared" si="6"/>
        <v>2508</v>
      </c>
      <c r="O8" s="53">
        <f t="shared" si="7"/>
        <v>2131.7999999999997</v>
      </c>
      <c r="P8" s="33"/>
      <c r="Q8" s="33"/>
      <c r="R8" s="33"/>
      <c r="S8" s="33"/>
      <c r="T8" s="33"/>
      <c r="U8" s="33"/>
      <c r="V8" s="33"/>
      <c r="W8" s="33"/>
      <c r="X8" s="33"/>
      <c r="Y8" s="33"/>
      <c r="Z8" s="33"/>
    </row>
    <row r="9" spans="1:26" ht="26.25" customHeight="1">
      <c r="A9" s="33"/>
      <c r="B9" s="112" t="s">
        <v>5682</v>
      </c>
      <c r="C9" s="113" t="s">
        <v>4218</v>
      </c>
      <c r="D9" s="60">
        <f t="shared" si="8"/>
        <v>3850</v>
      </c>
      <c r="E9" s="60">
        <f t="shared" si="9"/>
        <v>6400</v>
      </c>
      <c r="F9" s="108" t="s">
        <v>4212</v>
      </c>
      <c r="G9" s="32" t="s">
        <v>4213</v>
      </c>
      <c r="H9" s="27" t="s">
        <v>4214</v>
      </c>
      <c r="I9" s="27"/>
      <c r="J9" s="33"/>
      <c r="K9" s="52">
        <f t="shared" si="0"/>
        <v>0</v>
      </c>
      <c r="L9" s="109">
        <v>6400</v>
      </c>
      <c r="M9" s="53">
        <f t="shared" si="5"/>
        <v>3840</v>
      </c>
      <c r="N9" s="53">
        <f t="shared" si="6"/>
        <v>3648</v>
      </c>
      <c r="O9" s="53">
        <f t="shared" si="7"/>
        <v>3100.7999999999997</v>
      </c>
      <c r="P9" s="33"/>
      <c r="Q9" s="33"/>
      <c r="R9" s="33"/>
      <c r="S9" s="33"/>
      <c r="T9" s="33"/>
      <c r="U9" s="33"/>
      <c r="V9" s="33"/>
      <c r="W9" s="33"/>
      <c r="X9" s="33"/>
      <c r="Y9" s="33"/>
      <c r="Z9" s="33"/>
    </row>
    <row r="10" spans="1:26" ht="26.25" customHeight="1">
      <c r="A10" s="33"/>
      <c r="B10" s="112" t="s">
        <v>5683</v>
      </c>
      <c r="C10" s="113" t="s">
        <v>4217</v>
      </c>
      <c r="D10" s="60">
        <f t="shared" si="8"/>
        <v>5200</v>
      </c>
      <c r="E10" s="60">
        <f t="shared" si="9"/>
        <v>8600</v>
      </c>
      <c r="F10" s="108" t="s">
        <v>4212</v>
      </c>
      <c r="G10" s="32" t="s">
        <v>4213</v>
      </c>
      <c r="H10" s="27" t="s">
        <v>4214</v>
      </c>
      <c r="I10" s="27"/>
      <c r="J10" s="33"/>
      <c r="K10" s="52">
        <f t="shared" si="0"/>
        <v>0</v>
      </c>
      <c r="L10" s="109">
        <v>8600</v>
      </c>
      <c r="M10" s="53">
        <f t="shared" si="5"/>
        <v>5160</v>
      </c>
      <c r="N10" s="53">
        <f t="shared" si="6"/>
        <v>4902</v>
      </c>
      <c r="O10" s="53">
        <f t="shared" si="7"/>
        <v>4166.7</v>
      </c>
      <c r="P10" s="33"/>
      <c r="Q10" s="33"/>
      <c r="R10" s="33"/>
      <c r="S10" s="33"/>
      <c r="T10" s="33"/>
      <c r="U10" s="33"/>
      <c r="V10" s="33"/>
      <c r="W10" s="33"/>
      <c r="X10" s="33"/>
      <c r="Y10" s="33"/>
      <c r="Z10" s="33"/>
    </row>
    <row r="11" spans="1:26" ht="26.25" customHeight="1">
      <c r="A11" s="33"/>
      <c r="B11" s="116" t="s">
        <v>5684</v>
      </c>
      <c r="C11" s="116" t="s">
        <v>4219</v>
      </c>
      <c r="D11" s="60">
        <f t="shared" si="8"/>
        <v>5800</v>
      </c>
      <c r="E11" s="60">
        <f t="shared" si="9"/>
        <v>9600</v>
      </c>
      <c r="F11" s="108" t="s">
        <v>4212</v>
      </c>
      <c r="G11" s="32" t="s">
        <v>4213</v>
      </c>
      <c r="H11" s="27" t="s">
        <v>4214</v>
      </c>
      <c r="I11" s="27"/>
      <c r="J11" s="33"/>
      <c r="K11" s="52">
        <f t="shared" si="0"/>
        <v>0</v>
      </c>
      <c r="L11" s="109">
        <v>9600</v>
      </c>
      <c r="M11" s="53">
        <f t="shared" si="5"/>
        <v>5760</v>
      </c>
      <c r="N11" s="53">
        <f t="shared" si="6"/>
        <v>5472</v>
      </c>
      <c r="O11" s="53">
        <f t="shared" si="7"/>
        <v>4651.2</v>
      </c>
      <c r="P11" s="33"/>
      <c r="Q11" s="33"/>
      <c r="R11" s="33"/>
      <c r="S11" s="33"/>
      <c r="T11" s="33"/>
      <c r="U11" s="33"/>
      <c r="V11" s="33"/>
      <c r="W11" s="33"/>
      <c r="X11" s="33"/>
      <c r="Y11" s="33"/>
      <c r="Z11" s="33"/>
    </row>
    <row r="12" spans="1:26" ht="26.25" customHeight="1">
      <c r="A12" s="28" t="s">
        <v>4220</v>
      </c>
      <c r="B12" s="61" t="s">
        <v>4221</v>
      </c>
      <c r="C12" s="106" t="s">
        <v>4222</v>
      </c>
      <c r="D12" s="60">
        <f t="shared" si="8"/>
        <v>1200</v>
      </c>
      <c r="E12" s="60">
        <f t="shared" si="9"/>
        <v>2000</v>
      </c>
      <c r="F12" s="27" t="s">
        <v>4223</v>
      </c>
      <c r="G12" s="32" t="s">
        <v>4213</v>
      </c>
      <c r="H12" s="62" t="s">
        <v>4224</v>
      </c>
      <c r="I12" s="32"/>
      <c r="J12" s="63"/>
      <c r="K12" s="52">
        <f t="shared" si="0"/>
        <v>0</v>
      </c>
      <c r="L12" s="53">
        <v>2000</v>
      </c>
      <c r="M12" s="53">
        <f t="shared" si="5"/>
        <v>1200</v>
      </c>
      <c r="N12" s="53">
        <f t="shared" si="6"/>
        <v>1140</v>
      </c>
      <c r="O12" s="53">
        <f t="shared" si="7"/>
        <v>969</v>
      </c>
      <c r="P12" s="63"/>
      <c r="Q12" s="63"/>
      <c r="R12" s="63"/>
      <c r="S12" s="63"/>
      <c r="T12" s="63"/>
      <c r="U12" s="63"/>
      <c r="V12" s="63"/>
      <c r="W12" s="63"/>
      <c r="X12" s="63"/>
      <c r="Y12" s="63"/>
      <c r="Z12" s="63"/>
    </row>
    <row r="13" spans="1:26" ht="26.25" customHeight="1">
      <c r="A13" s="29"/>
      <c r="B13" s="30" t="s">
        <v>4225</v>
      </c>
      <c r="C13" s="107" t="s">
        <v>4226</v>
      </c>
      <c r="D13" s="60">
        <f t="shared" si="8"/>
        <v>1400</v>
      </c>
      <c r="E13" s="60">
        <f t="shared" si="9"/>
        <v>2300</v>
      </c>
      <c r="F13" s="27" t="s">
        <v>4223</v>
      </c>
      <c r="G13" s="32" t="s">
        <v>4213</v>
      </c>
      <c r="H13" s="62" t="s">
        <v>4224</v>
      </c>
      <c r="I13" s="32"/>
      <c r="J13" s="33"/>
      <c r="K13" s="52">
        <f t="shared" si="0"/>
        <v>0</v>
      </c>
      <c r="L13" s="50">
        <v>2300</v>
      </c>
      <c r="M13" s="53">
        <f t="shared" si="5"/>
        <v>1380</v>
      </c>
      <c r="N13" s="53">
        <f t="shared" si="6"/>
        <v>1311</v>
      </c>
      <c r="O13" s="53">
        <f t="shared" si="7"/>
        <v>1114.3499999999999</v>
      </c>
      <c r="P13" s="33"/>
      <c r="Q13" s="33"/>
      <c r="R13" s="33"/>
      <c r="S13" s="33"/>
      <c r="T13" s="33"/>
      <c r="U13" s="33"/>
      <c r="V13" s="33"/>
      <c r="W13" s="33"/>
      <c r="X13" s="33"/>
      <c r="Y13" s="33"/>
      <c r="Z13" s="33"/>
    </row>
    <row r="14" spans="1:26" ht="26.25" customHeight="1">
      <c r="A14" s="29"/>
      <c r="B14" s="34" t="s">
        <v>4227</v>
      </c>
      <c r="C14" s="35" t="s">
        <v>4228</v>
      </c>
      <c r="D14" s="60">
        <f t="shared" si="8"/>
        <v>1500</v>
      </c>
      <c r="E14" s="60">
        <f t="shared" si="9"/>
        <v>2500</v>
      </c>
      <c r="F14" s="27" t="s">
        <v>4223</v>
      </c>
      <c r="G14" s="32" t="s">
        <v>4213</v>
      </c>
      <c r="H14" s="62" t="s">
        <v>4224</v>
      </c>
      <c r="I14" s="32"/>
      <c r="J14" s="33"/>
      <c r="K14" s="52">
        <f t="shared" si="0"/>
        <v>0</v>
      </c>
      <c r="L14" s="50">
        <v>2500</v>
      </c>
      <c r="M14" s="53">
        <f t="shared" si="5"/>
        <v>1500</v>
      </c>
      <c r="N14" s="53">
        <f t="shared" si="6"/>
        <v>1425</v>
      </c>
      <c r="O14" s="53">
        <f t="shared" si="7"/>
        <v>1211.25</v>
      </c>
      <c r="P14" s="33"/>
      <c r="Q14" s="33"/>
      <c r="R14" s="33"/>
      <c r="S14" s="33"/>
      <c r="T14" s="33"/>
      <c r="U14" s="33"/>
      <c r="V14" s="33"/>
      <c r="W14" s="33"/>
      <c r="X14" s="33"/>
      <c r="Y14" s="33"/>
      <c r="Z14" s="33"/>
    </row>
    <row r="15" spans="1:26" ht="26.25" customHeight="1">
      <c r="A15" s="29"/>
      <c r="B15" s="30" t="s">
        <v>4229</v>
      </c>
      <c r="C15" s="31" t="s">
        <v>4230</v>
      </c>
      <c r="D15" s="60">
        <f t="shared" si="8"/>
        <v>2250</v>
      </c>
      <c r="E15" s="60">
        <f t="shared" si="9"/>
        <v>3750</v>
      </c>
      <c r="F15" s="27" t="s">
        <v>4223</v>
      </c>
      <c r="G15" s="32" t="s">
        <v>4213</v>
      </c>
      <c r="H15" s="62" t="s">
        <v>4224</v>
      </c>
      <c r="I15" s="32"/>
      <c r="J15" s="33"/>
      <c r="K15" s="52">
        <f t="shared" si="0"/>
        <v>0</v>
      </c>
      <c r="L15" s="64">
        <v>3720</v>
      </c>
      <c r="M15" s="53">
        <f t="shared" si="5"/>
        <v>2232</v>
      </c>
      <c r="N15" s="53">
        <f t="shared" si="6"/>
        <v>2120.4</v>
      </c>
      <c r="O15" s="53">
        <f t="shared" si="7"/>
        <v>1802.34</v>
      </c>
      <c r="P15" s="33"/>
      <c r="Q15" s="33"/>
      <c r="R15" s="33"/>
      <c r="S15" s="33"/>
      <c r="T15" s="33"/>
      <c r="U15" s="33"/>
      <c r="V15" s="33"/>
      <c r="W15" s="33"/>
      <c r="X15" s="33"/>
      <c r="Y15" s="33"/>
      <c r="Z15" s="33"/>
    </row>
    <row r="16" spans="1:26" ht="26.25" customHeight="1">
      <c r="A16" s="29"/>
      <c r="B16" s="30" t="s">
        <v>4231</v>
      </c>
      <c r="C16" s="31" t="s">
        <v>4232</v>
      </c>
      <c r="D16" s="60">
        <f t="shared" si="8"/>
        <v>4050</v>
      </c>
      <c r="E16" s="60">
        <f t="shared" si="9"/>
        <v>6700</v>
      </c>
      <c r="F16" s="27" t="s">
        <v>4223</v>
      </c>
      <c r="G16" s="32" t="s">
        <v>4213</v>
      </c>
      <c r="H16" s="62" t="s">
        <v>4224</v>
      </c>
      <c r="I16" s="32"/>
      <c r="J16" s="33"/>
      <c r="K16" s="52">
        <f t="shared" si="0"/>
        <v>0</v>
      </c>
      <c r="L16" s="64">
        <v>6700</v>
      </c>
      <c r="M16" s="53">
        <f t="shared" si="5"/>
        <v>4020</v>
      </c>
      <c r="N16" s="53">
        <f t="shared" si="6"/>
        <v>3819</v>
      </c>
      <c r="O16" s="53">
        <f t="shared" si="7"/>
        <v>3246.15</v>
      </c>
      <c r="P16" s="33"/>
      <c r="Q16" s="33"/>
      <c r="R16" s="33"/>
      <c r="S16" s="33"/>
      <c r="T16" s="33"/>
      <c r="U16" s="33"/>
      <c r="V16" s="33"/>
      <c r="W16" s="33"/>
      <c r="X16" s="33"/>
      <c r="Y16" s="33"/>
      <c r="Z16" s="33"/>
    </row>
    <row r="17" spans="1:26" ht="26.25" customHeight="1">
      <c r="A17" s="29"/>
      <c r="B17" s="30" t="s">
        <v>4233</v>
      </c>
      <c r="C17" s="31" t="s">
        <v>4234</v>
      </c>
      <c r="D17" s="60">
        <f t="shared" si="8"/>
        <v>4350</v>
      </c>
      <c r="E17" s="60">
        <f t="shared" si="9"/>
        <v>7200</v>
      </c>
      <c r="F17" s="27" t="s">
        <v>4223</v>
      </c>
      <c r="G17" s="32" t="s">
        <v>4213</v>
      </c>
      <c r="H17" s="62" t="s">
        <v>4224</v>
      </c>
      <c r="I17" s="32"/>
      <c r="J17" s="33"/>
      <c r="K17" s="52">
        <f t="shared" si="0"/>
        <v>0</v>
      </c>
      <c r="L17" s="64">
        <v>7200</v>
      </c>
      <c r="M17" s="53">
        <f t="shared" si="5"/>
        <v>4320</v>
      </c>
      <c r="N17" s="53">
        <f t="shared" si="6"/>
        <v>4104</v>
      </c>
      <c r="O17" s="53">
        <f t="shared" si="7"/>
        <v>3488.4</v>
      </c>
      <c r="P17" s="33"/>
      <c r="Q17" s="33"/>
      <c r="R17" s="33"/>
      <c r="S17" s="33"/>
      <c r="T17" s="33"/>
      <c r="U17" s="33"/>
      <c r="V17" s="33"/>
      <c r="W17" s="33"/>
      <c r="X17" s="33"/>
      <c r="Y17" s="33"/>
      <c r="Z17" s="33"/>
    </row>
    <row r="18" spans="1:26" ht="26.25" customHeight="1">
      <c r="A18" s="29"/>
      <c r="B18" s="30" t="s">
        <v>4235</v>
      </c>
      <c r="C18" s="31" t="s">
        <v>4236</v>
      </c>
      <c r="D18" s="60">
        <f t="shared" si="8"/>
        <v>1800</v>
      </c>
      <c r="E18" s="60">
        <f t="shared" si="9"/>
        <v>3000</v>
      </c>
      <c r="F18" s="27" t="s">
        <v>4223</v>
      </c>
      <c r="G18" s="32" t="s">
        <v>4213</v>
      </c>
      <c r="H18" s="62" t="s">
        <v>4224</v>
      </c>
      <c r="I18" s="32"/>
      <c r="J18" s="33"/>
      <c r="K18" s="52">
        <f t="shared" si="0"/>
        <v>0</v>
      </c>
      <c r="L18" s="64">
        <v>3000</v>
      </c>
      <c r="M18" s="53">
        <f t="shared" si="5"/>
        <v>1800</v>
      </c>
      <c r="N18" s="53">
        <f t="shared" si="6"/>
        <v>1710</v>
      </c>
      <c r="O18" s="53">
        <f t="shared" si="7"/>
        <v>1453.5</v>
      </c>
      <c r="P18" s="33"/>
      <c r="Q18" s="33"/>
      <c r="R18" s="33"/>
      <c r="S18" s="33"/>
      <c r="T18" s="33"/>
      <c r="U18" s="33"/>
      <c r="V18" s="33"/>
      <c r="W18" s="33"/>
      <c r="X18" s="33"/>
      <c r="Y18" s="33"/>
      <c r="Z18" s="33"/>
    </row>
    <row r="19" spans="1:26" ht="26.25" customHeight="1">
      <c r="A19" s="29"/>
      <c r="B19" s="30" t="s">
        <v>4237</v>
      </c>
      <c r="C19" s="31" t="s">
        <v>4238</v>
      </c>
      <c r="D19" s="60">
        <f t="shared" ref="D19:D37" si="10">CEILING(M19,50)</f>
        <v>2050</v>
      </c>
      <c r="E19" s="60">
        <f t="shared" ref="E19:E37" si="11">CEILING(L19,50)</f>
        <v>3350</v>
      </c>
      <c r="F19" s="27" t="s">
        <v>4223</v>
      </c>
      <c r="G19" s="32" t="s">
        <v>4213</v>
      </c>
      <c r="H19" s="62" t="s">
        <v>4224</v>
      </c>
      <c r="I19" s="32"/>
      <c r="J19" s="33"/>
      <c r="K19" s="52">
        <f t="shared" si="0"/>
        <v>0</v>
      </c>
      <c r="L19" s="64">
        <v>3340</v>
      </c>
      <c r="M19" s="53">
        <f t="shared" si="5"/>
        <v>2004</v>
      </c>
      <c r="N19" s="53">
        <f t="shared" si="6"/>
        <v>1903.8</v>
      </c>
      <c r="O19" s="53">
        <f t="shared" si="7"/>
        <v>1618.23</v>
      </c>
      <c r="P19" s="33"/>
      <c r="Q19" s="33"/>
      <c r="R19" s="33"/>
      <c r="S19" s="33"/>
      <c r="T19" s="33"/>
      <c r="U19" s="33"/>
      <c r="V19" s="33"/>
      <c r="W19" s="33"/>
      <c r="X19" s="33"/>
      <c r="Y19" s="33"/>
      <c r="Z19" s="33"/>
    </row>
    <row r="20" spans="1:26" ht="26.25" customHeight="1">
      <c r="A20" s="29"/>
      <c r="B20" s="30" t="s">
        <v>4239</v>
      </c>
      <c r="C20" s="31" t="s">
        <v>4240</v>
      </c>
      <c r="D20" s="60">
        <f t="shared" si="10"/>
        <v>10400</v>
      </c>
      <c r="E20" s="60">
        <f t="shared" si="11"/>
        <v>17300</v>
      </c>
      <c r="F20" s="27" t="s">
        <v>4223</v>
      </c>
      <c r="G20" s="32" t="s">
        <v>4213</v>
      </c>
      <c r="H20" s="62" t="s">
        <v>4224</v>
      </c>
      <c r="I20" s="32"/>
      <c r="J20" s="33"/>
      <c r="K20" s="52">
        <f t="shared" si="0"/>
        <v>0</v>
      </c>
      <c r="L20" s="64">
        <v>17300</v>
      </c>
      <c r="M20" s="53">
        <f t="shared" si="5"/>
        <v>10380</v>
      </c>
      <c r="N20" s="53">
        <f t="shared" si="6"/>
        <v>9861</v>
      </c>
      <c r="O20" s="53">
        <f t="shared" si="7"/>
        <v>8381.85</v>
      </c>
      <c r="P20" s="33"/>
      <c r="Q20" s="33"/>
      <c r="R20" s="33"/>
      <c r="S20" s="33"/>
      <c r="T20" s="33"/>
      <c r="U20" s="33"/>
      <c r="V20" s="33"/>
      <c r="W20" s="33"/>
      <c r="X20" s="33"/>
      <c r="Y20" s="33"/>
      <c r="Z20" s="33"/>
    </row>
    <row r="21" spans="1:26" ht="26.25" customHeight="1">
      <c r="A21" s="29"/>
      <c r="B21" s="30" t="s">
        <v>4241</v>
      </c>
      <c r="C21" s="31" t="s">
        <v>4242</v>
      </c>
      <c r="D21" s="60">
        <f t="shared" si="10"/>
        <v>11800</v>
      </c>
      <c r="E21" s="60">
        <f t="shared" si="11"/>
        <v>19600</v>
      </c>
      <c r="F21" s="27" t="s">
        <v>4223</v>
      </c>
      <c r="G21" s="32" t="s">
        <v>4213</v>
      </c>
      <c r="H21" s="62" t="s">
        <v>4224</v>
      </c>
      <c r="I21" s="32"/>
      <c r="J21" s="33"/>
      <c r="K21" s="52">
        <f t="shared" si="0"/>
        <v>0</v>
      </c>
      <c r="L21" s="64">
        <v>19600</v>
      </c>
      <c r="M21" s="53">
        <f t="shared" si="5"/>
        <v>11760</v>
      </c>
      <c r="N21" s="53">
        <f t="shared" si="6"/>
        <v>11172</v>
      </c>
      <c r="O21" s="53">
        <f t="shared" si="7"/>
        <v>9496.1999999999989</v>
      </c>
      <c r="P21" s="33"/>
      <c r="Q21" s="33"/>
      <c r="R21" s="33"/>
      <c r="S21" s="33"/>
      <c r="T21" s="33"/>
      <c r="U21" s="33"/>
      <c r="V21" s="33"/>
      <c r="W21" s="33"/>
      <c r="X21" s="33"/>
      <c r="Y21" s="33"/>
      <c r="Z21" s="33"/>
    </row>
    <row r="22" spans="1:26" ht="26.25" customHeight="1">
      <c r="A22" s="29"/>
      <c r="B22" s="30" t="s">
        <v>4243</v>
      </c>
      <c r="C22" s="31" t="s">
        <v>4244</v>
      </c>
      <c r="D22" s="60">
        <f t="shared" si="10"/>
        <v>18500</v>
      </c>
      <c r="E22" s="60">
        <f t="shared" si="11"/>
        <v>30800</v>
      </c>
      <c r="F22" s="27" t="s">
        <v>4223</v>
      </c>
      <c r="G22" s="32" t="s">
        <v>4213</v>
      </c>
      <c r="H22" s="62" t="s">
        <v>4224</v>
      </c>
      <c r="I22" s="32"/>
      <c r="J22" s="33"/>
      <c r="K22" s="52">
        <f t="shared" si="0"/>
        <v>0</v>
      </c>
      <c r="L22" s="64">
        <v>30800</v>
      </c>
      <c r="M22" s="53">
        <f t="shared" si="5"/>
        <v>18480</v>
      </c>
      <c r="N22" s="53">
        <f t="shared" si="6"/>
        <v>17556</v>
      </c>
      <c r="O22" s="53">
        <f t="shared" si="7"/>
        <v>14922.6</v>
      </c>
      <c r="P22" s="33"/>
      <c r="Q22" s="33"/>
      <c r="R22" s="33"/>
      <c r="S22" s="33"/>
      <c r="T22" s="33"/>
      <c r="U22" s="33"/>
      <c r="V22" s="33"/>
      <c r="W22" s="33"/>
      <c r="X22" s="33"/>
      <c r="Y22" s="33"/>
      <c r="Z22" s="33"/>
    </row>
    <row r="23" spans="1:26" ht="26.25" customHeight="1">
      <c r="A23" s="29"/>
      <c r="B23" s="30" t="s">
        <v>4245</v>
      </c>
      <c r="C23" s="31" t="s">
        <v>4246</v>
      </c>
      <c r="D23" s="60">
        <f t="shared" si="10"/>
        <v>25000</v>
      </c>
      <c r="E23" s="60">
        <f t="shared" si="11"/>
        <v>41600</v>
      </c>
      <c r="F23" s="27" t="s">
        <v>4223</v>
      </c>
      <c r="G23" s="32" t="s">
        <v>4213</v>
      </c>
      <c r="H23" s="62" t="s">
        <v>4224</v>
      </c>
      <c r="I23" s="32"/>
      <c r="J23" s="33"/>
      <c r="K23" s="52">
        <f t="shared" si="0"/>
        <v>0</v>
      </c>
      <c r="L23" s="64">
        <v>41600</v>
      </c>
      <c r="M23" s="53">
        <f t="shared" si="5"/>
        <v>24960</v>
      </c>
      <c r="N23" s="53">
        <f t="shared" si="6"/>
        <v>23712</v>
      </c>
      <c r="O23" s="53">
        <f t="shared" si="7"/>
        <v>20155.2</v>
      </c>
      <c r="P23" s="33"/>
      <c r="Q23" s="33"/>
      <c r="R23" s="33"/>
      <c r="S23" s="33"/>
      <c r="T23" s="33"/>
      <c r="U23" s="33"/>
      <c r="V23" s="33"/>
      <c r="W23" s="33"/>
      <c r="X23" s="33"/>
      <c r="Y23" s="33"/>
      <c r="Z23" s="33"/>
    </row>
    <row r="24" spans="1:26" ht="26.25" customHeight="1">
      <c r="A24" s="29"/>
      <c r="B24" s="30" t="s">
        <v>4247</v>
      </c>
      <c r="C24" s="31" t="s">
        <v>4248</v>
      </c>
      <c r="D24" s="60">
        <f t="shared" si="10"/>
        <v>37800</v>
      </c>
      <c r="E24" s="60">
        <f t="shared" si="11"/>
        <v>63000</v>
      </c>
      <c r="F24" s="27" t="s">
        <v>4223</v>
      </c>
      <c r="G24" s="32" t="s">
        <v>4213</v>
      </c>
      <c r="H24" s="62" t="s">
        <v>4224</v>
      </c>
      <c r="I24" s="32"/>
      <c r="J24" s="33"/>
      <c r="K24" s="52">
        <f t="shared" si="0"/>
        <v>0</v>
      </c>
      <c r="L24" s="64">
        <v>63000</v>
      </c>
      <c r="M24" s="53">
        <f t="shared" si="5"/>
        <v>37800</v>
      </c>
      <c r="N24" s="53">
        <f t="shared" si="6"/>
        <v>35910</v>
      </c>
      <c r="O24" s="53">
        <f t="shared" si="7"/>
        <v>30523.5</v>
      </c>
      <c r="P24" s="33"/>
      <c r="Q24" s="33"/>
      <c r="R24" s="33"/>
      <c r="S24" s="33"/>
      <c r="T24" s="33"/>
      <c r="U24" s="33"/>
      <c r="V24" s="33"/>
      <c r="W24" s="33"/>
      <c r="X24" s="33"/>
      <c r="Y24" s="33"/>
      <c r="Z24" s="33"/>
    </row>
    <row r="25" spans="1:26" ht="26.25" customHeight="1">
      <c r="A25" s="36" t="s">
        <v>4249</v>
      </c>
      <c r="B25" s="65" t="s">
        <v>5685</v>
      </c>
      <c r="C25" s="66" t="s">
        <v>4250</v>
      </c>
      <c r="D25" s="60">
        <f t="shared" si="10"/>
        <v>11800</v>
      </c>
      <c r="E25" s="60">
        <f t="shared" si="11"/>
        <v>19600</v>
      </c>
      <c r="F25" s="27" t="s">
        <v>4212</v>
      </c>
      <c r="G25" s="32" t="s">
        <v>4213</v>
      </c>
      <c r="H25" s="27" t="s">
        <v>4214</v>
      </c>
      <c r="I25" s="27"/>
      <c r="J25" s="33"/>
      <c r="K25" s="52">
        <f t="shared" si="0"/>
        <v>0</v>
      </c>
      <c r="L25" s="50">
        <v>19600</v>
      </c>
      <c r="M25" s="53">
        <f t="shared" si="5"/>
        <v>11760</v>
      </c>
      <c r="N25" s="53">
        <f t="shared" si="6"/>
        <v>11172</v>
      </c>
      <c r="O25" s="53">
        <f t="shared" si="7"/>
        <v>9496.1999999999989</v>
      </c>
      <c r="P25" s="33"/>
      <c r="Q25" s="33"/>
      <c r="R25" s="33"/>
      <c r="S25" s="33"/>
      <c r="T25" s="33"/>
      <c r="U25" s="33"/>
      <c r="V25" s="33"/>
      <c r="W25" s="33"/>
      <c r="X25" s="33"/>
      <c r="Y25" s="33"/>
      <c r="Z25" s="33"/>
    </row>
    <row r="26" spans="1:26" ht="26.25" customHeight="1">
      <c r="A26" s="33"/>
      <c r="B26" s="67" t="s">
        <v>5686</v>
      </c>
      <c r="C26" s="68" t="s">
        <v>4251</v>
      </c>
      <c r="D26" s="60">
        <f t="shared" si="10"/>
        <v>19000</v>
      </c>
      <c r="E26" s="60">
        <f t="shared" si="11"/>
        <v>31600</v>
      </c>
      <c r="F26" s="27" t="s">
        <v>4212</v>
      </c>
      <c r="G26" s="32" t="s">
        <v>4213</v>
      </c>
      <c r="H26" s="27" t="s">
        <v>4214</v>
      </c>
      <c r="I26" s="27"/>
      <c r="J26" s="33"/>
      <c r="K26" s="52">
        <f t="shared" si="0"/>
        <v>0</v>
      </c>
      <c r="L26" s="50">
        <v>31600</v>
      </c>
      <c r="M26" s="53">
        <f t="shared" si="5"/>
        <v>18960</v>
      </c>
      <c r="N26" s="53">
        <f t="shared" si="6"/>
        <v>18012</v>
      </c>
      <c r="O26" s="53">
        <f t="shared" si="7"/>
        <v>15310.199999999999</v>
      </c>
      <c r="P26" s="33"/>
      <c r="Q26" s="33"/>
      <c r="R26" s="33"/>
      <c r="S26" s="33"/>
      <c r="T26" s="33"/>
      <c r="U26" s="33"/>
      <c r="V26" s="33"/>
      <c r="W26" s="33"/>
      <c r="X26" s="33"/>
      <c r="Y26" s="33"/>
      <c r="Z26" s="33"/>
    </row>
    <row r="27" spans="1:26" ht="26.25" customHeight="1">
      <c r="A27" s="33"/>
      <c r="B27" s="69" t="s">
        <v>5687</v>
      </c>
      <c r="C27" s="70" t="s">
        <v>4252</v>
      </c>
      <c r="D27" s="60">
        <f t="shared" si="10"/>
        <v>23400</v>
      </c>
      <c r="E27" s="60">
        <f t="shared" si="11"/>
        <v>39000</v>
      </c>
      <c r="F27" s="27" t="s">
        <v>4212</v>
      </c>
      <c r="G27" s="32" t="s">
        <v>4213</v>
      </c>
      <c r="H27" s="27" t="s">
        <v>4214</v>
      </c>
      <c r="I27" s="27"/>
      <c r="J27" s="33"/>
      <c r="K27" s="52">
        <f t="shared" si="0"/>
        <v>0</v>
      </c>
      <c r="L27" s="50">
        <v>39000</v>
      </c>
      <c r="M27" s="53">
        <f t="shared" si="5"/>
        <v>23400</v>
      </c>
      <c r="N27" s="53">
        <f t="shared" si="6"/>
        <v>22230</v>
      </c>
      <c r="O27" s="53">
        <f t="shared" si="7"/>
        <v>18895.5</v>
      </c>
      <c r="P27" s="33"/>
      <c r="Q27" s="33"/>
      <c r="R27" s="33"/>
      <c r="S27" s="33"/>
      <c r="T27" s="33"/>
      <c r="U27" s="33"/>
      <c r="V27" s="33"/>
      <c r="W27" s="33"/>
      <c r="X27" s="33"/>
      <c r="Y27" s="33"/>
      <c r="Z27" s="33"/>
    </row>
    <row r="28" spans="1:26" ht="26.25" customHeight="1">
      <c r="A28" s="33"/>
      <c r="B28" s="65" t="s">
        <v>5688</v>
      </c>
      <c r="C28" s="66" t="s">
        <v>4253</v>
      </c>
      <c r="D28" s="60">
        <f t="shared" si="10"/>
        <v>15000</v>
      </c>
      <c r="E28" s="60">
        <f t="shared" si="11"/>
        <v>25000</v>
      </c>
      <c r="F28" s="27" t="s">
        <v>4212</v>
      </c>
      <c r="G28" s="32" t="s">
        <v>4213</v>
      </c>
      <c r="H28" s="27" t="s">
        <v>4214</v>
      </c>
      <c r="I28" s="27"/>
      <c r="J28" s="33"/>
      <c r="K28" s="52">
        <f t="shared" si="0"/>
        <v>0</v>
      </c>
      <c r="L28" s="50">
        <v>25000</v>
      </c>
      <c r="M28" s="53">
        <f t="shared" si="5"/>
        <v>15000</v>
      </c>
      <c r="N28" s="53">
        <f t="shared" si="6"/>
        <v>14250</v>
      </c>
      <c r="O28" s="53">
        <f t="shared" si="7"/>
        <v>12112.5</v>
      </c>
      <c r="P28" s="33"/>
      <c r="Q28" s="33"/>
      <c r="R28" s="33"/>
      <c r="S28" s="33"/>
      <c r="T28" s="33"/>
      <c r="U28" s="33"/>
      <c r="V28" s="33"/>
      <c r="W28" s="33"/>
      <c r="X28" s="33"/>
      <c r="Y28" s="33"/>
      <c r="Z28" s="33"/>
    </row>
    <row r="29" spans="1:26" ht="26.25" customHeight="1">
      <c r="A29" s="33"/>
      <c r="B29" s="67" t="s">
        <v>5689</v>
      </c>
      <c r="C29" s="68" t="s">
        <v>4254</v>
      </c>
      <c r="D29" s="60">
        <f t="shared" si="10"/>
        <v>22200</v>
      </c>
      <c r="E29" s="60">
        <f t="shared" si="11"/>
        <v>37000</v>
      </c>
      <c r="F29" s="27" t="s">
        <v>4212</v>
      </c>
      <c r="G29" s="32" t="s">
        <v>4213</v>
      </c>
      <c r="H29" s="27" t="s">
        <v>4214</v>
      </c>
      <c r="I29" s="27"/>
      <c r="J29" s="33"/>
      <c r="K29" s="52">
        <f t="shared" si="0"/>
        <v>0</v>
      </c>
      <c r="L29" s="50">
        <v>37000</v>
      </c>
      <c r="M29" s="53">
        <f t="shared" si="5"/>
        <v>22200</v>
      </c>
      <c r="N29" s="53">
        <f t="shared" si="6"/>
        <v>21090</v>
      </c>
      <c r="O29" s="53">
        <f t="shared" si="7"/>
        <v>17926.5</v>
      </c>
      <c r="P29" s="33"/>
      <c r="Q29" s="33"/>
      <c r="R29" s="33"/>
      <c r="S29" s="33"/>
      <c r="T29" s="33"/>
      <c r="U29" s="33"/>
      <c r="V29" s="33"/>
      <c r="W29" s="33"/>
      <c r="X29" s="33"/>
      <c r="Y29" s="33"/>
      <c r="Z29" s="33"/>
    </row>
    <row r="30" spans="1:26" ht="26.25" customHeight="1">
      <c r="A30" s="33"/>
      <c r="B30" s="67" t="s">
        <v>5690</v>
      </c>
      <c r="C30" s="68" t="s">
        <v>4252</v>
      </c>
      <c r="D30" s="60">
        <f t="shared" si="10"/>
        <v>29400</v>
      </c>
      <c r="E30" s="60">
        <f t="shared" si="11"/>
        <v>49000</v>
      </c>
      <c r="F30" s="27" t="s">
        <v>4212</v>
      </c>
      <c r="G30" s="32" t="s">
        <v>4213</v>
      </c>
      <c r="H30" s="27" t="s">
        <v>4214</v>
      </c>
      <c r="I30" s="27"/>
      <c r="J30" s="33"/>
      <c r="K30" s="52">
        <f t="shared" si="0"/>
        <v>0</v>
      </c>
      <c r="L30" s="50">
        <v>49000</v>
      </c>
      <c r="M30" s="53">
        <f t="shared" si="5"/>
        <v>29400</v>
      </c>
      <c r="N30" s="53">
        <f t="shared" si="6"/>
        <v>27930</v>
      </c>
      <c r="O30" s="53">
        <f t="shared" si="7"/>
        <v>23740.5</v>
      </c>
      <c r="P30" s="33"/>
      <c r="Q30" s="33"/>
      <c r="R30" s="33"/>
      <c r="S30" s="33"/>
      <c r="T30" s="33"/>
      <c r="U30" s="33"/>
      <c r="V30" s="33"/>
      <c r="W30" s="33"/>
      <c r="X30" s="33"/>
      <c r="Y30" s="33"/>
      <c r="Z30" s="33"/>
    </row>
    <row r="31" spans="1:26" ht="26.25" customHeight="1">
      <c r="A31" s="33"/>
      <c r="B31" s="67" t="s">
        <v>5691</v>
      </c>
      <c r="C31" s="68" t="s">
        <v>4255</v>
      </c>
      <c r="D31" s="60">
        <f t="shared" si="10"/>
        <v>68400</v>
      </c>
      <c r="E31" s="60">
        <f t="shared" si="11"/>
        <v>114000</v>
      </c>
      <c r="F31" s="27" t="s">
        <v>4212</v>
      </c>
      <c r="G31" s="32" t="s">
        <v>4213</v>
      </c>
      <c r="H31" s="27" t="s">
        <v>4214</v>
      </c>
      <c r="I31" s="27"/>
      <c r="J31" s="33"/>
      <c r="K31" s="52">
        <f t="shared" si="0"/>
        <v>0</v>
      </c>
      <c r="L31" s="50">
        <v>114000</v>
      </c>
      <c r="M31" s="53">
        <f t="shared" si="5"/>
        <v>68400</v>
      </c>
      <c r="N31" s="53">
        <f t="shared" si="6"/>
        <v>64980</v>
      </c>
      <c r="O31" s="53">
        <f t="shared" si="7"/>
        <v>55233</v>
      </c>
      <c r="P31" s="33"/>
      <c r="Q31" s="33"/>
      <c r="R31" s="33"/>
      <c r="S31" s="33"/>
      <c r="T31" s="33"/>
      <c r="U31" s="33"/>
      <c r="V31" s="33"/>
      <c r="W31" s="33"/>
      <c r="X31" s="33"/>
      <c r="Y31" s="33"/>
      <c r="Z31" s="33"/>
    </row>
    <row r="32" spans="1:26" ht="26.25" customHeight="1">
      <c r="A32" s="33"/>
      <c r="B32" s="69" t="s">
        <v>5692</v>
      </c>
      <c r="C32" s="70" t="s">
        <v>4256</v>
      </c>
      <c r="D32" s="60">
        <f t="shared" si="10"/>
        <v>91200</v>
      </c>
      <c r="E32" s="60">
        <f t="shared" si="11"/>
        <v>152000</v>
      </c>
      <c r="F32" s="27" t="s">
        <v>4212</v>
      </c>
      <c r="G32" s="32" t="s">
        <v>4213</v>
      </c>
      <c r="H32" s="27" t="s">
        <v>4214</v>
      </c>
      <c r="I32" s="27"/>
      <c r="J32" s="33"/>
      <c r="K32" s="52">
        <f t="shared" si="0"/>
        <v>0</v>
      </c>
      <c r="L32" s="50">
        <v>152000</v>
      </c>
      <c r="M32" s="53">
        <f t="shared" si="5"/>
        <v>91200</v>
      </c>
      <c r="N32" s="53">
        <f t="shared" si="6"/>
        <v>86640</v>
      </c>
      <c r="O32" s="53">
        <f t="shared" si="7"/>
        <v>73644</v>
      </c>
      <c r="P32" s="33"/>
      <c r="Q32" s="33"/>
      <c r="R32" s="33"/>
      <c r="S32" s="33"/>
      <c r="T32" s="33"/>
      <c r="U32" s="33"/>
      <c r="V32" s="33"/>
      <c r="W32" s="33"/>
      <c r="X32" s="33"/>
      <c r="Y32" s="33"/>
      <c r="Z32" s="33"/>
    </row>
    <row r="33" spans="1:26" ht="26.25" customHeight="1">
      <c r="A33" s="33"/>
      <c r="B33" s="30" t="s">
        <v>5693</v>
      </c>
      <c r="C33" s="66" t="s">
        <v>4250</v>
      </c>
      <c r="D33" s="60">
        <f t="shared" si="10"/>
        <v>17400</v>
      </c>
      <c r="E33" s="60">
        <f t="shared" si="11"/>
        <v>29000</v>
      </c>
      <c r="F33" s="27" t="s">
        <v>4212</v>
      </c>
      <c r="G33" s="32" t="s">
        <v>4213</v>
      </c>
      <c r="H33" s="27" t="s">
        <v>4214</v>
      </c>
      <c r="I33" s="27"/>
      <c r="J33" s="33"/>
      <c r="K33" s="52">
        <f t="shared" si="0"/>
        <v>0</v>
      </c>
      <c r="L33" s="50">
        <v>29000</v>
      </c>
      <c r="M33" s="53">
        <f t="shared" si="5"/>
        <v>17400</v>
      </c>
      <c r="N33" s="53">
        <f t="shared" si="6"/>
        <v>16530</v>
      </c>
      <c r="O33" s="53">
        <f t="shared" si="7"/>
        <v>14050.5</v>
      </c>
      <c r="P33" s="33"/>
      <c r="Q33" s="33"/>
      <c r="R33" s="33"/>
      <c r="S33" s="33"/>
      <c r="T33" s="33"/>
      <c r="U33" s="33"/>
      <c r="V33" s="33"/>
      <c r="W33" s="33"/>
      <c r="X33" s="33"/>
      <c r="Y33" s="33"/>
      <c r="Z33" s="33"/>
    </row>
    <row r="34" spans="1:26" ht="26.25" customHeight="1">
      <c r="A34" s="33"/>
      <c r="B34" s="30" t="s">
        <v>5694</v>
      </c>
      <c r="C34" s="68" t="s">
        <v>4251</v>
      </c>
      <c r="D34" s="60">
        <f t="shared" si="10"/>
        <v>27000</v>
      </c>
      <c r="E34" s="60">
        <f t="shared" si="11"/>
        <v>45000</v>
      </c>
      <c r="F34" s="27" t="s">
        <v>4212</v>
      </c>
      <c r="G34" s="32" t="s">
        <v>4213</v>
      </c>
      <c r="H34" s="27" t="s">
        <v>4214</v>
      </c>
      <c r="I34" s="27"/>
      <c r="J34" s="33"/>
      <c r="K34" s="52">
        <f t="shared" si="0"/>
        <v>0</v>
      </c>
      <c r="L34" s="50">
        <v>45000</v>
      </c>
      <c r="M34" s="53">
        <f t="shared" si="5"/>
        <v>27000</v>
      </c>
      <c r="N34" s="53">
        <f t="shared" si="6"/>
        <v>25650</v>
      </c>
      <c r="O34" s="53">
        <f t="shared" si="7"/>
        <v>21802.5</v>
      </c>
      <c r="P34" s="33"/>
      <c r="Q34" s="33"/>
      <c r="R34" s="33"/>
      <c r="S34" s="33"/>
      <c r="T34" s="33"/>
      <c r="U34" s="33"/>
      <c r="V34" s="33"/>
      <c r="W34" s="33"/>
      <c r="X34" s="33"/>
      <c r="Y34" s="33"/>
      <c r="Z34" s="33"/>
    </row>
    <row r="35" spans="1:26" ht="26.25" customHeight="1">
      <c r="A35" s="33"/>
      <c r="B35" s="30" t="s">
        <v>5695</v>
      </c>
      <c r="C35" s="68" t="s">
        <v>4252</v>
      </c>
      <c r="D35" s="60">
        <f t="shared" si="10"/>
        <v>31800</v>
      </c>
      <c r="E35" s="60">
        <f t="shared" si="11"/>
        <v>53000</v>
      </c>
      <c r="F35" s="27" t="s">
        <v>4212</v>
      </c>
      <c r="G35" s="32" t="s">
        <v>4213</v>
      </c>
      <c r="H35" s="27" t="s">
        <v>4214</v>
      </c>
      <c r="I35" s="27"/>
      <c r="J35" s="33"/>
      <c r="K35" s="52">
        <f t="shared" si="0"/>
        <v>0</v>
      </c>
      <c r="L35" s="50">
        <v>53000</v>
      </c>
      <c r="M35" s="53">
        <f t="shared" si="5"/>
        <v>31800</v>
      </c>
      <c r="N35" s="53">
        <f t="shared" si="6"/>
        <v>30210</v>
      </c>
      <c r="O35" s="53">
        <f t="shared" si="7"/>
        <v>25678.5</v>
      </c>
      <c r="P35" s="33"/>
      <c r="Q35" s="33"/>
      <c r="R35" s="33"/>
      <c r="S35" s="33"/>
      <c r="T35" s="33"/>
      <c r="U35" s="33"/>
      <c r="V35" s="33"/>
      <c r="W35" s="33"/>
      <c r="X35" s="33"/>
      <c r="Y35" s="33"/>
      <c r="Z35" s="33"/>
    </row>
    <row r="36" spans="1:26" ht="26.25" customHeight="1">
      <c r="A36" s="54"/>
      <c r="B36" s="30" t="s">
        <v>5696</v>
      </c>
      <c r="C36" s="68" t="s">
        <v>4255</v>
      </c>
      <c r="D36" s="60">
        <f t="shared" si="10"/>
        <v>80400</v>
      </c>
      <c r="E36" s="60">
        <f t="shared" si="11"/>
        <v>134000</v>
      </c>
      <c r="F36" s="27" t="s">
        <v>4212</v>
      </c>
      <c r="G36" s="32" t="s">
        <v>4213</v>
      </c>
      <c r="H36" s="27" t="s">
        <v>4214</v>
      </c>
      <c r="I36" s="27"/>
      <c r="J36" s="33"/>
      <c r="K36" s="52">
        <f t="shared" si="0"/>
        <v>0</v>
      </c>
      <c r="L36" s="50">
        <v>134000</v>
      </c>
      <c r="M36" s="53">
        <f t="shared" si="5"/>
        <v>80400</v>
      </c>
      <c r="N36" s="53">
        <f t="shared" si="6"/>
        <v>76380</v>
      </c>
      <c r="O36" s="53">
        <f t="shared" si="7"/>
        <v>64923</v>
      </c>
      <c r="P36" s="33"/>
      <c r="Q36" s="33"/>
      <c r="R36" s="33"/>
      <c r="S36" s="33"/>
      <c r="T36" s="33"/>
      <c r="U36" s="33"/>
      <c r="V36" s="33"/>
      <c r="W36" s="33"/>
      <c r="X36" s="33"/>
      <c r="Y36" s="33"/>
      <c r="Z36" s="33"/>
    </row>
    <row r="37" spans="1:26" ht="26.25" customHeight="1">
      <c r="A37" s="54"/>
      <c r="B37" s="34" t="s">
        <v>5697</v>
      </c>
      <c r="C37" s="70" t="s">
        <v>4256</v>
      </c>
      <c r="D37" s="60">
        <f t="shared" si="10"/>
        <v>104400</v>
      </c>
      <c r="E37" s="60">
        <f t="shared" si="11"/>
        <v>174000</v>
      </c>
      <c r="F37" s="27" t="s">
        <v>4212</v>
      </c>
      <c r="G37" s="32" t="s">
        <v>4213</v>
      </c>
      <c r="H37" s="27" t="s">
        <v>4214</v>
      </c>
      <c r="I37" s="27"/>
      <c r="J37" s="33"/>
      <c r="K37" s="52">
        <f t="shared" si="0"/>
        <v>0</v>
      </c>
      <c r="L37" s="50">
        <v>174000</v>
      </c>
      <c r="M37" s="53">
        <f t="shared" si="5"/>
        <v>104400</v>
      </c>
      <c r="N37" s="53">
        <f t="shared" si="6"/>
        <v>99180</v>
      </c>
      <c r="O37" s="53">
        <f t="shared" si="7"/>
        <v>84303</v>
      </c>
      <c r="P37" s="33"/>
      <c r="Q37" s="33"/>
      <c r="R37" s="33"/>
      <c r="S37" s="33"/>
      <c r="T37" s="33"/>
      <c r="U37" s="33"/>
      <c r="V37" s="33"/>
      <c r="W37" s="33"/>
      <c r="X37" s="33"/>
      <c r="Y37" s="33"/>
      <c r="Z37" s="33"/>
    </row>
    <row r="38" spans="1:26" ht="26.25" customHeight="1">
      <c r="A38" s="54"/>
      <c r="B38" s="49"/>
      <c r="C38" s="71"/>
      <c r="D38" s="50"/>
      <c r="E38" s="50"/>
      <c r="F38" s="27"/>
      <c r="G38" s="32"/>
      <c r="H38" s="27"/>
      <c r="I38" s="27"/>
      <c r="J38" s="33"/>
      <c r="K38" s="52">
        <f t="shared" si="0"/>
        <v>0</v>
      </c>
      <c r="L38" s="53">
        <f t="shared" si="1"/>
        <v>0</v>
      </c>
      <c r="M38" s="53">
        <f t="shared" si="5"/>
        <v>0</v>
      </c>
      <c r="N38" s="53">
        <f t="shared" si="6"/>
        <v>0</v>
      </c>
      <c r="O38" s="53">
        <f t="shared" si="7"/>
        <v>0</v>
      </c>
      <c r="P38" s="33"/>
      <c r="Q38" s="33"/>
      <c r="R38" s="33"/>
      <c r="S38" s="33"/>
      <c r="T38" s="33"/>
      <c r="U38" s="33"/>
      <c r="V38" s="33"/>
      <c r="W38" s="33"/>
      <c r="X38" s="33"/>
      <c r="Y38" s="33"/>
      <c r="Z38" s="33"/>
    </row>
    <row r="39" spans="1:26" ht="26.25" customHeight="1">
      <c r="A39" s="54"/>
      <c r="B39" s="49"/>
      <c r="C39" s="71"/>
      <c r="D39" s="50"/>
      <c r="E39" s="50"/>
      <c r="F39" s="27"/>
      <c r="G39" s="32"/>
      <c r="H39" s="27"/>
      <c r="I39" s="27"/>
      <c r="J39" s="33"/>
      <c r="K39" s="52">
        <f t="shared" si="0"/>
        <v>0</v>
      </c>
      <c r="L39" s="53">
        <f t="shared" si="1"/>
        <v>0</v>
      </c>
      <c r="M39" s="53">
        <f t="shared" si="5"/>
        <v>0</v>
      </c>
      <c r="N39" s="53">
        <f t="shared" si="6"/>
        <v>0</v>
      </c>
      <c r="O39" s="53">
        <f t="shared" si="7"/>
        <v>0</v>
      </c>
      <c r="P39" s="33"/>
      <c r="Q39" s="33"/>
      <c r="R39" s="33"/>
      <c r="S39" s="33"/>
      <c r="T39" s="33"/>
      <c r="U39" s="33"/>
      <c r="V39" s="33"/>
      <c r="W39" s="33"/>
      <c r="X39" s="33"/>
      <c r="Y39" s="33"/>
      <c r="Z39" s="33"/>
    </row>
    <row r="40" spans="1:26" ht="26.25" customHeight="1">
      <c r="A40" s="54" t="s">
        <v>56</v>
      </c>
      <c r="B40" s="55"/>
      <c r="C40" s="56"/>
      <c r="D40" s="57">
        <f>E40*0.7</f>
        <v>0</v>
      </c>
      <c r="E40" s="58"/>
      <c r="F40" s="27"/>
      <c r="G40" s="32"/>
      <c r="H40" s="59"/>
      <c r="I40" s="59"/>
      <c r="J40" s="33"/>
      <c r="K40" s="52">
        <f t="shared" si="0"/>
        <v>0</v>
      </c>
      <c r="L40" s="53">
        <f t="shared" si="1"/>
        <v>0</v>
      </c>
      <c r="M40" s="53">
        <f t="shared" si="5"/>
        <v>0</v>
      </c>
      <c r="N40" s="53">
        <f t="shared" si="6"/>
        <v>0</v>
      </c>
      <c r="O40" s="53">
        <f t="shared" si="7"/>
        <v>0</v>
      </c>
      <c r="P40" s="33"/>
      <c r="Q40" s="33"/>
      <c r="R40" s="33"/>
      <c r="S40" s="33"/>
      <c r="T40" s="33"/>
      <c r="U40" s="33"/>
      <c r="V40" s="33"/>
      <c r="W40" s="33"/>
      <c r="X40" s="33"/>
      <c r="Y40" s="33"/>
      <c r="Z40" s="33"/>
    </row>
    <row r="41" spans="1:26" ht="26.25" customHeight="1">
      <c r="A41" s="36" t="s">
        <v>4249</v>
      </c>
      <c r="B41" s="65" t="s">
        <v>5698</v>
      </c>
      <c r="C41" s="66" t="s">
        <v>4257</v>
      </c>
      <c r="D41" s="60">
        <f t="shared" ref="D41" si="12">CEILING(M41,50)</f>
        <v>25800</v>
      </c>
      <c r="E41" s="60">
        <f t="shared" ref="E41" si="13">CEILING(L41,50)</f>
        <v>43000</v>
      </c>
      <c r="F41" s="27" t="s">
        <v>4212</v>
      </c>
      <c r="G41" s="32" t="s">
        <v>4213</v>
      </c>
      <c r="H41" s="27" t="s">
        <v>4214</v>
      </c>
      <c r="I41" s="27"/>
      <c r="J41" s="33"/>
      <c r="K41" s="52">
        <f t="shared" si="0"/>
        <v>0</v>
      </c>
      <c r="L41" s="50">
        <v>43000</v>
      </c>
      <c r="M41" s="53">
        <f t="shared" si="5"/>
        <v>25800</v>
      </c>
      <c r="N41" s="53">
        <f t="shared" si="6"/>
        <v>24510</v>
      </c>
      <c r="O41" s="53">
        <f t="shared" si="7"/>
        <v>20833.5</v>
      </c>
      <c r="P41" s="33"/>
      <c r="Q41" s="33"/>
      <c r="R41" s="33"/>
      <c r="S41" s="33"/>
      <c r="T41" s="33"/>
      <c r="U41" s="33"/>
      <c r="V41" s="33"/>
      <c r="W41" s="33"/>
      <c r="X41" s="33"/>
      <c r="Y41" s="33"/>
      <c r="Z41" s="33"/>
    </row>
    <row r="42" spans="1:26" ht="26.25" customHeight="1">
      <c r="A42" s="63"/>
      <c r="B42" s="69" t="s">
        <v>5699</v>
      </c>
      <c r="C42" s="70" t="s">
        <v>4258</v>
      </c>
      <c r="D42" s="60">
        <f t="shared" ref="D42:D53" si="14">CEILING(M42,50)</f>
        <v>30600</v>
      </c>
      <c r="E42" s="60">
        <f t="shared" ref="E42:E53" si="15">CEILING(L42,50)</f>
        <v>51000</v>
      </c>
      <c r="F42" s="27" t="s">
        <v>4212</v>
      </c>
      <c r="G42" s="32" t="s">
        <v>4213</v>
      </c>
      <c r="H42" s="27" t="s">
        <v>4214</v>
      </c>
      <c r="I42" s="27"/>
      <c r="J42" s="33"/>
      <c r="K42" s="52">
        <f t="shared" si="0"/>
        <v>0</v>
      </c>
      <c r="L42" s="50">
        <v>51000</v>
      </c>
      <c r="M42" s="53">
        <f t="shared" si="5"/>
        <v>30600</v>
      </c>
      <c r="N42" s="53">
        <f t="shared" si="6"/>
        <v>29070</v>
      </c>
      <c r="O42" s="53">
        <f t="shared" si="7"/>
        <v>24709.5</v>
      </c>
      <c r="P42" s="33"/>
      <c r="Q42" s="33"/>
      <c r="R42" s="33"/>
      <c r="S42" s="33"/>
      <c r="T42" s="33"/>
      <c r="U42" s="33"/>
      <c r="V42" s="33"/>
      <c r="W42" s="33"/>
      <c r="X42" s="33"/>
      <c r="Y42" s="33"/>
      <c r="Z42" s="33"/>
    </row>
    <row r="43" spans="1:26" ht="26.25" customHeight="1">
      <c r="A43" s="33"/>
      <c r="B43" s="72" t="s">
        <v>4259</v>
      </c>
      <c r="C43" s="66" t="s">
        <v>4260</v>
      </c>
      <c r="D43" s="60">
        <f t="shared" si="14"/>
        <v>17400</v>
      </c>
      <c r="E43" s="60">
        <f t="shared" si="15"/>
        <v>29000</v>
      </c>
      <c r="F43" s="27" t="s">
        <v>4212</v>
      </c>
      <c r="G43" s="32" t="s">
        <v>4213</v>
      </c>
      <c r="H43" s="27" t="s">
        <v>4214</v>
      </c>
      <c r="I43" s="27"/>
      <c r="J43" s="33"/>
      <c r="K43" s="52">
        <f t="shared" si="0"/>
        <v>0</v>
      </c>
      <c r="L43" s="50">
        <v>29000</v>
      </c>
      <c r="M43" s="53">
        <f t="shared" si="5"/>
        <v>17400</v>
      </c>
      <c r="N43" s="53">
        <f t="shared" si="6"/>
        <v>16530</v>
      </c>
      <c r="O43" s="53">
        <f t="shared" si="7"/>
        <v>14050.5</v>
      </c>
      <c r="P43" s="33"/>
      <c r="Q43" s="33"/>
      <c r="R43" s="33"/>
      <c r="S43" s="33"/>
      <c r="T43" s="33"/>
      <c r="U43" s="33"/>
      <c r="V43" s="33"/>
      <c r="W43" s="33"/>
      <c r="X43" s="33"/>
      <c r="Y43" s="33"/>
      <c r="Z43" s="33"/>
    </row>
    <row r="44" spans="1:26" ht="26.25" customHeight="1">
      <c r="A44" s="63"/>
      <c r="B44" s="30" t="s">
        <v>5694</v>
      </c>
      <c r="C44" s="68" t="s">
        <v>4261</v>
      </c>
      <c r="D44" s="60">
        <f t="shared" si="14"/>
        <v>27000</v>
      </c>
      <c r="E44" s="60">
        <f t="shared" si="15"/>
        <v>45000</v>
      </c>
      <c r="F44" s="27" t="s">
        <v>4212</v>
      </c>
      <c r="G44" s="32" t="s">
        <v>4213</v>
      </c>
      <c r="H44" s="27" t="s">
        <v>4214</v>
      </c>
      <c r="I44" s="27"/>
      <c r="J44" s="33"/>
      <c r="K44" s="52">
        <f t="shared" si="0"/>
        <v>0</v>
      </c>
      <c r="L44" s="50">
        <v>45000</v>
      </c>
      <c r="M44" s="53">
        <f t="shared" si="5"/>
        <v>27000</v>
      </c>
      <c r="N44" s="53">
        <f t="shared" si="6"/>
        <v>25650</v>
      </c>
      <c r="O44" s="53">
        <f t="shared" si="7"/>
        <v>21802.5</v>
      </c>
      <c r="P44" s="33"/>
      <c r="Q44" s="33"/>
      <c r="R44" s="33"/>
      <c r="S44" s="33"/>
      <c r="T44" s="33"/>
      <c r="U44" s="33"/>
      <c r="V44" s="33"/>
      <c r="W44" s="33"/>
      <c r="X44" s="33"/>
      <c r="Y44" s="33"/>
      <c r="Z44" s="33"/>
    </row>
    <row r="45" spans="1:26" ht="26.25" customHeight="1">
      <c r="A45" s="63"/>
      <c r="B45" s="30" t="s">
        <v>5695</v>
      </c>
      <c r="C45" s="68" t="s">
        <v>4262</v>
      </c>
      <c r="D45" s="60">
        <f t="shared" si="14"/>
        <v>31800</v>
      </c>
      <c r="E45" s="60">
        <f t="shared" si="15"/>
        <v>53000</v>
      </c>
      <c r="F45" s="27" t="s">
        <v>4212</v>
      </c>
      <c r="G45" s="32" t="s">
        <v>4213</v>
      </c>
      <c r="H45" s="27" t="s">
        <v>4214</v>
      </c>
      <c r="I45" s="27"/>
      <c r="J45" s="33"/>
      <c r="K45" s="52">
        <f t="shared" si="0"/>
        <v>0</v>
      </c>
      <c r="L45" s="50">
        <v>53000</v>
      </c>
      <c r="M45" s="53">
        <f t="shared" si="5"/>
        <v>31800</v>
      </c>
      <c r="N45" s="53">
        <f t="shared" si="6"/>
        <v>30210</v>
      </c>
      <c r="O45" s="53">
        <f t="shared" si="7"/>
        <v>25678.5</v>
      </c>
      <c r="P45" s="33"/>
      <c r="Q45" s="33"/>
      <c r="R45" s="33"/>
      <c r="S45" s="33"/>
      <c r="T45" s="33"/>
      <c r="U45" s="33"/>
      <c r="V45" s="33"/>
      <c r="W45" s="33"/>
      <c r="X45" s="33"/>
      <c r="Y45" s="33"/>
      <c r="Z45" s="33"/>
    </row>
    <row r="46" spans="1:26" ht="26.25" customHeight="1">
      <c r="A46" s="63"/>
      <c r="B46" s="30" t="s">
        <v>5696</v>
      </c>
      <c r="C46" s="68" t="s">
        <v>4263</v>
      </c>
      <c r="D46" s="60">
        <f t="shared" si="14"/>
        <v>80400</v>
      </c>
      <c r="E46" s="60">
        <f t="shared" si="15"/>
        <v>134000</v>
      </c>
      <c r="F46" s="27" t="s">
        <v>4212</v>
      </c>
      <c r="G46" s="32" t="s">
        <v>4213</v>
      </c>
      <c r="H46" s="27" t="s">
        <v>4214</v>
      </c>
      <c r="I46" s="27"/>
      <c r="J46" s="33"/>
      <c r="K46" s="52">
        <f t="shared" si="0"/>
        <v>0</v>
      </c>
      <c r="L46" s="50">
        <v>134000</v>
      </c>
      <c r="M46" s="53">
        <f t="shared" si="5"/>
        <v>80400</v>
      </c>
      <c r="N46" s="53">
        <f t="shared" si="6"/>
        <v>76380</v>
      </c>
      <c r="O46" s="53">
        <f t="shared" si="7"/>
        <v>64923</v>
      </c>
      <c r="P46" s="33"/>
      <c r="Q46" s="33"/>
      <c r="R46" s="33"/>
      <c r="S46" s="33"/>
      <c r="T46" s="33"/>
      <c r="U46" s="33"/>
      <c r="V46" s="33"/>
      <c r="W46" s="33"/>
      <c r="X46" s="33"/>
      <c r="Y46" s="33"/>
      <c r="Z46" s="33"/>
    </row>
    <row r="47" spans="1:26" ht="26.25" customHeight="1">
      <c r="A47" s="63"/>
      <c r="B47" s="34" t="s">
        <v>5697</v>
      </c>
      <c r="C47" s="70" t="s">
        <v>4264</v>
      </c>
      <c r="D47" s="60">
        <f t="shared" si="14"/>
        <v>104400</v>
      </c>
      <c r="E47" s="60">
        <f t="shared" si="15"/>
        <v>174000</v>
      </c>
      <c r="F47" s="27" t="s">
        <v>4212</v>
      </c>
      <c r="G47" s="32" t="s">
        <v>4213</v>
      </c>
      <c r="H47" s="27" t="s">
        <v>4214</v>
      </c>
      <c r="I47" s="27"/>
      <c r="J47" s="33"/>
      <c r="K47" s="52">
        <f t="shared" si="0"/>
        <v>0</v>
      </c>
      <c r="L47" s="50">
        <v>174000</v>
      </c>
      <c r="M47" s="53">
        <f t="shared" si="5"/>
        <v>104400</v>
      </c>
      <c r="N47" s="53">
        <f t="shared" si="6"/>
        <v>99180</v>
      </c>
      <c r="O47" s="53">
        <f t="shared" si="7"/>
        <v>84303</v>
      </c>
      <c r="P47" s="33"/>
      <c r="Q47" s="33"/>
      <c r="R47" s="33"/>
      <c r="S47" s="33"/>
      <c r="T47" s="33"/>
      <c r="U47" s="33"/>
      <c r="V47" s="33"/>
      <c r="W47" s="33"/>
      <c r="X47" s="33"/>
      <c r="Y47" s="33"/>
      <c r="Z47" s="33"/>
    </row>
    <row r="48" spans="1:26" ht="26.25" customHeight="1">
      <c r="A48" s="36" t="s">
        <v>4249</v>
      </c>
      <c r="B48" s="61" t="s">
        <v>4265</v>
      </c>
      <c r="C48" s="66" t="s">
        <v>4266</v>
      </c>
      <c r="D48" s="60">
        <f t="shared" si="14"/>
        <v>14400</v>
      </c>
      <c r="E48" s="60">
        <f t="shared" si="15"/>
        <v>24000</v>
      </c>
      <c r="F48" s="27" t="s">
        <v>4223</v>
      </c>
      <c r="G48" s="32" t="s">
        <v>4213</v>
      </c>
      <c r="H48" s="62" t="s">
        <v>4224</v>
      </c>
      <c r="I48" s="27"/>
      <c r="J48" s="33"/>
      <c r="K48" s="52">
        <f t="shared" si="0"/>
        <v>0</v>
      </c>
      <c r="L48" s="73">
        <v>24000</v>
      </c>
      <c r="M48" s="53">
        <f t="shared" si="5"/>
        <v>14400</v>
      </c>
      <c r="N48" s="53">
        <f t="shared" si="6"/>
        <v>13680</v>
      </c>
      <c r="O48" s="53">
        <f t="shared" si="7"/>
        <v>11628</v>
      </c>
      <c r="P48" s="33"/>
      <c r="Q48" s="33"/>
      <c r="R48" s="33"/>
      <c r="S48" s="33"/>
      <c r="T48" s="33"/>
      <c r="U48" s="33"/>
      <c r="V48" s="33"/>
      <c r="W48" s="33"/>
      <c r="X48" s="33"/>
      <c r="Y48" s="33"/>
      <c r="Z48" s="33"/>
    </row>
    <row r="49" spans="1:26" ht="26.25" customHeight="1">
      <c r="A49" s="63"/>
      <c r="B49" s="30" t="s">
        <v>4267</v>
      </c>
      <c r="C49" s="68" t="s">
        <v>4268</v>
      </c>
      <c r="D49" s="60">
        <f t="shared" si="14"/>
        <v>28200</v>
      </c>
      <c r="E49" s="60">
        <f t="shared" si="15"/>
        <v>47000</v>
      </c>
      <c r="F49" s="27" t="s">
        <v>4223</v>
      </c>
      <c r="G49" s="32" t="s">
        <v>4213</v>
      </c>
      <c r="H49" s="62" t="s">
        <v>4224</v>
      </c>
      <c r="I49" s="27"/>
      <c r="J49" s="33"/>
      <c r="K49" s="52">
        <f t="shared" si="0"/>
        <v>0</v>
      </c>
      <c r="L49" s="73">
        <v>47000</v>
      </c>
      <c r="M49" s="53">
        <f t="shared" si="5"/>
        <v>28200</v>
      </c>
      <c r="N49" s="53">
        <f t="shared" si="6"/>
        <v>26790</v>
      </c>
      <c r="O49" s="53">
        <f t="shared" si="7"/>
        <v>22771.5</v>
      </c>
      <c r="P49" s="33"/>
      <c r="Q49" s="33"/>
      <c r="R49" s="33"/>
      <c r="S49" s="33"/>
      <c r="T49" s="33"/>
      <c r="U49" s="33"/>
      <c r="V49" s="33"/>
      <c r="W49" s="33"/>
      <c r="X49" s="33"/>
      <c r="Y49" s="33"/>
      <c r="Z49" s="33"/>
    </row>
    <row r="50" spans="1:26" ht="26.25" customHeight="1">
      <c r="A50" s="63"/>
      <c r="B50" s="30" t="s">
        <v>4269</v>
      </c>
      <c r="C50" s="68" t="s">
        <v>4270</v>
      </c>
      <c r="D50" s="60">
        <f t="shared" si="14"/>
        <v>31200</v>
      </c>
      <c r="E50" s="60">
        <f t="shared" si="15"/>
        <v>52000</v>
      </c>
      <c r="F50" s="27" t="s">
        <v>4223</v>
      </c>
      <c r="G50" s="32" t="s">
        <v>4213</v>
      </c>
      <c r="H50" s="62" t="s">
        <v>4224</v>
      </c>
      <c r="I50" s="27"/>
      <c r="J50" s="33"/>
      <c r="K50" s="52">
        <f t="shared" si="0"/>
        <v>0</v>
      </c>
      <c r="L50" s="73">
        <v>52000</v>
      </c>
      <c r="M50" s="53">
        <f t="shared" si="5"/>
        <v>31200</v>
      </c>
      <c r="N50" s="53">
        <f t="shared" si="6"/>
        <v>29640</v>
      </c>
      <c r="O50" s="53">
        <f t="shared" si="7"/>
        <v>25194</v>
      </c>
      <c r="P50" s="33"/>
      <c r="Q50" s="33"/>
      <c r="R50" s="33"/>
      <c r="S50" s="33"/>
      <c r="T50" s="33"/>
      <c r="U50" s="33"/>
      <c r="V50" s="33"/>
      <c r="W50" s="33"/>
      <c r="X50" s="33"/>
      <c r="Y50" s="33"/>
      <c r="Z50" s="33"/>
    </row>
    <row r="51" spans="1:26" ht="26.25" customHeight="1">
      <c r="A51" s="63"/>
      <c r="B51" s="30" t="s">
        <v>4271</v>
      </c>
      <c r="C51" s="68" t="s">
        <v>4272</v>
      </c>
      <c r="D51" s="60">
        <f t="shared" si="14"/>
        <v>69600</v>
      </c>
      <c r="E51" s="60">
        <f t="shared" si="15"/>
        <v>116000</v>
      </c>
      <c r="F51" s="27" t="s">
        <v>4223</v>
      </c>
      <c r="G51" s="32" t="s">
        <v>4213</v>
      </c>
      <c r="H51" s="62" t="s">
        <v>4224</v>
      </c>
      <c r="I51" s="27"/>
      <c r="J51" s="33"/>
      <c r="K51" s="52">
        <f t="shared" si="0"/>
        <v>0</v>
      </c>
      <c r="L51" s="73">
        <v>116000</v>
      </c>
      <c r="M51" s="53">
        <f t="shared" si="5"/>
        <v>69600</v>
      </c>
      <c r="N51" s="53">
        <f t="shared" si="6"/>
        <v>66120</v>
      </c>
      <c r="O51" s="53">
        <f t="shared" si="7"/>
        <v>56202</v>
      </c>
      <c r="P51" s="33"/>
      <c r="Q51" s="33"/>
      <c r="R51" s="33"/>
      <c r="S51" s="33"/>
      <c r="T51" s="33"/>
      <c r="U51" s="33"/>
      <c r="V51" s="33"/>
      <c r="W51" s="33"/>
      <c r="X51" s="33"/>
      <c r="Y51" s="33"/>
      <c r="Z51" s="33"/>
    </row>
    <row r="52" spans="1:26" ht="26.25" customHeight="1">
      <c r="A52" s="63"/>
      <c r="B52" s="30" t="s">
        <v>4273</v>
      </c>
      <c r="C52" s="68" t="s">
        <v>4274</v>
      </c>
      <c r="D52" s="60">
        <f t="shared" si="14"/>
        <v>85200</v>
      </c>
      <c r="E52" s="60">
        <f t="shared" si="15"/>
        <v>142000</v>
      </c>
      <c r="F52" s="27" t="s">
        <v>4223</v>
      </c>
      <c r="G52" s="32" t="s">
        <v>4213</v>
      </c>
      <c r="H52" s="62" t="s">
        <v>4224</v>
      </c>
      <c r="I52" s="27"/>
      <c r="J52" s="33"/>
      <c r="K52" s="52">
        <f t="shared" si="0"/>
        <v>0</v>
      </c>
      <c r="L52" s="73">
        <v>142000</v>
      </c>
      <c r="M52" s="53">
        <f t="shared" si="5"/>
        <v>85200</v>
      </c>
      <c r="N52" s="53">
        <f t="shared" si="6"/>
        <v>80940</v>
      </c>
      <c r="O52" s="53">
        <f t="shared" si="7"/>
        <v>68799</v>
      </c>
      <c r="P52" s="33"/>
      <c r="Q52" s="33"/>
      <c r="R52" s="33"/>
      <c r="S52" s="33"/>
      <c r="T52" s="33"/>
      <c r="U52" s="33"/>
      <c r="V52" s="33"/>
      <c r="W52" s="33"/>
      <c r="X52" s="33"/>
      <c r="Y52" s="33"/>
      <c r="Z52" s="33"/>
    </row>
    <row r="53" spans="1:26" ht="26.25" customHeight="1">
      <c r="A53" s="63"/>
      <c r="B53" s="34" t="s">
        <v>4275</v>
      </c>
      <c r="C53" s="70" t="s">
        <v>4276</v>
      </c>
      <c r="D53" s="60">
        <f t="shared" si="14"/>
        <v>112800</v>
      </c>
      <c r="E53" s="60">
        <f t="shared" si="15"/>
        <v>188000</v>
      </c>
      <c r="F53" s="27" t="s">
        <v>4223</v>
      </c>
      <c r="G53" s="32" t="s">
        <v>4213</v>
      </c>
      <c r="H53" s="62" t="s">
        <v>4224</v>
      </c>
      <c r="I53" s="32"/>
      <c r="J53" s="63"/>
      <c r="K53" s="52">
        <f t="shared" si="0"/>
        <v>0</v>
      </c>
      <c r="L53" s="73">
        <v>188000</v>
      </c>
      <c r="M53" s="53">
        <f t="shared" si="5"/>
        <v>112800</v>
      </c>
      <c r="N53" s="53">
        <f t="shared" si="6"/>
        <v>107160</v>
      </c>
      <c r="O53" s="53">
        <f t="shared" si="7"/>
        <v>91086</v>
      </c>
      <c r="P53" s="63"/>
      <c r="Q53" s="63"/>
      <c r="R53" s="63"/>
      <c r="S53" s="63"/>
      <c r="T53" s="63"/>
      <c r="U53" s="63"/>
      <c r="V53" s="63"/>
      <c r="W53" s="63"/>
      <c r="X53" s="63"/>
      <c r="Y53" s="63"/>
      <c r="Z53" s="63"/>
    </row>
    <row r="54" spans="1:26" ht="26.25" customHeight="1">
      <c r="A54" s="54"/>
      <c r="B54" s="49"/>
      <c r="C54" s="71"/>
      <c r="D54" s="33"/>
      <c r="E54" s="33"/>
      <c r="F54" s="27"/>
      <c r="G54" s="33"/>
      <c r="H54" s="27"/>
      <c r="I54" s="27"/>
      <c r="J54" s="33"/>
      <c r="K54" s="52">
        <f t="shared" si="0"/>
        <v>0</v>
      </c>
      <c r="L54" s="53">
        <f t="shared" si="1"/>
        <v>0</v>
      </c>
      <c r="M54" s="53">
        <f t="shared" si="5"/>
        <v>0</v>
      </c>
      <c r="N54" s="53">
        <f t="shared" si="6"/>
        <v>0</v>
      </c>
      <c r="O54" s="53">
        <f t="shared" si="7"/>
        <v>0</v>
      </c>
      <c r="P54" s="33"/>
      <c r="Q54" s="33"/>
      <c r="R54" s="33"/>
      <c r="S54" s="33"/>
      <c r="T54" s="33"/>
      <c r="U54" s="33"/>
      <c r="V54" s="33"/>
      <c r="W54" s="33"/>
      <c r="X54" s="33"/>
      <c r="Y54" s="33"/>
      <c r="Z54" s="33"/>
    </row>
    <row r="55" spans="1:26" ht="26.25" customHeight="1">
      <c r="A55" s="74" t="s">
        <v>80</v>
      </c>
      <c r="B55" s="55"/>
      <c r="C55" s="56"/>
      <c r="D55" s="75">
        <f>E55*0.7</f>
        <v>0</v>
      </c>
      <c r="E55" s="76"/>
      <c r="F55" s="27"/>
      <c r="G55" s="33"/>
      <c r="H55" s="59"/>
      <c r="I55" s="59"/>
      <c r="J55" s="33"/>
      <c r="K55" s="52">
        <f t="shared" si="0"/>
        <v>0</v>
      </c>
      <c r="L55" s="53">
        <f t="shared" si="1"/>
        <v>0</v>
      </c>
      <c r="M55" s="53">
        <f t="shared" si="5"/>
        <v>0</v>
      </c>
      <c r="N55" s="53">
        <f t="shared" si="6"/>
        <v>0</v>
      </c>
      <c r="O55" s="53">
        <f t="shared" si="7"/>
        <v>0</v>
      </c>
      <c r="P55" s="33"/>
      <c r="Q55" s="33"/>
      <c r="R55" s="33"/>
      <c r="S55" s="33"/>
      <c r="T55" s="33"/>
      <c r="U55" s="33"/>
      <c r="V55" s="33"/>
      <c r="W55" s="33"/>
      <c r="X55" s="33"/>
      <c r="Y55" s="33"/>
      <c r="Z55" s="33"/>
    </row>
    <row r="56" spans="1:26" ht="26.25" customHeight="1">
      <c r="A56" s="37" t="s">
        <v>4277</v>
      </c>
      <c r="B56" s="38" t="s">
        <v>4278</v>
      </c>
      <c r="C56" s="77" t="s">
        <v>4279</v>
      </c>
      <c r="D56" s="60">
        <f t="shared" ref="D56" si="16">CEILING(M56,50)</f>
        <v>400</v>
      </c>
      <c r="E56" s="60">
        <f t="shared" ref="E56" si="17">CEILING(L56,50)</f>
        <v>650</v>
      </c>
      <c r="F56" s="27" t="s">
        <v>4280</v>
      </c>
      <c r="G56" s="33"/>
      <c r="H56" s="78" t="s">
        <v>4281</v>
      </c>
      <c r="I56" s="27"/>
      <c r="J56" s="33"/>
      <c r="K56" s="52">
        <f t="shared" si="0"/>
        <v>0</v>
      </c>
      <c r="L56" s="79">
        <v>640</v>
      </c>
      <c r="M56" s="53">
        <f t="shared" si="5"/>
        <v>384</v>
      </c>
      <c r="N56" s="53">
        <f t="shared" si="6"/>
        <v>364.79999999999995</v>
      </c>
      <c r="O56" s="53">
        <f t="shared" si="7"/>
        <v>310.07999999999993</v>
      </c>
      <c r="P56" s="33"/>
      <c r="Q56" s="33"/>
      <c r="R56" s="33"/>
      <c r="S56" s="33"/>
      <c r="T56" s="33"/>
      <c r="U56" s="33"/>
      <c r="V56" s="33"/>
      <c r="W56" s="33"/>
      <c r="X56" s="33"/>
      <c r="Y56" s="33"/>
      <c r="Z56" s="33"/>
    </row>
    <row r="57" spans="1:26" ht="26.25" customHeight="1">
      <c r="A57" s="54"/>
      <c r="B57" s="39" t="s">
        <v>4282</v>
      </c>
      <c r="C57" s="77" t="s">
        <v>4279</v>
      </c>
      <c r="D57" s="60">
        <f t="shared" ref="D57:D65" si="18">CEILING(M57,50)</f>
        <v>400</v>
      </c>
      <c r="E57" s="60">
        <f t="shared" ref="E57:E65" si="19">CEILING(L57,50)</f>
        <v>700</v>
      </c>
      <c r="F57" s="27" t="s">
        <v>4280</v>
      </c>
      <c r="G57" s="33"/>
      <c r="H57" s="78" t="s">
        <v>4281</v>
      </c>
      <c r="I57" s="27"/>
      <c r="J57" s="33"/>
      <c r="K57" s="52">
        <f t="shared" si="0"/>
        <v>0</v>
      </c>
      <c r="L57" s="79">
        <v>660</v>
      </c>
      <c r="M57" s="53">
        <f t="shared" si="5"/>
        <v>396</v>
      </c>
      <c r="N57" s="53">
        <f t="shared" si="6"/>
        <v>376.2</v>
      </c>
      <c r="O57" s="53">
        <f t="shared" si="7"/>
        <v>319.77</v>
      </c>
      <c r="P57" s="33"/>
      <c r="Q57" s="33"/>
      <c r="R57" s="33"/>
      <c r="S57" s="33"/>
      <c r="T57" s="33"/>
      <c r="U57" s="33"/>
      <c r="V57" s="33"/>
      <c r="W57" s="33"/>
      <c r="X57" s="33"/>
      <c r="Y57" s="33"/>
      <c r="Z57" s="33"/>
    </row>
    <row r="58" spans="1:26" ht="26.25" customHeight="1">
      <c r="A58" s="33"/>
      <c r="B58" s="40" t="s">
        <v>4283</v>
      </c>
      <c r="C58" s="77" t="s">
        <v>4279</v>
      </c>
      <c r="D58" s="60">
        <f t="shared" si="18"/>
        <v>550</v>
      </c>
      <c r="E58" s="60">
        <f t="shared" si="19"/>
        <v>850</v>
      </c>
      <c r="F58" s="27" t="s">
        <v>4280</v>
      </c>
      <c r="G58" s="33"/>
      <c r="H58" s="78" t="s">
        <v>4281</v>
      </c>
      <c r="I58" s="59"/>
      <c r="J58" s="33"/>
      <c r="K58" s="52">
        <f t="shared" si="0"/>
        <v>0</v>
      </c>
      <c r="L58" s="79">
        <v>850</v>
      </c>
      <c r="M58" s="53">
        <f t="shared" si="5"/>
        <v>510</v>
      </c>
      <c r="N58" s="53">
        <f t="shared" si="6"/>
        <v>484.5</v>
      </c>
      <c r="O58" s="53">
        <f t="shared" si="7"/>
        <v>411.82499999999999</v>
      </c>
      <c r="P58" s="33"/>
      <c r="Q58" s="33"/>
      <c r="R58" s="33"/>
      <c r="S58" s="33"/>
      <c r="T58" s="33"/>
      <c r="U58" s="33"/>
      <c r="V58" s="33"/>
      <c r="W58" s="33"/>
      <c r="X58" s="33"/>
      <c r="Y58" s="33"/>
      <c r="Z58" s="33"/>
    </row>
    <row r="59" spans="1:26" ht="26.25" customHeight="1">
      <c r="A59" s="33"/>
      <c r="B59" s="40" t="s">
        <v>4284</v>
      </c>
      <c r="C59" s="77" t="s">
        <v>4279</v>
      </c>
      <c r="D59" s="60">
        <f t="shared" si="18"/>
        <v>550</v>
      </c>
      <c r="E59" s="60">
        <f t="shared" si="19"/>
        <v>900</v>
      </c>
      <c r="F59" s="27" t="s">
        <v>4280</v>
      </c>
      <c r="G59" s="33"/>
      <c r="H59" s="78" t="s">
        <v>4281</v>
      </c>
      <c r="I59" s="59"/>
      <c r="J59" s="33"/>
      <c r="K59" s="52">
        <f t="shared" si="0"/>
        <v>0</v>
      </c>
      <c r="L59" s="79">
        <v>900</v>
      </c>
      <c r="M59" s="53">
        <f t="shared" si="5"/>
        <v>540</v>
      </c>
      <c r="N59" s="53">
        <f t="shared" si="6"/>
        <v>513</v>
      </c>
      <c r="O59" s="53">
        <f t="shared" si="7"/>
        <v>436.05</v>
      </c>
      <c r="P59" s="33"/>
      <c r="Q59" s="33"/>
      <c r="R59" s="33"/>
      <c r="S59" s="33"/>
      <c r="T59" s="33"/>
      <c r="U59" s="33"/>
      <c r="V59" s="33"/>
      <c r="W59" s="33"/>
      <c r="X59" s="33"/>
      <c r="Y59" s="33"/>
      <c r="Z59" s="33"/>
    </row>
    <row r="60" spans="1:26" ht="26.25" customHeight="1">
      <c r="A60" s="33"/>
      <c r="B60" s="40" t="s">
        <v>4285</v>
      </c>
      <c r="C60" s="77" t="s">
        <v>4279</v>
      </c>
      <c r="D60" s="60">
        <f t="shared" si="18"/>
        <v>850</v>
      </c>
      <c r="E60" s="60">
        <f t="shared" si="19"/>
        <v>1400</v>
      </c>
      <c r="F60" s="27" t="s">
        <v>4280</v>
      </c>
      <c r="G60" s="33"/>
      <c r="H60" s="78" t="s">
        <v>4281</v>
      </c>
      <c r="I60" s="59"/>
      <c r="J60" s="33"/>
      <c r="K60" s="52">
        <f t="shared" si="0"/>
        <v>0</v>
      </c>
      <c r="L60" s="79">
        <v>1400</v>
      </c>
      <c r="M60" s="53">
        <f t="shared" si="5"/>
        <v>840</v>
      </c>
      <c r="N60" s="53">
        <f t="shared" si="6"/>
        <v>798</v>
      </c>
      <c r="O60" s="53">
        <f t="shared" si="7"/>
        <v>678.3</v>
      </c>
      <c r="P60" s="33"/>
      <c r="Q60" s="33"/>
      <c r="R60" s="33"/>
      <c r="S60" s="33"/>
      <c r="T60" s="33"/>
      <c r="U60" s="33"/>
      <c r="V60" s="33"/>
      <c r="W60" s="33"/>
      <c r="X60" s="33"/>
      <c r="Y60" s="33"/>
      <c r="Z60" s="33"/>
    </row>
    <row r="61" spans="1:26" ht="26.25" customHeight="1">
      <c r="A61" s="33"/>
      <c r="B61" s="40" t="s">
        <v>4286</v>
      </c>
      <c r="C61" s="77" t="s">
        <v>4279</v>
      </c>
      <c r="D61" s="60">
        <f t="shared" si="18"/>
        <v>900</v>
      </c>
      <c r="E61" s="60">
        <f t="shared" si="19"/>
        <v>1500</v>
      </c>
      <c r="F61" s="27" t="s">
        <v>4280</v>
      </c>
      <c r="G61" s="33"/>
      <c r="H61" s="78" t="s">
        <v>4281</v>
      </c>
      <c r="I61" s="59"/>
      <c r="J61" s="33"/>
      <c r="K61" s="52">
        <f t="shared" si="0"/>
        <v>0</v>
      </c>
      <c r="L61" s="79">
        <v>1500</v>
      </c>
      <c r="M61" s="53">
        <f t="shared" si="5"/>
        <v>900</v>
      </c>
      <c r="N61" s="53">
        <f t="shared" si="6"/>
        <v>855</v>
      </c>
      <c r="O61" s="53">
        <f t="shared" si="7"/>
        <v>726.75</v>
      </c>
      <c r="P61" s="33"/>
      <c r="Q61" s="33"/>
      <c r="R61" s="33"/>
      <c r="S61" s="33"/>
      <c r="T61" s="33"/>
      <c r="U61" s="33"/>
      <c r="V61" s="33"/>
      <c r="W61" s="33"/>
      <c r="X61" s="33"/>
      <c r="Y61" s="33"/>
      <c r="Z61" s="33"/>
    </row>
    <row r="62" spans="1:26" ht="26.25" customHeight="1">
      <c r="A62" s="33"/>
      <c r="B62" s="41" t="s">
        <v>4287</v>
      </c>
      <c r="C62" s="77" t="s">
        <v>4279</v>
      </c>
      <c r="D62" s="60">
        <f t="shared" si="18"/>
        <v>1150</v>
      </c>
      <c r="E62" s="60">
        <f t="shared" si="19"/>
        <v>1850</v>
      </c>
      <c r="F62" s="27" t="s">
        <v>4280</v>
      </c>
      <c r="G62" s="33"/>
      <c r="H62" s="78" t="s">
        <v>4281</v>
      </c>
      <c r="I62" s="59"/>
      <c r="J62" s="33"/>
      <c r="K62" s="52">
        <f t="shared" si="0"/>
        <v>0</v>
      </c>
      <c r="L62" s="79">
        <v>1850</v>
      </c>
      <c r="M62" s="53">
        <f t="shared" si="5"/>
        <v>1110</v>
      </c>
      <c r="N62" s="53">
        <f t="shared" si="6"/>
        <v>1054.5</v>
      </c>
      <c r="O62" s="53">
        <f t="shared" si="7"/>
        <v>896.32499999999993</v>
      </c>
      <c r="P62" s="33"/>
      <c r="Q62" s="33"/>
      <c r="R62" s="33"/>
      <c r="S62" s="33"/>
      <c r="T62" s="33"/>
      <c r="U62" s="33"/>
      <c r="V62" s="33"/>
      <c r="W62" s="33"/>
      <c r="X62" s="33"/>
      <c r="Y62" s="33"/>
      <c r="Z62" s="33"/>
    </row>
    <row r="63" spans="1:26" ht="26.25" customHeight="1">
      <c r="A63" s="80" t="s">
        <v>4288</v>
      </c>
      <c r="B63" s="38" t="s">
        <v>4289</v>
      </c>
      <c r="C63" s="81" t="s">
        <v>4290</v>
      </c>
      <c r="D63" s="60">
        <f t="shared" si="18"/>
        <v>550</v>
      </c>
      <c r="E63" s="60">
        <f t="shared" si="19"/>
        <v>850</v>
      </c>
      <c r="F63" s="27" t="s">
        <v>4280</v>
      </c>
      <c r="G63" s="33"/>
      <c r="H63" s="78" t="s">
        <v>4281</v>
      </c>
      <c r="I63" s="59"/>
      <c r="J63" s="33"/>
      <c r="K63" s="52">
        <f t="shared" si="0"/>
        <v>0</v>
      </c>
      <c r="L63" s="79">
        <v>850</v>
      </c>
      <c r="M63" s="53">
        <f t="shared" si="5"/>
        <v>510</v>
      </c>
      <c r="N63" s="53">
        <f t="shared" si="6"/>
        <v>484.5</v>
      </c>
      <c r="O63" s="53">
        <f t="shared" si="7"/>
        <v>411.82499999999999</v>
      </c>
      <c r="P63" s="33"/>
      <c r="Q63" s="33"/>
      <c r="R63" s="33"/>
      <c r="S63" s="33"/>
      <c r="T63" s="33"/>
      <c r="U63" s="33"/>
      <c r="V63" s="33"/>
      <c r="W63" s="33"/>
      <c r="X63" s="33"/>
      <c r="Y63" s="33"/>
      <c r="Z63" s="33"/>
    </row>
    <row r="64" spans="1:26" ht="26.25" customHeight="1">
      <c r="A64" s="33"/>
      <c r="B64" s="39" t="s">
        <v>4291</v>
      </c>
      <c r="C64" s="81" t="s">
        <v>4290</v>
      </c>
      <c r="D64" s="60">
        <f t="shared" si="18"/>
        <v>600</v>
      </c>
      <c r="E64" s="60">
        <f t="shared" si="19"/>
        <v>1000</v>
      </c>
      <c r="F64" s="27" t="s">
        <v>4280</v>
      </c>
      <c r="G64" s="33"/>
      <c r="H64" s="78" t="s">
        <v>4281</v>
      </c>
      <c r="I64" s="59"/>
      <c r="J64" s="33"/>
      <c r="K64" s="52">
        <f t="shared" si="0"/>
        <v>0</v>
      </c>
      <c r="L64" s="79">
        <v>1000</v>
      </c>
      <c r="M64" s="53">
        <f t="shared" si="5"/>
        <v>600</v>
      </c>
      <c r="N64" s="53">
        <f t="shared" si="6"/>
        <v>570</v>
      </c>
      <c r="O64" s="53">
        <f t="shared" si="7"/>
        <v>484.5</v>
      </c>
      <c r="P64" s="33"/>
      <c r="Q64" s="33"/>
      <c r="R64" s="33"/>
      <c r="S64" s="33"/>
      <c r="T64" s="33"/>
      <c r="U64" s="33"/>
      <c r="V64" s="33"/>
      <c r="W64" s="33"/>
      <c r="X64" s="33"/>
      <c r="Y64" s="33"/>
      <c r="Z64" s="33"/>
    </row>
    <row r="65" spans="1:26" ht="26.25" customHeight="1">
      <c r="A65" s="33"/>
      <c r="B65" s="40" t="s">
        <v>4292</v>
      </c>
      <c r="C65" s="81" t="s">
        <v>4290</v>
      </c>
      <c r="D65" s="60">
        <f t="shared" si="18"/>
        <v>850</v>
      </c>
      <c r="E65" s="60">
        <f t="shared" si="19"/>
        <v>1400</v>
      </c>
      <c r="F65" s="27" t="s">
        <v>4280</v>
      </c>
      <c r="G65" s="33"/>
      <c r="H65" s="78" t="s">
        <v>4281</v>
      </c>
      <c r="I65" s="59"/>
      <c r="J65" s="33"/>
      <c r="K65" s="52">
        <f t="shared" si="0"/>
        <v>0</v>
      </c>
      <c r="L65" s="79">
        <v>1400</v>
      </c>
      <c r="M65" s="53">
        <f t="shared" si="5"/>
        <v>840</v>
      </c>
      <c r="N65" s="53">
        <f t="shared" si="6"/>
        <v>798</v>
      </c>
      <c r="O65" s="53">
        <f t="shared" si="7"/>
        <v>678.3</v>
      </c>
      <c r="P65" s="33"/>
      <c r="Q65" s="33"/>
      <c r="R65" s="33"/>
      <c r="S65" s="33"/>
      <c r="T65" s="33"/>
      <c r="U65" s="33"/>
      <c r="V65" s="33"/>
      <c r="W65" s="33"/>
      <c r="X65" s="33"/>
      <c r="Y65" s="33"/>
      <c r="Z65" s="33"/>
    </row>
    <row r="66" spans="1:26" ht="26.25" customHeight="1">
      <c r="A66" s="33"/>
      <c r="B66" s="40" t="s">
        <v>4293</v>
      </c>
      <c r="C66" s="81" t="s">
        <v>4290</v>
      </c>
      <c r="D66" s="60">
        <f t="shared" ref="D66:D89" si="20">CEILING(M66,50)</f>
        <v>900</v>
      </c>
      <c r="E66" s="60">
        <f t="shared" ref="E66:E89" si="21">CEILING(L66,50)</f>
        <v>1500</v>
      </c>
      <c r="F66" s="27" t="s">
        <v>4280</v>
      </c>
      <c r="G66" s="33"/>
      <c r="H66" s="78" t="s">
        <v>4281</v>
      </c>
      <c r="I66" s="59"/>
      <c r="J66" s="33"/>
      <c r="K66" s="52">
        <f t="shared" ref="K66:K129" si="22">J66*35</f>
        <v>0</v>
      </c>
      <c r="L66" s="79">
        <v>1500</v>
      </c>
      <c r="M66" s="53">
        <f t="shared" si="5"/>
        <v>900</v>
      </c>
      <c r="N66" s="53">
        <f t="shared" si="6"/>
        <v>855</v>
      </c>
      <c r="O66" s="53">
        <f t="shared" si="7"/>
        <v>726.75</v>
      </c>
      <c r="P66" s="33"/>
      <c r="Q66" s="33"/>
      <c r="R66" s="33"/>
      <c r="S66" s="33"/>
      <c r="T66" s="33"/>
      <c r="U66" s="33"/>
      <c r="V66" s="33"/>
      <c r="W66" s="33"/>
      <c r="X66" s="33"/>
      <c r="Y66" s="33"/>
      <c r="Z66" s="33"/>
    </row>
    <row r="67" spans="1:26" ht="26.25" customHeight="1">
      <c r="A67" s="33"/>
      <c r="B67" s="40" t="s">
        <v>4294</v>
      </c>
      <c r="C67" s="81" t="s">
        <v>4290</v>
      </c>
      <c r="D67" s="60">
        <f t="shared" si="20"/>
        <v>900</v>
      </c>
      <c r="E67" s="60">
        <f t="shared" si="21"/>
        <v>1500</v>
      </c>
      <c r="F67" s="27" t="s">
        <v>4280</v>
      </c>
      <c r="G67" s="33"/>
      <c r="H67" s="78" t="s">
        <v>4281</v>
      </c>
      <c r="I67" s="59"/>
      <c r="J67" s="33"/>
      <c r="K67" s="52">
        <f t="shared" si="22"/>
        <v>0</v>
      </c>
      <c r="L67" s="79">
        <v>1500</v>
      </c>
      <c r="M67" s="53">
        <f t="shared" ref="M67:M130" si="23">L67*0.6</f>
        <v>900</v>
      </c>
      <c r="N67" s="53">
        <f t="shared" ref="N67:N130" si="24">M67*0.95</f>
        <v>855</v>
      </c>
      <c r="O67" s="53">
        <f t="shared" ref="O67:O130" si="25">N67*0.85</f>
        <v>726.75</v>
      </c>
      <c r="P67" s="33"/>
      <c r="Q67" s="33"/>
      <c r="R67" s="33"/>
      <c r="S67" s="33"/>
      <c r="T67" s="33"/>
      <c r="U67" s="33"/>
      <c r="V67" s="33"/>
      <c r="W67" s="33"/>
      <c r="X67" s="33"/>
      <c r="Y67" s="33"/>
      <c r="Z67" s="33"/>
    </row>
    <row r="68" spans="1:26" ht="26.25" customHeight="1">
      <c r="A68" s="33"/>
      <c r="B68" s="40" t="s">
        <v>4295</v>
      </c>
      <c r="C68" s="81" t="s">
        <v>4296</v>
      </c>
      <c r="D68" s="60">
        <f t="shared" si="20"/>
        <v>550</v>
      </c>
      <c r="E68" s="60">
        <f t="shared" si="21"/>
        <v>900</v>
      </c>
      <c r="F68" s="27" t="s">
        <v>4280</v>
      </c>
      <c r="G68" s="33"/>
      <c r="H68" s="78" t="s">
        <v>4281</v>
      </c>
      <c r="I68" s="59"/>
      <c r="J68" s="33"/>
      <c r="K68" s="52">
        <f t="shared" si="22"/>
        <v>0</v>
      </c>
      <c r="L68" s="79">
        <v>900</v>
      </c>
      <c r="M68" s="53">
        <f t="shared" si="23"/>
        <v>540</v>
      </c>
      <c r="N68" s="53">
        <f t="shared" si="24"/>
        <v>513</v>
      </c>
      <c r="O68" s="53">
        <f t="shared" si="25"/>
        <v>436.05</v>
      </c>
      <c r="P68" s="33"/>
      <c r="Q68" s="33"/>
      <c r="R68" s="33"/>
      <c r="S68" s="33"/>
      <c r="T68" s="33"/>
      <c r="U68" s="33"/>
      <c r="V68" s="33"/>
      <c r="W68" s="33"/>
      <c r="X68" s="33"/>
      <c r="Y68" s="33"/>
      <c r="Z68" s="33"/>
    </row>
    <row r="69" spans="1:26" ht="26.25" customHeight="1">
      <c r="A69" s="33"/>
      <c r="B69" s="40" t="s">
        <v>4297</v>
      </c>
      <c r="C69" s="81" t="s">
        <v>4296</v>
      </c>
      <c r="D69" s="60">
        <f t="shared" si="20"/>
        <v>750</v>
      </c>
      <c r="E69" s="60">
        <f t="shared" si="21"/>
        <v>1200</v>
      </c>
      <c r="F69" s="27" t="s">
        <v>4280</v>
      </c>
      <c r="G69" s="33"/>
      <c r="H69" s="78" t="s">
        <v>4281</v>
      </c>
      <c r="I69" s="59"/>
      <c r="J69" s="33"/>
      <c r="K69" s="52">
        <f t="shared" si="22"/>
        <v>0</v>
      </c>
      <c r="L69" s="79">
        <v>1200</v>
      </c>
      <c r="M69" s="53">
        <f t="shared" si="23"/>
        <v>720</v>
      </c>
      <c r="N69" s="53">
        <f t="shared" si="24"/>
        <v>684</v>
      </c>
      <c r="O69" s="53">
        <f t="shared" si="25"/>
        <v>581.4</v>
      </c>
      <c r="P69" s="33"/>
      <c r="Q69" s="33"/>
      <c r="R69" s="33"/>
      <c r="S69" s="33"/>
      <c r="T69" s="33"/>
      <c r="U69" s="33"/>
      <c r="V69" s="33"/>
      <c r="W69" s="33"/>
      <c r="X69" s="33"/>
      <c r="Y69" s="33"/>
      <c r="Z69" s="33"/>
    </row>
    <row r="70" spans="1:26" ht="26.25" customHeight="1">
      <c r="A70" s="33"/>
      <c r="B70" s="40" t="s">
        <v>4298</v>
      </c>
      <c r="C70" s="81" t="s">
        <v>4296</v>
      </c>
      <c r="D70" s="60">
        <f t="shared" si="20"/>
        <v>900</v>
      </c>
      <c r="E70" s="60">
        <f t="shared" si="21"/>
        <v>1500</v>
      </c>
      <c r="F70" s="27" t="s">
        <v>4280</v>
      </c>
      <c r="G70" s="33"/>
      <c r="H70" s="78" t="s">
        <v>4281</v>
      </c>
      <c r="I70" s="59"/>
      <c r="J70" s="33"/>
      <c r="K70" s="52">
        <f t="shared" si="22"/>
        <v>0</v>
      </c>
      <c r="L70" s="79">
        <v>1500</v>
      </c>
      <c r="M70" s="53">
        <f t="shared" si="23"/>
        <v>900</v>
      </c>
      <c r="N70" s="53">
        <f t="shared" si="24"/>
        <v>855</v>
      </c>
      <c r="O70" s="53">
        <f t="shared" si="25"/>
        <v>726.75</v>
      </c>
      <c r="P70" s="33"/>
      <c r="Q70" s="33"/>
      <c r="R70" s="33"/>
      <c r="S70" s="33"/>
      <c r="T70" s="33"/>
      <c r="U70" s="33"/>
      <c r="V70" s="33"/>
      <c r="W70" s="33"/>
      <c r="X70" s="33"/>
      <c r="Y70" s="33"/>
      <c r="Z70" s="33"/>
    </row>
    <row r="71" spans="1:26" ht="26.25" customHeight="1">
      <c r="A71" s="33"/>
      <c r="B71" s="40" t="s">
        <v>4299</v>
      </c>
      <c r="C71" s="81" t="s">
        <v>4300</v>
      </c>
      <c r="D71" s="60">
        <f t="shared" si="20"/>
        <v>1000</v>
      </c>
      <c r="E71" s="60">
        <f t="shared" si="21"/>
        <v>1600</v>
      </c>
      <c r="F71" s="27" t="s">
        <v>4280</v>
      </c>
      <c r="G71" s="33"/>
      <c r="H71" s="78" t="s">
        <v>4281</v>
      </c>
      <c r="I71" s="59"/>
      <c r="J71" s="33"/>
      <c r="K71" s="52">
        <f t="shared" si="22"/>
        <v>0</v>
      </c>
      <c r="L71" s="79">
        <v>1600</v>
      </c>
      <c r="M71" s="53">
        <f t="shared" si="23"/>
        <v>960</v>
      </c>
      <c r="N71" s="53">
        <f t="shared" si="24"/>
        <v>912</v>
      </c>
      <c r="O71" s="53">
        <f t="shared" si="25"/>
        <v>775.19999999999993</v>
      </c>
      <c r="P71" s="33"/>
      <c r="Q71" s="33"/>
      <c r="R71" s="33"/>
      <c r="S71" s="33"/>
      <c r="T71" s="33"/>
      <c r="U71" s="33"/>
      <c r="V71" s="33"/>
      <c r="W71" s="33"/>
      <c r="X71" s="33"/>
      <c r="Y71" s="33"/>
      <c r="Z71" s="33"/>
    </row>
    <row r="72" spans="1:26" ht="26.25" customHeight="1">
      <c r="A72" s="33"/>
      <c r="B72" s="40" t="s">
        <v>4301</v>
      </c>
      <c r="C72" s="81" t="s">
        <v>4300</v>
      </c>
      <c r="D72" s="60">
        <f t="shared" si="20"/>
        <v>1150</v>
      </c>
      <c r="E72" s="60">
        <f t="shared" si="21"/>
        <v>1900</v>
      </c>
      <c r="F72" s="27" t="s">
        <v>4280</v>
      </c>
      <c r="G72" s="33"/>
      <c r="H72" s="78" t="s">
        <v>4281</v>
      </c>
      <c r="I72" s="59"/>
      <c r="J72" s="33"/>
      <c r="K72" s="52">
        <f t="shared" si="22"/>
        <v>0</v>
      </c>
      <c r="L72" s="79">
        <v>1900</v>
      </c>
      <c r="M72" s="53">
        <f t="shared" si="23"/>
        <v>1140</v>
      </c>
      <c r="N72" s="53">
        <f t="shared" si="24"/>
        <v>1083</v>
      </c>
      <c r="O72" s="53">
        <f t="shared" si="25"/>
        <v>920.55</v>
      </c>
      <c r="P72" s="33"/>
      <c r="Q72" s="33"/>
      <c r="R72" s="33"/>
      <c r="S72" s="33"/>
      <c r="T72" s="33"/>
      <c r="U72" s="33"/>
      <c r="V72" s="33"/>
      <c r="W72" s="33"/>
      <c r="X72" s="33"/>
      <c r="Y72" s="33"/>
      <c r="Z72" s="33"/>
    </row>
    <row r="73" spans="1:26" ht="26.25" customHeight="1">
      <c r="A73" s="33"/>
      <c r="B73" s="40" t="s">
        <v>4302</v>
      </c>
      <c r="C73" s="81" t="s">
        <v>4300</v>
      </c>
      <c r="D73" s="60">
        <f t="shared" si="20"/>
        <v>1200</v>
      </c>
      <c r="E73" s="60">
        <f t="shared" si="21"/>
        <v>2000</v>
      </c>
      <c r="F73" s="27" t="s">
        <v>4280</v>
      </c>
      <c r="G73" s="33"/>
      <c r="H73" s="78" t="s">
        <v>4281</v>
      </c>
      <c r="I73" s="59"/>
      <c r="J73" s="33"/>
      <c r="K73" s="52">
        <f t="shared" si="22"/>
        <v>0</v>
      </c>
      <c r="L73" s="79">
        <v>2000</v>
      </c>
      <c r="M73" s="53">
        <f t="shared" si="23"/>
        <v>1200</v>
      </c>
      <c r="N73" s="53">
        <f t="shared" si="24"/>
        <v>1140</v>
      </c>
      <c r="O73" s="53">
        <f t="shared" si="25"/>
        <v>969</v>
      </c>
      <c r="P73" s="33"/>
      <c r="Q73" s="33"/>
      <c r="R73" s="33"/>
      <c r="S73" s="33"/>
      <c r="T73" s="33"/>
      <c r="U73" s="33"/>
      <c r="V73" s="33"/>
      <c r="W73" s="33"/>
      <c r="X73" s="33"/>
      <c r="Y73" s="33"/>
      <c r="Z73" s="33"/>
    </row>
    <row r="74" spans="1:26" ht="26.25" customHeight="1">
      <c r="A74" s="33"/>
      <c r="B74" s="40" t="s">
        <v>4303</v>
      </c>
      <c r="C74" s="81" t="s">
        <v>4304</v>
      </c>
      <c r="D74" s="60">
        <f t="shared" si="20"/>
        <v>1050</v>
      </c>
      <c r="E74" s="60">
        <f t="shared" si="21"/>
        <v>1750</v>
      </c>
      <c r="F74" s="27" t="s">
        <v>4280</v>
      </c>
      <c r="G74" s="33"/>
      <c r="H74" s="78" t="s">
        <v>4281</v>
      </c>
      <c r="I74" s="59"/>
      <c r="J74" s="33"/>
      <c r="K74" s="52">
        <f t="shared" si="22"/>
        <v>0</v>
      </c>
      <c r="L74" s="79">
        <v>1750</v>
      </c>
      <c r="M74" s="53">
        <f t="shared" si="23"/>
        <v>1050</v>
      </c>
      <c r="N74" s="53">
        <f t="shared" si="24"/>
        <v>997.5</v>
      </c>
      <c r="O74" s="53">
        <f t="shared" si="25"/>
        <v>847.875</v>
      </c>
      <c r="P74" s="33"/>
      <c r="Q74" s="33"/>
      <c r="R74" s="33"/>
      <c r="S74" s="33"/>
      <c r="T74" s="33"/>
      <c r="U74" s="33"/>
      <c r="V74" s="33"/>
      <c r="W74" s="33"/>
      <c r="X74" s="33"/>
      <c r="Y74" s="33"/>
      <c r="Z74" s="33"/>
    </row>
    <row r="75" spans="1:26" ht="26.25" customHeight="1">
      <c r="A75" s="33"/>
      <c r="B75" s="40" t="s">
        <v>4305</v>
      </c>
      <c r="C75" s="81" t="s">
        <v>4304</v>
      </c>
      <c r="D75" s="60">
        <f t="shared" si="20"/>
        <v>1300</v>
      </c>
      <c r="E75" s="60">
        <f t="shared" si="21"/>
        <v>2100</v>
      </c>
      <c r="F75" s="27" t="s">
        <v>4280</v>
      </c>
      <c r="G75" s="33"/>
      <c r="H75" s="78" t="s">
        <v>4281</v>
      </c>
      <c r="I75" s="59"/>
      <c r="J75" s="33"/>
      <c r="K75" s="52">
        <f t="shared" si="22"/>
        <v>0</v>
      </c>
      <c r="L75" s="79">
        <v>2100</v>
      </c>
      <c r="M75" s="53">
        <f t="shared" si="23"/>
        <v>1260</v>
      </c>
      <c r="N75" s="53">
        <f t="shared" si="24"/>
        <v>1197</v>
      </c>
      <c r="O75" s="53">
        <f t="shared" si="25"/>
        <v>1017.4499999999999</v>
      </c>
      <c r="P75" s="33"/>
      <c r="Q75" s="33"/>
      <c r="R75" s="33"/>
      <c r="S75" s="33"/>
      <c r="T75" s="33"/>
      <c r="U75" s="33"/>
      <c r="V75" s="33"/>
      <c r="W75" s="33"/>
      <c r="X75" s="33"/>
      <c r="Y75" s="33"/>
      <c r="Z75" s="33"/>
    </row>
    <row r="76" spans="1:26" ht="26.25" customHeight="1">
      <c r="A76" s="33"/>
      <c r="B76" s="40" t="s">
        <v>4306</v>
      </c>
      <c r="C76" s="81" t="s">
        <v>4304</v>
      </c>
      <c r="D76" s="60">
        <f t="shared" si="20"/>
        <v>2300</v>
      </c>
      <c r="E76" s="60">
        <f t="shared" si="21"/>
        <v>3800</v>
      </c>
      <c r="F76" s="27" t="s">
        <v>4280</v>
      </c>
      <c r="G76" s="33"/>
      <c r="H76" s="78" t="s">
        <v>4281</v>
      </c>
      <c r="I76" s="59"/>
      <c r="J76" s="33"/>
      <c r="K76" s="52">
        <f t="shared" si="22"/>
        <v>0</v>
      </c>
      <c r="L76" s="79">
        <v>3800</v>
      </c>
      <c r="M76" s="53">
        <f t="shared" si="23"/>
        <v>2280</v>
      </c>
      <c r="N76" s="53">
        <f t="shared" si="24"/>
        <v>2166</v>
      </c>
      <c r="O76" s="53">
        <f t="shared" si="25"/>
        <v>1841.1</v>
      </c>
      <c r="P76" s="33"/>
      <c r="Q76" s="33"/>
      <c r="R76" s="33"/>
      <c r="S76" s="33"/>
      <c r="T76" s="33"/>
      <c r="U76" s="33"/>
      <c r="V76" s="33"/>
      <c r="W76" s="33"/>
      <c r="X76" s="33"/>
      <c r="Y76" s="33"/>
      <c r="Z76" s="33"/>
    </row>
    <row r="77" spans="1:26" ht="26.25" customHeight="1">
      <c r="A77" s="33"/>
      <c r="B77" s="40" t="s">
        <v>4307</v>
      </c>
      <c r="C77" s="81" t="s">
        <v>4304</v>
      </c>
      <c r="D77" s="60">
        <f t="shared" si="20"/>
        <v>4350</v>
      </c>
      <c r="E77" s="60">
        <f t="shared" si="21"/>
        <v>7200</v>
      </c>
      <c r="F77" s="27" t="s">
        <v>4280</v>
      </c>
      <c r="G77" s="33"/>
      <c r="H77" s="78" t="s">
        <v>4281</v>
      </c>
      <c r="I77" s="59"/>
      <c r="J77" s="33"/>
      <c r="K77" s="52">
        <f t="shared" si="22"/>
        <v>0</v>
      </c>
      <c r="L77" s="79">
        <v>7200</v>
      </c>
      <c r="M77" s="53">
        <f t="shared" si="23"/>
        <v>4320</v>
      </c>
      <c r="N77" s="53">
        <f t="shared" si="24"/>
        <v>4104</v>
      </c>
      <c r="O77" s="53">
        <f t="shared" si="25"/>
        <v>3488.4</v>
      </c>
      <c r="P77" s="33"/>
      <c r="Q77" s="33"/>
      <c r="R77" s="33"/>
      <c r="S77" s="33"/>
      <c r="T77" s="33"/>
      <c r="U77" s="33"/>
      <c r="V77" s="33"/>
      <c r="W77" s="33"/>
      <c r="X77" s="33"/>
      <c r="Y77" s="33"/>
      <c r="Z77" s="33"/>
    </row>
    <row r="78" spans="1:26" ht="26.25" customHeight="1">
      <c r="A78" s="33"/>
      <c r="B78" s="40" t="s">
        <v>4308</v>
      </c>
      <c r="C78" s="81" t="s">
        <v>4309</v>
      </c>
      <c r="D78" s="60">
        <f t="shared" si="20"/>
        <v>1450</v>
      </c>
      <c r="E78" s="60">
        <f t="shared" si="21"/>
        <v>2350</v>
      </c>
      <c r="F78" s="27" t="s">
        <v>4280</v>
      </c>
      <c r="G78" s="33"/>
      <c r="H78" s="78" t="s">
        <v>4281</v>
      </c>
      <c r="I78" s="59"/>
      <c r="J78" s="33"/>
      <c r="K78" s="52">
        <f t="shared" si="22"/>
        <v>0</v>
      </c>
      <c r="L78" s="79">
        <v>2350</v>
      </c>
      <c r="M78" s="53">
        <f t="shared" si="23"/>
        <v>1410</v>
      </c>
      <c r="N78" s="53">
        <f t="shared" si="24"/>
        <v>1339.5</v>
      </c>
      <c r="O78" s="53">
        <f t="shared" si="25"/>
        <v>1138.575</v>
      </c>
      <c r="P78" s="33"/>
      <c r="Q78" s="33"/>
      <c r="R78" s="33"/>
      <c r="S78" s="33"/>
      <c r="T78" s="33"/>
      <c r="U78" s="33"/>
      <c r="V78" s="33"/>
      <c r="W78" s="33"/>
      <c r="X78" s="33"/>
      <c r="Y78" s="33"/>
      <c r="Z78" s="33"/>
    </row>
    <row r="79" spans="1:26" ht="26.25" customHeight="1">
      <c r="A79" s="33"/>
      <c r="B79" s="40" t="s">
        <v>4310</v>
      </c>
      <c r="C79" s="81" t="s">
        <v>4309</v>
      </c>
      <c r="D79" s="60">
        <f t="shared" si="20"/>
        <v>2250</v>
      </c>
      <c r="E79" s="60">
        <f t="shared" si="21"/>
        <v>3750</v>
      </c>
      <c r="F79" s="27" t="s">
        <v>4280</v>
      </c>
      <c r="G79" s="33"/>
      <c r="H79" s="78" t="s">
        <v>4281</v>
      </c>
      <c r="I79" s="59"/>
      <c r="J79" s="33"/>
      <c r="K79" s="52">
        <f t="shared" si="22"/>
        <v>0</v>
      </c>
      <c r="L79" s="79">
        <v>3750</v>
      </c>
      <c r="M79" s="53">
        <f t="shared" si="23"/>
        <v>2250</v>
      </c>
      <c r="N79" s="53">
        <f t="shared" si="24"/>
        <v>2137.5</v>
      </c>
      <c r="O79" s="53">
        <f t="shared" si="25"/>
        <v>1816.875</v>
      </c>
      <c r="P79" s="33"/>
      <c r="Q79" s="33"/>
      <c r="R79" s="33"/>
      <c r="S79" s="33"/>
      <c r="T79" s="33"/>
      <c r="U79" s="33"/>
      <c r="V79" s="33"/>
      <c r="W79" s="33"/>
      <c r="X79" s="33"/>
      <c r="Y79" s="33"/>
      <c r="Z79" s="33"/>
    </row>
    <row r="80" spans="1:26" ht="26.25" customHeight="1">
      <c r="A80" s="33"/>
      <c r="B80" s="40" t="s">
        <v>4311</v>
      </c>
      <c r="C80" s="81" t="s">
        <v>4309</v>
      </c>
      <c r="D80" s="60">
        <f t="shared" si="20"/>
        <v>3900</v>
      </c>
      <c r="E80" s="60">
        <f t="shared" si="21"/>
        <v>6500</v>
      </c>
      <c r="F80" s="27" t="s">
        <v>4280</v>
      </c>
      <c r="G80" s="33"/>
      <c r="H80" s="78" t="s">
        <v>4281</v>
      </c>
      <c r="I80" s="59"/>
      <c r="J80" s="33"/>
      <c r="K80" s="52">
        <f t="shared" si="22"/>
        <v>0</v>
      </c>
      <c r="L80" s="79">
        <v>6500</v>
      </c>
      <c r="M80" s="53">
        <f t="shared" si="23"/>
        <v>3900</v>
      </c>
      <c r="N80" s="53">
        <f t="shared" si="24"/>
        <v>3705</v>
      </c>
      <c r="O80" s="53">
        <f t="shared" si="25"/>
        <v>3149.25</v>
      </c>
      <c r="P80" s="33"/>
      <c r="Q80" s="33"/>
      <c r="R80" s="33"/>
      <c r="S80" s="33"/>
      <c r="T80" s="33"/>
      <c r="U80" s="33"/>
      <c r="V80" s="33"/>
      <c r="W80" s="33"/>
      <c r="X80" s="33"/>
      <c r="Y80" s="33"/>
      <c r="Z80" s="33"/>
    </row>
    <row r="81" spans="1:26" ht="26.25" customHeight="1">
      <c r="A81" s="33"/>
      <c r="B81" s="40" t="s">
        <v>4312</v>
      </c>
      <c r="C81" s="81" t="s">
        <v>4309</v>
      </c>
      <c r="D81" s="60">
        <f t="shared" si="20"/>
        <v>6000</v>
      </c>
      <c r="E81" s="60">
        <f t="shared" si="21"/>
        <v>10000</v>
      </c>
      <c r="F81" s="27" t="s">
        <v>4280</v>
      </c>
      <c r="G81" s="33"/>
      <c r="H81" s="78" t="s">
        <v>4281</v>
      </c>
      <c r="I81" s="59"/>
      <c r="J81" s="33"/>
      <c r="K81" s="52">
        <f t="shared" si="22"/>
        <v>0</v>
      </c>
      <c r="L81" s="79">
        <v>10000</v>
      </c>
      <c r="M81" s="53">
        <f t="shared" si="23"/>
        <v>6000</v>
      </c>
      <c r="N81" s="53">
        <f t="shared" si="24"/>
        <v>5700</v>
      </c>
      <c r="O81" s="53">
        <f t="shared" si="25"/>
        <v>4845</v>
      </c>
      <c r="P81" s="33"/>
      <c r="Q81" s="33"/>
      <c r="R81" s="33"/>
      <c r="S81" s="33"/>
      <c r="T81" s="33"/>
      <c r="U81" s="33"/>
      <c r="V81" s="33"/>
      <c r="W81" s="33"/>
      <c r="X81" s="33"/>
      <c r="Y81" s="33"/>
      <c r="Z81" s="33"/>
    </row>
    <row r="82" spans="1:26" ht="26.25" customHeight="1">
      <c r="A82" s="33"/>
      <c r="B82" s="40" t="s">
        <v>4313</v>
      </c>
      <c r="C82" s="81" t="s">
        <v>4309</v>
      </c>
      <c r="D82" s="60">
        <f t="shared" si="20"/>
        <v>10200</v>
      </c>
      <c r="E82" s="60">
        <f t="shared" si="21"/>
        <v>17000</v>
      </c>
      <c r="F82" s="27" t="s">
        <v>4280</v>
      </c>
      <c r="G82" s="33"/>
      <c r="H82" s="78" t="s">
        <v>4281</v>
      </c>
      <c r="I82" s="59"/>
      <c r="J82" s="33"/>
      <c r="K82" s="52">
        <f t="shared" si="22"/>
        <v>0</v>
      </c>
      <c r="L82" s="79">
        <v>17000</v>
      </c>
      <c r="M82" s="53">
        <f t="shared" si="23"/>
        <v>10200</v>
      </c>
      <c r="N82" s="53">
        <f t="shared" si="24"/>
        <v>9690</v>
      </c>
      <c r="O82" s="53">
        <f t="shared" si="25"/>
        <v>8236.5</v>
      </c>
      <c r="P82" s="33"/>
      <c r="Q82" s="33"/>
      <c r="R82" s="33"/>
      <c r="S82" s="33"/>
      <c r="T82" s="33"/>
      <c r="U82" s="33"/>
      <c r="V82" s="33"/>
      <c r="W82" s="33"/>
      <c r="X82" s="33"/>
      <c r="Y82" s="33"/>
      <c r="Z82" s="33"/>
    </row>
    <row r="83" spans="1:26" ht="26.25" customHeight="1">
      <c r="A83" s="33"/>
      <c r="B83" s="40" t="s">
        <v>4314</v>
      </c>
      <c r="C83" s="81" t="s">
        <v>4315</v>
      </c>
      <c r="D83" s="60">
        <f t="shared" si="20"/>
        <v>2450</v>
      </c>
      <c r="E83" s="60">
        <f t="shared" si="21"/>
        <v>4050</v>
      </c>
      <c r="F83" s="27" t="s">
        <v>4280</v>
      </c>
      <c r="G83" s="33"/>
      <c r="H83" s="78" t="s">
        <v>4281</v>
      </c>
      <c r="I83" s="59"/>
      <c r="J83" s="33"/>
      <c r="K83" s="52">
        <f t="shared" si="22"/>
        <v>0</v>
      </c>
      <c r="L83" s="79">
        <v>4050</v>
      </c>
      <c r="M83" s="53">
        <f t="shared" si="23"/>
        <v>2430</v>
      </c>
      <c r="N83" s="53">
        <f t="shared" si="24"/>
        <v>2308.5</v>
      </c>
      <c r="O83" s="53">
        <f t="shared" si="25"/>
        <v>1962.2249999999999</v>
      </c>
      <c r="P83" s="33"/>
      <c r="Q83" s="33"/>
      <c r="R83" s="33"/>
      <c r="S83" s="33"/>
      <c r="T83" s="33"/>
      <c r="U83" s="33"/>
      <c r="V83" s="33"/>
      <c r="W83" s="33"/>
      <c r="X83" s="33"/>
      <c r="Y83" s="33"/>
      <c r="Z83" s="33"/>
    </row>
    <row r="84" spans="1:26" ht="26.25" customHeight="1">
      <c r="A84" s="33"/>
      <c r="B84" s="40" t="s">
        <v>4316</v>
      </c>
      <c r="C84" s="81" t="s">
        <v>4315</v>
      </c>
      <c r="D84" s="60">
        <f t="shared" si="20"/>
        <v>4950</v>
      </c>
      <c r="E84" s="60">
        <f t="shared" si="21"/>
        <v>8250</v>
      </c>
      <c r="F84" s="27" t="s">
        <v>4280</v>
      </c>
      <c r="G84" s="33"/>
      <c r="H84" s="78" t="s">
        <v>4281</v>
      </c>
      <c r="I84" s="59"/>
      <c r="J84" s="33"/>
      <c r="K84" s="52">
        <f t="shared" si="22"/>
        <v>0</v>
      </c>
      <c r="L84" s="79">
        <v>8250</v>
      </c>
      <c r="M84" s="53">
        <f t="shared" si="23"/>
        <v>4950</v>
      </c>
      <c r="N84" s="53">
        <f t="shared" si="24"/>
        <v>4702.5</v>
      </c>
      <c r="O84" s="53">
        <f t="shared" si="25"/>
        <v>3997.125</v>
      </c>
      <c r="P84" s="33"/>
      <c r="Q84" s="33"/>
      <c r="R84" s="33"/>
      <c r="S84" s="33"/>
      <c r="T84" s="33"/>
      <c r="U84" s="33"/>
      <c r="V84" s="33"/>
      <c r="W84" s="33"/>
      <c r="X84" s="33"/>
      <c r="Y84" s="33"/>
      <c r="Z84" s="33"/>
    </row>
    <row r="85" spans="1:26" ht="26.25" customHeight="1">
      <c r="A85" s="33"/>
      <c r="B85" s="40" t="s">
        <v>4317</v>
      </c>
      <c r="C85" s="81" t="s">
        <v>4315</v>
      </c>
      <c r="D85" s="60">
        <f t="shared" si="20"/>
        <v>7200</v>
      </c>
      <c r="E85" s="60">
        <f t="shared" si="21"/>
        <v>12000</v>
      </c>
      <c r="F85" s="27" t="s">
        <v>4280</v>
      </c>
      <c r="G85" s="33"/>
      <c r="H85" s="78" t="s">
        <v>4281</v>
      </c>
      <c r="I85" s="59"/>
      <c r="J85" s="33"/>
      <c r="K85" s="52">
        <f t="shared" si="22"/>
        <v>0</v>
      </c>
      <c r="L85" s="79">
        <v>12000</v>
      </c>
      <c r="M85" s="53">
        <f t="shared" si="23"/>
        <v>7200</v>
      </c>
      <c r="N85" s="53">
        <f t="shared" si="24"/>
        <v>6840</v>
      </c>
      <c r="O85" s="53">
        <f t="shared" si="25"/>
        <v>5814</v>
      </c>
      <c r="P85" s="33"/>
      <c r="Q85" s="33"/>
      <c r="R85" s="33"/>
      <c r="S85" s="33"/>
      <c r="T85" s="33"/>
      <c r="U85" s="33"/>
      <c r="V85" s="33"/>
      <c r="W85" s="33"/>
      <c r="X85" s="33"/>
      <c r="Y85" s="33"/>
      <c r="Z85" s="33"/>
    </row>
    <row r="86" spans="1:26" ht="26.25" customHeight="1">
      <c r="A86" s="33"/>
      <c r="B86" s="40" t="s">
        <v>4318</v>
      </c>
      <c r="C86" s="81" t="s">
        <v>4319</v>
      </c>
      <c r="D86" s="60">
        <f t="shared" si="20"/>
        <v>3600</v>
      </c>
      <c r="E86" s="60">
        <f t="shared" si="21"/>
        <v>6000</v>
      </c>
      <c r="F86" s="27" t="s">
        <v>4280</v>
      </c>
      <c r="G86" s="33"/>
      <c r="H86" s="78" t="s">
        <v>4281</v>
      </c>
      <c r="I86" s="59"/>
      <c r="J86" s="33"/>
      <c r="K86" s="52">
        <f t="shared" si="22"/>
        <v>0</v>
      </c>
      <c r="L86" s="79">
        <v>6000</v>
      </c>
      <c r="M86" s="53">
        <f t="shared" si="23"/>
        <v>3600</v>
      </c>
      <c r="N86" s="53">
        <f t="shared" si="24"/>
        <v>3420</v>
      </c>
      <c r="O86" s="53">
        <f t="shared" si="25"/>
        <v>2907</v>
      </c>
      <c r="P86" s="33"/>
      <c r="Q86" s="33"/>
      <c r="R86" s="33"/>
      <c r="S86" s="33"/>
      <c r="T86" s="33"/>
      <c r="U86" s="33"/>
      <c r="V86" s="33"/>
      <c r="W86" s="33"/>
      <c r="X86" s="33"/>
      <c r="Y86" s="33"/>
      <c r="Z86" s="33"/>
    </row>
    <row r="87" spans="1:26" ht="26.25" customHeight="1">
      <c r="A87" s="33"/>
      <c r="B87" s="40" t="s">
        <v>4320</v>
      </c>
      <c r="C87" s="81" t="s">
        <v>4319</v>
      </c>
      <c r="D87" s="60">
        <f t="shared" si="20"/>
        <v>5100</v>
      </c>
      <c r="E87" s="60">
        <f t="shared" si="21"/>
        <v>8500</v>
      </c>
      <c r="F87" s="27" t="s">
        <v>4280</v>
      </c>
      <c r="G87" s="33"/>
      <c r="H87" s="78" t="s">
        <v>4281</v>
      </c>
      <c r="I87" s="59"/>
      <c r="J87" s="33"/>
      <c r="K87" s="52">
        <f t="shared" si="22"/>
        <v>0</v>
      </c>
      <c r="L87" s="79">
        <v>8500</v>
      </c>
      <c r="M87" s="53">
        <f t="shared" si="23"/>
        <v>5100</v>
      </c>
      <c r="N87" s="53">
        <f t="shared" si="24"/>
        <v>4845</v>
      </c>
      <c r="O87" s="53">
        <f t="shared" si="25"/>
        <v>4118.25</v>
      </c>
      <c r="P87" s="33"/>
      <c r="Q87" s="33"/>
      <c r="R87" s="33"/>
      <c r="S87" s="33"/>
      <c r="T87" s="33"/>
      <c r="U87" s="33"/>
      <c r="V87" s="33"/>
      <c r="W87" s="33"/>
      <c r="X87" s="33"/>
      <c r="Y87" s="33"/>
      <c r="Z87" s="33"/>
    </row>
    <row r="88" spans="1:26" ht="26.25" customHeight="1">
      <c r="A88" s="33"/>
      <c r="B88" s="40" t="s">
        <v>4321</v>
      </c>
      <c r="C88" s="81" t="s">
        <v>4319</v>
      </c>
      <c r="D88" s="60">
        <f t="shared" si="20"/>
        <v>10200</v>
      </c>
      <c r="E88" s="60">
        <f t="shared" si="21"/>
        <v>17000</v>
      </c>
      <c r="F88" s="27" t="s">
        <v>4280</v>
      </c>
      <c r="G88" s="33"/>
      <c r="H88" s="78" t="s">
        <v>4281</v>
      </c>
      <c r="I88" s="59"/>
      <c r="J88" s="33"/>
      <c r="K88" s="52">
        <f t="shared" si="22"/>
        <v>0</v>
      </c>
      <c r="L88" s="79">
        <v>17000</v>
      </c>
      <c r="M88" s="53">
        <f t="shared" si="23"/>
        <v>10200</v>
      </c>
      <c r="N88" s="53">
        <f t="shared" si="24"/>
        <v>9690</v>
      </c>
      <c r="O88" s="53">
        <f t="shared" si="25"/>
        <v>8236.5</v>
      </c>
      <c r="P88" s="33"/>
      <c r="Q88" s="33"/>
      <c r="R88" s="33"/>
      <c r="S88" s="33"/>
      <c r="T88" s="33"/>
      <c r="U88" s="33"/>
      <c r="V88" s="33"/>
      <c r="W88" s="33"/>
      <c r="X88" s="33"/>
      <c r="Y88" s="33"/>
      <c r="Z88" s="33"/>
    </row>
    <row r="89" spans="1:26" ht="26.25" customHeight="1">
      <c r="A89" s="33"/>
      <c r="B89" s="41" t="s">
        <v>4322</v>
      </c>
      <c r="C89" s="81" t="s">
        <v>4323</v>
      </c>
      <c r="D89" s="60">
        <f t="shared" si="20"/>
        <v>1800</v>
      </c>
      <c r="E89" s="60">
        <f t="shared" si="21"/>
        <v>3000</v>
      </c>
      <c r="F89" s="27" t="s">
        <v>4280</v>
      </c>
      <c r="G89" s="33"/>
      <c r="H89" s="78" t="s">
        <v>4281</v>
      </c>
      <c r="I89" s="59"/>
      <c r="J89" s="33"/>
      <c r="K89" s="52">
        <f t="shared" si="22"/>
        <v>0</v>
      </c>
      <c r="L89" s="79">
        <v>3000</v>
      </c>
      <c r="M89" s="53">
        <f t="shared" si="23"/>
        <v>1800</v>
      </c>
      <c r="N89" s="53">
        <f t="shared" si="24"/>
        <v>1710</v>
      </c>
      <c r="O89" s="53">
        <f t="shared" si="25"/>
        <v>1453.5</v>
      </c>
      <c r="P89" s="33"/>
      <c r="Q89" s="33"/>
      <c r="R89" s="33"/>
      <c r="S89" s="33"/>
      <c r="T89" s="33"/>
      <c r="U89" s="33"/>
      <c r="V89" s="33"/>
      <c r="W89" s="33"/>
      <c r="X89" s="33"/>
      <c r="Y89" s="33"/>
      <c r="Z89" s="33"/>
    </row>
    <row r="90" spans="1:26" ht="26.25" customHeight="1">
      <c r="A90" s="82" t="s">
        <v>4324</v>
      </c>
      <c r="B90" s="39" t="s">
        <v>4325</v>
      </c>
      <c r="C90" s="81" t="s">
        <v>4326</v>
      </c>
      <c r="D90" s="83" t="s">
        <v>4327</v>
      </c>
      <c r="E90" s="83" t="s">
        <v>4327</v>
      </c>
      <c r="F90" s="27" t="s">
        <v>4280</v>
      </c>
      <c r="G90" s="33"/>
      <c r="H90" s="78" t="s">
        <v>4281</v>
      </c>
      <c r="I90" s="59"/>
      <c r="J90" s="33"/>
      <c r="K90" s="52">
        <f t="shared" si="22"/>
        <v>0</v>
      </c>
      <c r="L90" s="53">
        <f t="shared" ref="L90:L98" si="26">K90*3</f>
        <v>0</v>
      </c>
      <c r="M90" s="53">
        <f t="shared" si="23"/>
        <v>0</v>
      </c>
      <c r="N90" s="53">
        <f t="shared" si="24"/>
        <v>0</v>
      </c>
      <c r="O90" s="53">
        <f t="shared" si="25"/>
        <v>0</v>
      </c>
      <c r="P90" s="33"/>
      <c r="Q90" s="33"/>
      <c r="R90" s="33"/>
      <c r="S90" s="33"/>
      <c r="T90" s="33"/>
      <c r="U90" s="33"/>
      <c r="V90" s="33"/>
      <c r="W90" s="33"/>
      <c r="X90" s="33"/>
      <c r="Y90" s="33"/>
      <c r="Z90" s="33"/>
    </row>
    <row r="91" spans="1:26" ht="26.25" customHeight="1">
      <c r="A91" s="33"/>
      <c r="B91" s="40" t="s">
        <v>4328</v>
      </c>
      <c r="C91" s="81" t="s">
        <v>4326</v>
      </c>
      <c r="D91" s="60">
        <f t="shared" ref="D91" si="27">CEILING(M91,50)</f>
        <v>11700</v>
      </c>
      <c r="E91" s="60">
        <f t="shared" ref="E91" si="28">CEILING(L91,50)</f>
        <v>19500</v>
      </c>
      <c r="F91" s="27" t="s">
        <v>4280</v>
      </c>
      <c r="G91" s="33"/>
      <c r="H91" s="78" t="s">
        <v>4281</v>
      </c>
      <c r="I91" s="59"/>
      <c r="J91" s="33"/>
      <c r="K91" s="52">
        <f t="shared" si="22"/>
        <v>0</v>
      </c>
      <c r="L91" s="79">
        <v>19500</v>
      </c>
      <c r="M91" s="53">
        <f t="shared" si="23"/>
        <v>11700</v>
      </c>
      <c r="N91" s="53">
        <f t="shared" si="24"/>
        <v>11115</v>
      </c>
      <c r="O91" s="53">
        <f t="shared" si="25"/>
        <v>9447.75</v>
      </c>
      <c r="P91" s="33"/>
      <c r="Q91" s="33"/>
      <c r="R91" s="33"/>
      <c r="S91" s="33"/>
      <c r="T91" s="33"/>
      <c r="U91" s="33"/>
      <c r="V91" s="33"/>
      <c r="W91" s="33"/>
      <c r="X91" s="33"/>
      <c r="Y91" s="33"/>
      <c r="Z91" s="33"/>
    </row>
    <row r="92" spans="1:26" ht="26.25" customHeight="1">
      <c r="A92" s="33"/>
      <c r="B92" s="40" t="s">
        <v>4329</v>
      </c>
      <c r="C92" s="81" t="s">
        <v>4326</v>
      </c>
      <c r="D92" s="60">
        <f t="shared" ref="D92:D96" si="29">CEILING(M92,50)</f>
        <v>16800</v>
      </c>
      <c r="E92" s="60">
        <f t="shared" ref="E92:E96" si="30">CEILING(L92,50)</f>
        <v>28000</v>
      </c>
      <c r="F92" s="27" t="s">
        <v>4280</v>
      </c>
      <c r="G92" s="33"/>
      <c r="H92" s="78" t="s">
        <v>4281</v>
      </c>
      <c r="I92" s="59"/>
      <c r="J92" s="33"/>
      <c r="K92" s="52">
        <f t="shared" si="22"/>
        <v>0</v>
      </c>
      <c r="L92" s="79">
        <v>28000</v>
      </c>
      <c r="M92" s="53">
        <f t="shared" si="23"/>
        <v>16800</v>
      </c>
      <c r="N92" s="53">
        <f t="shared" si="24"/>
        <v>15960</v>
      </c>
      <c r="O92" s="53">
        <f t="shared" si="25"/>
        <v>13566</v>
      </c>
      <c r="P92" s="33"/>
      <c r="Q92" s="33"/>
      <c r="R92" s="33"/>
      <c r="S92" s="33"/>
      <c r="T92" s="33"/>
      <c r="U92" s="33"/>
      <c r="V92" s="33"/>
      <c r="W92" s="33"/>
      <c r="X92" s="33"/>
      <c r="Y92" s="33"/>
      <c r="Z92" s="33"/>
    </row>
    <row r="93" spans="1:26" ht="26.25" customHeight="1">
      <c r="A93" s="33"/>
      <c r="B93" s="40" t="s">
        <v>4330</v>
      </c>
      <c r="C93" s="81" t="s">
        <v>4326</v>
      </c>
      <c r="D93" s="60">
        <f t="shared" si="29"/>
        <v>19800</v>
      </c>
      <c r="E93" s="60">
        <f t="shared" si="30"/>
        <v>33000</v>
      </c>
      <c r="F93" s="27" t="s">
        <v>4280</v>
      </c>
      <c r="G93" s="33"/>
      <c r="H93" s="78" t="s">
        <v>4281</v>
      </c>
      <c r="I93" s="59"/>
      <c r="J93" s="33"/>
      <c r="K93" s="52">
        <f t="shared" si="22"/>
        <v>0</v>
      </c>
      <c r="L93" s="79">
        <v>33000</v>
      </c>
      <c r="M93" s="53">
        <f t="shared" si="23"/>
        <v>19800</v>
      </c>
      <c r="N93" s="53">
        <f t="shared" si="24"/>
        <v>18810</v>
      </c>
      <c r="O93" s="53">
        <f t="shared" si="25"/>
        <v>15988.5</v>
      </c>
      <c r="P93" s="33"/>
      <c r="Q93" s="33"/>
      <c r="R93" s="33"/>
      <c r="S93" s="33"/>
      <c r="T93" s="33"/>
      <c r="U93" s="33"/>
      <c r="V93" s="33"/>
      <c r="W93" s="33"/>
      <c r="X93" s="33"/>
      <c r="Y93" s="33"/>
      <c r="Z93" s="33"/>
    </row>
    <row r="94" spans="1:26" ht="26.25" customHeight="1">
      <c r="A94" s="33"/>
      <c r="B94" s="40" t="s">
        <v>4331</v>
      </c>
      <c r="C94" s="81" t="s">
        <v>4326</v>
      </c>
      <c r="D94" s="60">
        <f t="shared" si="29"/>
        <v>8400</v>
      </c>
      <c r="E94" s="60">
        <f t="shared" si="30"/>
        <v>14000</v>
      </c>
      <c r="F94" s="27" t="s">
        <v>4280</v>
      </c>
      <c r="G94" s="33"/>
      <c r="H94" s="78" t="s">
        <v>4281</v>
      </c>
      <c r="I94" s="59"/>
      <c r="J94" s="33"/>
      <c r="K94" s="52">
        <f t="shared" si="22"/>
        <v>0</v>
      </c>
      <c r="L94" s="79">
        <v>14000</v>
      </c>
      <c r="M94" s="53">
        <f t="shared" si="23"/>
        <v>8400</v>
      </c>
      <c r="N94" s="53">
        <f t="shared" si="24"/>
        <v>7980</v>
      </c>
      <c r="O94" s="53">
        <f t="shared" si="25"/>
        <v>6783</v>
      </c>
      <c r="P94" s="33"/>
      <c r="Q94" s="33"/>
      <c r="R94" s="33"/>
      <c r="S94" s="33"/>
      <c r="T94" s="33"/>
      <c r="U94" s="33"/>
      <c r="V94" s="33"/>
      <c r="W94" s="33"/>
      <c r="X94" s="33"/>
      <c r="Y94" s="33"/>
      <c r="Z94" s="33"/>
    </row>
    <row r="95" spans="1:26" ht="26.25" customHeight="1">
      <c r="A95" s="33"/>
      <c r="B95" s="40" t="s">
        <v>4332</v>
      </c>
      <c r="C95" s="81" t="s">
        <v>4326</v>
      </c>
      <c r="D95" s="60">
        <f t="shared" si="29"/>
        <v>19800</v>
      </c>
      <c r="E95" s="60">
        <f t="shared" si="30"/>
        <v>33000</v>
      </c>
      <c r="F95" s="27" t="s">
        <v>4280</v>
      </c>
      <c r="G95" s="33"/>
      <c r="H95" s="78" t="s">
        <v>4281</v>
      </c>
      <c r="I95" s="59"/>
      <c r="J95" s="33"/>
      <c r="K95" s="52">
        <f t="shared" si="22"/>
        <v>0</v>
      </c>
      <c r="L95" s="79">
        <v>33000</v>
      </c>
      <c r="M95" s="53">
        <f t="shared" si="23"/>
        <v>19800</v>
      </c>
      <c r="N95" s="53">
        <f t="shared" si="24"/>
        <v>18810</v>
      </c>
      <c r="O95" s="53">
        <f t="shared" si="25"/>
        <v>15988.5</v>
      </c>
      <c r="P95" s="33"/>
      <c r="Q95" s="33"/>
      <c r="R95" s="33"/>
      <c r="S95" s="33"/>
      <c r="T95" s="33"/>
      <c r="U95" s="33"/>
      <c r="V95" s="33"/>
      <c r="W95" s="33"/>
      <c r="X95" s="33"/>
      <c r="Y95" s="33"/>
      <c r="Z95" s="33"/>
    </row>
    <row r="96" spans="1:26" ht="26.25" customHeight="1">
      <c r="A96" s="33"/>
      <c r="B96" s="40" t="s">
        <v>4333</v>
      </c>
      <c r="C96" s="81" t="s">
        <v>4326</v>
      </c>
      <c r="D96" s="60">
        <f t="shared" si="29"/>
        <v>14400</v>
      </c>
      <c r="E96" s="60">
        <f t="shared" si="30"/>
        <v>24000</v>
      </c>
      <c r="F96" s="27" t="s">
        <v>4280</v>
      </c>
      <c r="G96" s="33"/>
      <c r="H96" s="78" t="s">
        <v>4281</v>
      </c>
      <c r="I96" s="59"/>
      <c r="J96" s="33"/>
      <c r="K96" s="52">
        <f t="shared" si="22"/>
        <v>0</v>
      </c>
      <c r="L96" s="79">
        <v>24000</v>
      </c>
      <c r="M96" s="53">
        <f t="shared" si="23"/>
        <v>14400</v>
      </c>
      <c r="N96" s="53">
        <f t="shared" si="24"/>
        <v>13680</v>
      </c>
      <c r="O96" s="53">
        <f t="shared" si="25"/>
        <v>11628</v>
      </c>
      <c r="P96" s="33"/>
      <c r="Q96" s="33"/>
      <c r="R96" s="33"/>
      <c r="S96" s="33"/>
      <c r="T96" s="33"/>
      <c r="U96" s="33"/>
      <c r="V96" s="33"/>
      <c r="W96" s="33"/>
      <c r="X96" s="33"/>
      <c r="Y96" s="33"/>
      <c r="Z96" s="33"/>
    </row>
    <row r="97" spans="1:26" ht="26.25" customHeight="1">
      <c r="A97" s="33"/>
      <c r="B97" s="51"/>
      <c r="C97" s="33"/>
      <c r="D97" s="84"/>
      <c r="E97" s="84"/>
      <c r="F97" s="33"/>
      <c r="G97" s="33"/>
      <c r="H97" s="59"/>
      <c r="I97" s="59"/>
      <c r="J97" s="33"/>
      <c r="K97" s="52">
        <f t="shared" si="22"/>
        <v>0</v>
      </c>
      <c r="L97" s="53">
        <f t="shared" si="26"/>
        <v>0</v>
      </c>
      <c r="M97" s="53">
        <f t="shared" si="23"/>
        <v>0</v>
      </c>
      <c r="N97" s="53">
        <f t="shared" si="24"/>
        <v>0</v>
      </c>
      <c r="O97" s="53">
        <f t="shared" si="25"/>
        <v>0</v>
      </c>
      <c r="P97" s="33"/>
      <c r="Q97" s="33"/>
      <c r="R97" s="33"/>
      <c r="S97" s="33"/>
      <c r="T97" s="33"/>
      <c r="U97" s="33"/>
      <c r="V97" s="33"/>
      <c r="W97" s="33"/>
      <c r="X97" s="33"/>
      <c r="Y97" s="33"/>
      <c r="Z97" s="33"/>
    </row>
    <row r="98" spans="1:26" ht="26.25" customHeight="1">
      <c r="A98" s="85" t="s">
        <v>4334</v>
      </c>
      <c r="B98" s="86"/>
      <c r="C98" s="87"/>
      <c r="D98" s="88"/>
      <c r="E98" s="89"/>
      <c r="F98" s="33"/>
      <c r="G98" s="33"/>
      <c r="H98" s="59"/>
      <c r="I98" s="59"/>
      <c r="J98" s="33"/>
      <c r="K98" s="52">
        <f t="shared" si="22"/>
        <v>0</v>
      </c>
      <c r="L98" s="53">
        <f t="shared" si="26"/>
        <v>0</v>
      </c>
      <c r="M98" s="53">
        <f t="shared" si="23"/>
        <v>0</v>
      </c>
      <c r="N98" s="53">
        <f t="shared" si="24"/>
        <v>0</v>
      </c>
      <c r="O98" s="53">
        <f t="shared" si="25"/>
        <v>0</v>
      </c>
      <c r="P98" s="33"/>
      <c r="Q98" s="33"/>
      <c r="R98" s="33"/>
      <c r="S98" s="33"/>
      <c r="T98" s="33"/>
      <c r="U98" s="33"/>
      <c r="V98" s="33"/>
      <c r="W98" s="33"/>
      <c r="X98" s="33"/>
      <c r="Y98" s="33"/>
      <c r="Z98" s="33"/>
    </row>
    <row r="99" spans="1:26" ht="26.25" customHeight="1">
      <c r="A99" s="90" t="s">
        <v>4335</v>
      </c>
      <c r="B99" s="91" t="s">
        <v>4336</v>
      </c>
      <c r="C99" s="90" t="s">
        <v>4337</v>
      </c>
      <c r="D99" s="60">
        <f t="shared" ref="D99" si="31">CEILING(M99,50)</f>
        <v>800</v>
      </c>
      <c r="E99" s="60">
        <f t="shared" ref="E99" si="32">CEILING(L99,50)</f>
        <v>1300</v>
      </c>
      <c r="F99" s="33" t="s">
        <v>952</v>
      </c>
      <c r="G99" s="33"/>
      <c r="H99" s="59"/>
      <c r="I99" s="59"/>
      <c r="J99" s="33"/>
      <c r="K99" s="52">
        <f t="shared" si="22"/>
        <v>0</v>
      </c>
      <c r="L99" s="92">
        <v>1300</v>
      </c>
      <c r="M99" s="53">
        <f t="shared" si="23"/>
        <v>780</v>
      </c>
      <c r="N99" s="53">
        <f t="shared" si="24"/>
        <v>741</v>
      </c>
      <c r="O99" s="53">
        <f t="shared" si="25"/>
        <v>629.85</v>
      </c>
      <c r="P99" s="33"/>
      <c r="Q99" s="33"/>
      <c r="R99" s="33"/>
      <c r="S99" s="33"/>
      <c r="T99" s="33"/>
      <c r="U99" s="33"/>
      <c r="V99" s="33"/>
      <c r="W99" s="33"/>
      <c r="X99" s="33"/>
      <c r="Y99" s="33"/>
      <c r="Z99" s="33"/>
    </row>
    <row r="100" spans="1:26" ht="26.25" customHeight="1">
      <c r="A100" s="90" t="s">
        <v>4338</v>
      </c>
      <c r="B100" s="91" t="s">
        <v>4339</v>
      </c>
      <c r="C100" s="90" t="s">
        <v>4340</v>
      </c>
      <c r="D100" s="60">
        <f t="shared" ref="D100:D104" si="33">CEILING(M100,50)</f>
        <v>1600</v>
      </c>
      <c r="E100" s="60">
        <f t="shared" ref="E100:E104" si="34">CEILING(L100,50)</f>
        <v>2600</v>
      </c>
      <c r="F100" s="33" t="s">
        <v>952</v>
      </c>
      <c r="G100" s="33"/>
      <c r="H100" s="59"/>
      <c r="I100" s="59"/>
      <c r="J100" s="33"/>
      <c r="K100" s="52">
        <f t="shared" si="22"/>
        <v>0</v>
      </c>
      <c r="L100" s="92">
        <v>2600</v>
      </c>
      <c r="M100" s="53">
        <f t="shared" si="23"/>
        <v>1560</v>
      </c>
      <c r="N100" s="53">
        <f t="shared" si="24"/>
        <v>1482</v>
      </c>
      <c r="O100" s="53">
        <f t="shared" si="25"/>
        <v>1259.7</v>
      </c>
      <c r="P100" s="33"/>
      <c r="Q100" s="33"/>
      <c r="R100" s="33"/>
      <c r="S100" s="33"/>
      <c r="T100" s="33"/>
      <c r="U100" s="33"/>
      <c r="V100" s="33"/>
      <c r="W100" s="33"/>
      <c r="X100" s="33"/>
      <c r="Y100" s="33"/>
      <c r="Z100" s="33"/>
    </row>
    <row r="101" spans="1:26" ht="26.25" customHeight="1">
      <c r="A101" s="90" t="s">
        <v>4341</v>
      </c>
      <c r="B101" s="91" t="s">
        <v>4342</v>
      </c>
      <c r="C101" s="90" t="s">
        <v>4343</v>
      </c>
      <c r="D101" s="60">
        <f t="shared" si="33"/>
        <v>900</v>
      </c>
      <c r="E101" s="60">
        <f t="shared" si="34"/>
        <v>1500</v>
      </c>
      <c r="F101" s="33" t="s">
        <v>952</v>
      </c>
      <c r="G101" s="33"/>
      <c r="H101" s="59"/>
      <c r="I101" s="59"/>
      <c r="J101" s="33"/>
      <c r="K101" s="52">
        <f t="shared" si="22"/>
        <v>0</v>
      </c>
      <c r="L101" s="92">
        <v>1500</v>
      </c>
      <c r="M101" s="53">
        <f t="shared" si="23"/>
        <v>900</v>
      </c>
      <c r="N101" s="53">
        <f t="shared" si="24"/>
        <v>855</v>
      </c>
      <c r="O101" s="53">
        <f t="shared" si="25"/>
        <v>726.75</v>
      </c>
      <c r="P101" s="33"/>
      <c r="Q101" s="33"/>
      <c r="R101" s="33"/>
      <c r="S101" s="33"/>
      <c r="T101" s="33"/>
      <c r="U101" s="33"/>
      <c r="V101" s="33"/>
      <c r="W101" s="33"/>
      <c r="X101" s="33"/>
      <c r="Y101" s="33"/>
      <c r="Z101" s="33"/>
    </row>
    <row r="102" spans="1:26" ht="26.25" customHeight="1">
      <c r="A102" s="90" t="s">
        <v>4344</v>
      </c>
      <c r="B102" s="91" t="s">
        <v>4345</v>
      </c>
      <c r="C102" s="90" t="s">
        <v>4346</v>
      </c>
      <c r="D102" s="60">
        <f t="shared" si="33"/>
        <v>2000</v>
      </c>
      <c r="E102" s="60">
        <f t="shared" si="34"/>
        <v>3300</v>
      </c>
      <c r="F102" s="33" t="s">
        <v>952</v>
      </c>
      <c r="G102" s="33"/>
      <c r="H102" s="59"/>
      <c r="I102" s="59"/>
      <c r="J102" s="33"/>
      <c r="K102" s="52">
        <f t="shared" si="22"/>
        <v>0</v>
      </c>
      <c r="L102" s="92">
        <v>3300</v>
      </c>
      <c r="M102" s="53">
        <f t="shared" si="23"/>
        <v>1980</v>
      </c>
      <c r="N102" s="53">
        <f t="shared" si="24"/>
        <v>1881</v>
      </c>
      <c r="O102" s="53">
        <f t="shared" si="25"/>
        <v>1598.85</v>
      </c>
      <c r="P102" s="33"/>
      <c r="Q102" s="33"/>
      <c r="R102" s="33"/>
      <c r="S102" s="33"/>
      <c r="T102" s="33"/>
      <c r="U102" s="33"/>
      <c r="V102" s="33"/>
      <c r="W102" s="33"/>
      <c r="X102" s="33"/>
      <c r="Y102" s="33"/>
      <c r="Z102" s="33"/>
    </row>
    <row r="103" spans="1:26" ht="26.25" customHeight="1">
      <c r="A103" s="90" t="s">
        <v>4347</v>
      </c>
      <c r="B103" s="91" t="s">
        <v>4348</v>
      </c>
      <c r="C103" s="90" t="s">
        <v>4349</v>
      </c>
      <c r="D103" s="60">
        <f t="shared" si="33"/>
        <v>3550</v>
      </c>
      <c r="E103" s="60">
        <f t="shared" si="34"/>
        <v>5900</v>
      </c>
      <c r="F103" s="33" t="s">
        <v>952</v>
      </c>
      <c r="G103" s="33"/>
      <c r="H103" s="59"/>
      <c r="I103" s="59"/>
      <c r="J103" s="33"/>
      <c r="K103" s="52">
        <f t="shared" si="22"/>
        <v>0</v>
      </c>
      <c r="L103" s="92">
        <v>5900</v>
      </c>
      <c r="M103" s="53">
        <f t="shared" si="23"/>
        <v>3540</v>
      </c>
      <c r="N103" s="53">
        <f t="shared" si="24"/>
        <v>3363</v>
      </c>
      <c r="O103" s="53">
        <f t="shared" si="25"/>
        <v>2858.5499999999997</v>
      </c>
      <c r="P103" s="33"/>
      <c r="Q103" s="33"/>
      <c r="R103" s="33"/>
      <c r="S103" s="33"/>
      <c r="T103" s="33"/>
      <c r="U103" s="33"/>
      <c r="V103" s="33"/>
      <c r="W103" s="33"/>
      <c r="X103" s="33"/>
      <c r="Y103" s="33"/>
      <c r="Z103" s="33"/>
    </row>
    <row r="104" spans="1:26" ht="26.25" customHeight="1">
      <c r="A104" s="90" t="s">
        <v>4338</v>
      </c>
      <c r="B104" s="91" t="s">
        <v>4350</v>
      </c>
      <c r="C104" s="90" t="s">
        <v>4351</v>
      </c>
      <c r="D104" s="60">
        <f t="shared" si="33"/>
        <v>6300</v>
      </c>
      <c r="E104" s="60">
        <f t="shared" si="34"/>
        <v>10500</v>
      </c>
      <c r="F104" s="33" t="s">
        <v>952</v>
      </c>
      <c r="G104" s="33"/>
      <c r="H104" s="59"/>
      <c r="I104" s="59"/>
      <c r="J104" s="33"/>
      <c r="K104" s="52">
        <f t="shared" si="22"/>
        <v>0</v>
      </c>
      <c r="L104" s="92">
        <v>10500</v>
      </c>
      <c r="M104" s="53">
        <f t="shared" si="23"/>
        <v>6300</v>
      </c>
      <c r="N104" s="53">
        <f t="shared" si="24"/>
        <v>5985</v>
      </c>
      <c r="O104" s="53">
        <f t="shared" si="25"/>
        <v>5087.25</v>
      </c>
      <c r="P104" s="33"/>
      <c r="Q104" s="33"/>
      <c r="R104" s="33"/>
      <c r="S104" s="33"/>
      <c r="T104" s="33"/>
      <c r="U104" s="33"/>
      <c r="V104" s="33"/>
      <c r="W104" s="33"/>
      <c r="X104" s="33"/>
      <c r="Y104" s="33"/>
      <c r="Z104" s="33"/>
    </row>
    <row r="105" spans="1:26" ht="26.25" customHeight="1">
      <c r="A105" s="87" t="s">
        <v>4352</v>
      </c>
      <c r="B105" s="86"/>
      <c r="C105" s="87"/>
      <c r="D105" s="93"/>
      <c r="E105" s="94"/>
      <c r="F105" s="33"/>
      <c r="G105" s="33"/>
      <c r="H105" s="59"/>
      <c r="I105" s="59"/>
      <c r="J105" s="33"/>
      <c r="K105" s="52">
        <f t="shared" si="22"/>
        <v>0</v>
      </c>
      <c r="L105" s="94"/>
      <c r="M105" s="53">
        <f t="shared" si="23"/>
        <v>0</v>
      </c>
      <c r="N105" s="53">
        <f t="shared" si="24"/>
        <v>0</v>
      </c>
      <c r="O105" s="53">
        <f t="shared" si="25"/>
        <v>0</v>
      </c>
      <c r="P105" s="33"/>
      <c r="Q105" s="33"/>
      <c r="R105" s="33"/>
      <c r="S105" s="33"/>
      <c r="T105" s="33"/>
      <c r="U105" s="33"/>
      <c r="V105" s="33"/>
      <c r="W105" s="33"/>
      <c r="X105" s="33"/>
      <c r="Y105" s="33"/>
      <c r="Z105" s="33"/>
    </row>
    <row r="106" spans="1:26" ht="26.25" customHeight="1">
      <c r="A106" s="90"/>
      <c r="B106" s="91" t="s">
        <v>4353</v>
      </c>
      <c r="C106" s="90" t="s">
        <v>4354</v>
      </c>
      <c r="D106" s="60">
        <f t="shared" ref="D106" si="35">CEILING(M106,50)</f>
        <v>850</v>
      </c>
      <c r="E106" s="60">
        <f t="shared" ref="E106" si="36">CEILING(L106,50)</f>
        <v>1400</v>
      </c>
      <c r="F106" s="33" t="s">
        <v>952</v>
      </c>
      <c r="G106" s="33"/>
      <c r="H106" s="59"/>
      <c r="I106" s="59"/>
      <c r="J106" s="33"/>
      <c r="K106" s="52">
        <f t="shared" si="22"/>
        <v>0</v>
      </c>
      <c r="L106" s="92">
        <v>1400</v>
      </c>
      <c r="M106" s="53">
        <f t="shared" si="23"/>
        <v>840</v>
      </c>
      <c r="N106" s="53">
        <f t="shared" si="24"/>
        <v>798</v>
      </c>
      <c r="O106" s="53">
        <f t="shared" si="25"/>
        <v>678.3</v>
      </c>
      <c r="P106" s="33"/>
      <c r="Q106" s="33"/>
      <c r="R106" s="33"/>
      <c r="S106" s="33"/>
      <c r="T106" s="33"/>
      <c r="U106" s="33"/>
      <c r="V106" s="33"/>
      <c r="W106" s="33"/>
      <c r="X106" s="33"/>
      <c r="Y106" s="33"/>
      <c r="Z106" s="33"/>
    </row>
    <row r="107" spans="1:26" ht="26.25" customHeight="1">
      <c r="A107" s="90"/>
      <c r="B107" s="91" t="s">
        <v>4355</v>
      </c>
      <c r="C107" s="90" t="s">
        <v>4356</v>
      </c>
      <c r="D107" s="60">
        <f t="shared" ref="D107:D110" si="37">CEILING(M107,50)</f>
        <v>850</v>
      </c>
      <c r="E107" s="60">
        <f t="shared" ref="E107:E110" si="38">CEILING(L107,50)</f>
        <v>1400</v>
      </c>
      <c r="F107" s="33" t="s">
        <v>952</v>
      </c>
      <c r="G107" s="33"/>
      <c r="H107" s="59"/>
      <c r="I107" s="59"/>
      <c r="J107" s="33"/>
      <c r="K107" s="52">
        <f t="shared" si="22"/>
        <v>0</v>
      </c>
      <c r="L107" s="92">
        <v>1400</v>
      </c>
      <c r="M107" s="53">
        <f t="shared" si="23"/>
        <v>840</v>
      </c>
      <c r="N107" s="53">
        <f t="shared" si="24"/>
        <v>798</v>
      </c>
      <c r="O107" s="53">
        <f t="shared" si="25"/>
        <v>678.3</v>
      </c>
      <c r="P107" s="33"/>
      <c r="Q107" s="33"/>
      <c r="R107" s="33"/>
      <c r="S107" s="33"/>
      <c r="T107" s="33"/>
      <c r="U107" s="33"/>
      <c r="V107" s="33"/>
      <c r="W107" s="33"/>
      <c r="X107" s="33"/>
      <c r="Y107" s="33"/>
      <c r="Z107" s="33"/>
    </row>
    <row r="108" spans="1:26" ht="26.25" customHeight="1">
      <c r="A108" s="90"/>
      <c r="B108" s="91" t="s">
        <v>4357</v>
      </c>
      <c r="C108" s="90" t="s">
        <v>4358</v>
      </c>
      <c r="D108" s="60">
        <f t="shared" si="37"/>
        <v>1300</v>
      </c>
      <c r="E108" s="60">
        <f t="shared" si="38"/>
        <v>2100</v>
      </c>
      <c r="F108" s="33" t="s">
        <v>952</v>
      </c>
      <c r="G108" s="33"/>
      <c r="H108" s="59"/>
      <c r="I108" s="59"/>
      <c r="J108" s="33"/>
      <c r="K108" s="52">
        <f t="shared" si="22"/>
        <v>0</v>
      </c>
      <c r="L108" s="95">
        <v>2100</v>
      </c>
      <c r="M108" s="53">
        <f t="shared" si="23"/>
        <v>1260</v>
      </c>
      <c r="N108" s="53">
        <f t="shared" si="24"/>
        <v>1197</v>
      </c>
      <c r="O108" s="53">
        <f t="shared" si="25"/>
        <v>1017.4499999999999</v>
      </c>
      <c r="P108" s="33"/>
      <c r="Q108" s="33"/>
      <c r="R108" s="33"/>
      <c r="S108" s="33"/>
      <c r="T108" s="33"/>
      <c r="U108" s="33"/>
      <c r="V108" s="33"/>
      <c r="W108" s="33"/>
      <c r="X108" s="33"/>
      <c r="Y108" s="33"/>
      <c r="Z108" s="33"/>
    </row>
    <row r="109" spans="1:26" ht="26.25" customHeight="1">
      <c r="A109" s="90"/>
      <c r="B109" s="91" t="s">
        <v>4359</v>
      </c>
      <c r="C109" s="90" t="s">
        <v>4360</v>
      </c>
      <c r="D109" s="60">
        <f t="shared" si="37"/>
        <v>800</v>
      </c>
      <c r="E109" s="60">
        <f t="shared" si="38"/>
        <v>1300</v>
      </c>
      <c r="F109" s="33" t="s">
        <v>952</v>
      </c>
      <c r="G109" s="33"/>
      <c r="H109" s="59"/>
      <c r="I109" s="59"/>
      <c r="J109" s="33"/>
      <c r="K109" s="52">
        <f t="shared" si="22"/>
        <v>0</v>
      </c>
      <c r="L109" s="95">
        <v>1300</v>
      </c>
      <c r="M109" s="53">
        <f t="shared" si="23"/>
        <v>780</v>
      </c>
      <c r="N109" s="53">
        <f t="shared" si="24"/>
        <v>741</v>
      </c>
      <c r="O109" s="53">
        <f t="shared" si="25"/>
        <v>629.85</v>
      </c>
      <c r="P109" s="33"/>
      <c r="Q109" s="33"/>
      <c r="R109" s="33"/>
      <c r="S109" s="33"/>
      <c r="T109" s="33"/>
      <c r="U109" s="33"/>
      <c r="V109" s="33"/>
      <c r="W109" s="33"/>
      <c r="X109" s="33"/>
      <c r="Y109" s="33"/>
      <c r="Z109" s="33"/>
    </row>
    <row r="110" spans="1:26" ht="26.25" customHeight="1">
      <c r="A110" s="90"/>
      <c r="B110" s="91" t="s">
        <v>4361</v>
      </c>
      <c r="C110" s="90" t="s">
        <v>4362</v>
      </c>
      <c r="D110" s="60">
        <f t="shared" si="37"/>
        <v>800</v>
      </c>
      <c r="E110" s="60">
        <f t="shared" si="38"/>
        <v>1300</v>
      </c>
      <c r="F110" s="33" t="s">
        <v>952</v>
      </c>
      <c r="G110" s="33"/>
      <c r="H110" s="59"/>
      <c r="I110" s="59"/>
      <c r="J110" s="33"/>
      <c r="K110" s="52">
        <f t="shared" si="22"/>
        <v>0</v>
      </c>
      <c r="L110" s="95">
        <v>1300</v>
      </c>
      <c r="M110" s="53">
        <f t="shared" si="23"/>
        <v>780</v>
      </c>
      <c r="N110" s="53">
        <f t="shared" si="24"/>
        <v>741</v>
      </c>
      <c r="O110" s="53">
        <f t="shared" si="25"/>
        <v>629.85</v>
      </c>
      <c r="P110" s="33"/>
      <c r="Q110" s="33"/>
      <c r="R110" s="33"/>
      <c r="S110" s="33"/>
      <c r="T110" s="33"/>
      <c r="U110" s="33"/>
      <c r="V110" s="33"/>
      <c r="W110" s="33"/>
      <c r="X110" s="33"/>
      <c r="Y110" s="33"/>
      <c r="Z110" s="33"/>
    </row>
    <row r="111" spans="1:26" ht="26.25" customHeight="1">
      <c r="A111" s="96" t="s">
        <v>4363</v>
      </c>
      <c r="B111" s="97"/>
      <c r="C111" s="98"/>
      <c r="D111" s="99"/>
      <c r="E111" s="100"/>
      <c r="F111" s="33"/>
      <c r="G111" s="33"/>
      <c r="H111" s="59"/>
      <c r="I111" s="59"/>
      <c r="J111" s="33"/>
      <c r="K111" s="52">
        <f t="shared" si="22"/>
        <v>0</v>
      </c>
      <c r="L111" s="100"/>
      <c r="M111" s="53">
        <f t="shared" si="23"/>
        <v>0</v>
      </c>
      <c r="N111" s="53">
        <f t="shared" si="24"/>
        <v>0</v>
      </c>
      <c r="O111" s="53">
        <f t="shared" si="25"/>
        <v>0</v>
      </c>
      <c r="P111" s="33"/>
      <c r="Q111" s="33"/>
      <c r="R111" s="33"/>
      <c r="S111" s="33"/>
      <c r="T111" s="33"/>
      <c r="U111" s="33"/>
      <c r="V111" s="33"/>
      <c r="W111" s="33"/>
      <c r="X111" s="33"/>
      <c r="Y111" s="33"/>
      <c r="Z111" s="33"/>
    </row>
    <row r="112" spans="1:26" ht="26.25" customHeight="1">
      <c r="A112" s="101"/>
      <c r="B112" s="91" t="s">
        <v>4364</v>
      </c>
      <c r="C112" s="90" t="s">
        <v>4365</v>
      </c>
      <c r="D112" s="60">
        <f t="shared" ref="D112" si="39">CEILING(M112,50)</f>
        <v>700</v>
      </c>
      <c r="E112" s="60">
        <f t="shared" ref="E112" si="40">CEILING(L112,50)</f>
        <v>1100</v>
      </c>
      <c r="F112" s="33" t="s">
        <v>952</v>
      </c>
      <c r="G112" s="33"/>
      <c r="H112" s="59"/>
      <c r="I112" s="59"/>
      <c r="J112" s="33"/>
      <c r="K112" s="52">
        <f t="shared" si="22"/>
        <v>0</v>
      </c>
      <c r="L112" s="95">
        <v>1100</v>
      </c>
      <c r="M112" s="53">
        <f t="shared" si="23"/>
        <v>660</v>
      </c>
      <c r="N112" s="53">
        <f t="shared" si="24"/>
        <v>627</v>
      </c>
      <c r="O112" s="53">
        <f t="shared" si="25"/>
        <v>532.94999999999993</v>
      </c>
      <c r="P112" s="33"/>
      <c r="Q112" s="33"/>
      <c r="R112" s="33"/>
      <c r="S112" s="33"/>
      <c r="T112" s="33"/>
      <c r="U112" s="33"/>
      <c r="V112" s="33"/>
      <c r="W112" s="33"/>
      <c r="X112" s="33"/>
      <c r="Y112" s="33"/>
      <c r="Z112" s="33"/>
    </row>
    <row r="113" spans="1:26" ht="26.25" customHeight="1">
      <c r="A113" s="101"/>
      <c r="B113" s="91" t="s">
        <v>4366</v>
      </c>
      <c r="C113" s="90" t="s">
        <v>4367</v>
      </c>
      <c r="D113" s="60">
        <f t="shared" ref="D113:D132" si="41">CEILING(M113,50)</f>
        <v>9900</v>
      </c>
      <c r="E113" s="60">
        <f t="shared" ref="E113:E132" si="42">CEILING(L113,50)</f>
        <v>16500</v>
      </c>
      <c r="F113" s="33" t="s">
        <v>952</v>
      </c>
      <c r="G113" s="33"/>
      <c r="H113" s="59"/>
      <c r="I113" s="59"/>
      <c r="J113" s="33"/>
      <c r="K113" s="52">
        <f t="shared" si="22"/>
        <v>0</v>
      </c>
      <c r="L113" s="92">
        <v>16500</v>
      </c>
      <c r="M113" s="53">
        <f t="shared" si="23"/>
        <v>9900</v>
      </c>
      <c r="N113" s="53">
        <f t="shared" si="24"/>
        <v>9405</v>
      </c>
      <c r="O113" s="53">
        <f t="shared" si="25"/>
        <v>7994.25</v>
      </c>
      <c r="P113" s="33"/>
      <c r="Q113" s="33"/>
      <c r="R113" s="33"/>
      <c r="S113" s="33"/>
      <c r="T113" s="33"/>
      <c r="U113" s="33"/>
      <c r="V113" s="33"/>
      <c r="W113" s="33"/>
      <c r="X113" s="33"/>
      <c r="Y113" s="33"/>
      <c r="Z113" s="33"/>
    </row>
    <row r="114" spans="1:26" ht="26.25" customHeight="1">
      <c r="A114" s="102" t="s">
        <v>4368</v>
      </c>
      <c r="B114" s="86"/>
      <c r="C114" s="87"/>
      <c r="D114" s="87"/>
      <c r="E114" s="87"/>
      <c r="F114" s="33"/>
      <c r="G114" s="33"/>
      <c r="H114" s="59"/>
      <c r="I114" s="59"/>
      <c r="J114" s="33"/>
      <c r="K114" s="52">
        <f t="shared" si="22"/>
        <v>0</v>
      </c>
      <c r="L114" s="94"/>
      <c r="M114" s="53">
        <f t="shared" si="23"/>
        <v>0</v>
      </c>
      <c r="N114" s="53">
        <f t="shared" si="24"/>
        <v>0</v>
      </c>
      <c r="O114" s="53">
        <f t="shared" si="25"/>
        <v>0</v>
      </c>
      <c r="P114" s="33"/>
      <c r="Q114" s="33"/>
      <c r="R114" s="33"/>
      <c r="S114" s="33"/>
      <c r="T114" s="33"/>
      <c r="U114" s="33"/>
      <c r="V114" s="33"/>
      <c r="W114" s="33"/>
      <c r="X114" s="33"/>
      <c r="Y114" s="33"/>
      <c r="Z114" s="33"/>
    </row>
    <row r="115" spans="1:26" ht="26.25" customHeight="1">
      <c r="A115" s="101"/>
      <c r="B115" s="91" t="s">
        <v>4369</v>
      </c>
      <c r="C115" s="90" t="s">
        <v>4370</v>
      </c>
      <c r="D115" s="60">
        <f t="shared" si="41"/>
        <v>1050</v>
      </c>
      <c r="E115" s="60">
        <f t="shared" si="42"/>
        <v>1750</v>
      </c>
      <c r="F115" s="33" t="s">
        <v>952</v>
      </c>
      <c r="G115" s="33"/>
      <c r="H115" s="59"/>
      <c r="I115" s="59"/>
      <c r="J115" s="33"/>
      <c r="K115" s="52">
        <f t="shared" si="22"/>
        <v>0</v>
      </c>
      <c r="L115" s="95">
        <v>1750</v>
      </c>
      <c r="M115" s="53">
        <f t="shared" si="23"/>
        <v>1050</v>
      </c>
      <c r="N115" s="53">
        <f t="shared" si="24"/>
        <v>997.5</v>
      </c>
      <c r="O115" s="53">
        <f t="shared" si="25"/>
        <v>847.875</v>
      </c>
      <c r="P115" s="33"/>
      <c r="Q115" s="33"/>
      <c r="R115" s="33"/>
      <c r="S115" s="33"/>
      <c r="T115" s="33"/>
      <c r="U115" s="33"/>
      <c r="V115" s="33"/>
      <c r="W115" s="33"/>
      <c r="X115" s="33"/>
      <c r="Y115" s="33"/>
      <c r="Z115" s="33"/>
    </row>
    <row r="116" spans="1:26" ht="26.25" customHeight="1">
      <c r="A116" s="101"/>
      <c r="B116" s="91" t="s">
        <v>4371</v>
      </c>
      <c r="C116" s="90" t="s">
        <v>4372</v>
      </c>
      <c r="D116" s="60">
        <f t="shared" si="41"/>
        <v>1300</v>
      </c>
      <c r="E116" s="60">
        <f t="shared" si="42"/>
        <v>2100</v>
      </c>
      <c r="F116" s="33" t="s">
        <v>952</v>
      </c>
      <c r="G116" s="33"/>
      <c r="H116" s="59"/>
      <c r="I116" s="59"/>
      <c r="J116" s="33"/>
      <c r="K116" s="52">
        <f t="shared" si="22"/>
        <v>0</v>
      </c>
      <c r="L116" s="95">
        <v>2100</v>
      </c>
      <c r="M116" s="53">
        <f t="shared" si="23"/>
        <v>1260</v>
      </c>
      <c r="N116" s="53">
        <f t="shared" si="24"/>
        <v>1197</v>
      </c>
      <c r="O116" s="53">
        <f t="shared" si="25"/>
        <v>1017.4499999999999</v>
      </c>
      <c r="P116" s="33"/>
      <c r="Q116" s="33"/>
      <c r="R116" s="33"/>
      <c r="S116" s="33"/>
      <c r="T116" s="33"/>
      <c r="U116" s="33"/>
      <c r="V116" s="33"/>
      <c r="W116" s="33"/>
      <c r="X116" s="33"/>
      <c r="Y116" s="33"/>
      <c r="Z116" s="33"/>
    </row>
    <row r="117" spans="1:26" ht="26.25" customHeight="1">
      <c r="A117" s="102" t="s">
        <v>4373</v>
      </c>
      <c r="B117" s="86"/>
      <c r="C117" s="87"/>
      <c r="D117" s="87"/>
      <c r="E117" s="87"/>
      <c r="F117" s="33"/>
      <c r="G117" s="33"/>
      <c r="H117" s="59"/>
      <c r="I117" s="59"/>
      <c r="J117" s="33"/>
      <c r="K117" s="52">
        <f t="shared" si="22"/>
        <v>0</v>
      </c>
      <c r="L117" s="94"/>
      <c r="M117" s="53">
        <f t="shared" si="23"/>
        <v>0</v>
      </c>
      <c r="N117" s="53">
        <f t="shared" si="24"/>
        <v>0</v>
      </c>
      <c r="O117" s="53">
        <f t="shared" si="25"/>
        <v>0</v>
      </c>
      <c r="P117" s="33"/>
      <c r="Q117" s="33"/>
      <c r="R117" s="33"/>
      <c r="S117" s="33"/>
      <c r="T117" s="33"/>
      <c r="U117" s="33"/>
      <c r="V117" s="33"/>
      <c r="W117" s="33"/>
      <c r="X117" s="33"/>
      <c r="Y117" s="33"/>
      <c r="Z117" s="33"/>
    </row>
    <row r="118" spans="1:26" ht="26.25" customHeight="1">
      <c r="A118" s="101"/>
      <c r="B118" s="91" t="s">
        <v>4374</v>
      </c>
      <c r="C118" s="90" t="s">
        <v>4375</v>
      </c>
      <c r="D118" s="60">
        <f t="shared" si="41"/>
        <v>1500</v>
      </c>
      <c r="E118" s="60">
        <f t="shared" si="42"/>
        <v>2500</v>
      </c>
      <c r="F118" s="33" t="s">
        <v>952</v>
      </c>
      <c r="G118" s="33"/>
      <c r="H118" s="59"/>
      <c r="I118" s="59"/>
      <c r="J118" s="33"/>
      <c r="K118" s="52">
        <f t="shared" si="22"/>
        <v>0</v>
      </c>
      <c r="L118" s="95">
        <v>2500</v>
      </c>
      <c r="M118" s="53">
        <f t="shared" si="23"/>
        <v>1500</v>
      </c>
      <c r="N118" s="53">
        <f t="shared" si="24"/>
        <v>1425</v>
      </c>
      <c r="O118" s="53">
        <f t="shared" si="25"/>
        <v>1211.25</v>
      </c>
      <c r="P118" s="33"/>
      <c r="Q118" s="33"/>
      <c r="R118" s="33"/>
      <c r="S118" s="33"/>
      <c r="T118" s="33"/>
      <c r="U118" s="33"/>
      <c r="V118" s="33"/>
      <c r="W118" s="33"/>
      <c r="X118" s="33"/>
      <c r="Y118" s="33"/>
      <c r="Z118" s="33"/>
    </row>
    <row r="119" spans="1:26" ht="26.25" customHeight="1">
      <c r="A119" s="101"/>
      <c r="B119" s="91" t="s">
        <v>4376</v>
      </c>
      <c r="C119" s="90" t="s">
        <v>4377</v>
      </c>
      <c r="D119" s="60">
        <f t="shared" si="41"/>
        <v>1750</v>
      </c>
      <c r="E119" s="60">
        <f t="shared" si="42"/>
        <v>2900</v>
      </c>
      <c r="F119" s="33" t="s">
        <v>952</v>
      </c>
      <c r="G119" s="33"/>
      <c r="H119" s="59"/>
      <c r="I119" s="59"/>
      <c r="J119" s="33"/>
      <c r="K119" s="52">
        <f t="shared" si="22"/>
        <v>0</v>
      </c>
      <c r="L119" s="95">
        <v>2900</v>
      </c>
      <c r="M119" s="53">
        <f t="shared" si="23"/>
        <v>1740</v>
      </c>
      <c r="N119" s="53">
        <f t="shared" si="24"/>
        <v>1653</v>
      </c>
      <c r="O119" s="53">
        <f t="shared" si="25"/>
        <v>1405.05</v>
      </c>
      <c r="P119" s="33"/>
      <c r="Q119" s="33"/>
      <c r="R119" s="33"/>
      <c r="S119" s="33"/>
      <c r="T119" s="33"/>
      <c r="U119" s="33"/>
      <c r="V119" s="33"/>
      <c r="W119" s="33"/>
      <c r="X119" s="33"/>
      <c r="Y119" s="33"/>
      <c r="Z119" s="33"/>
    </row>
    <row r="120" spans="1:26" ht="26.25" customHeight="1">
      <c r="A120" s="101"/>
      <c r="B120" s="91" t="s">
        <v>4378</v>
      </c>
      <c r="C120" s="90" t="s">
        <v>4379</v>
      </c>
      <c r="D120" s="60">
        <f t="shared" si="41"/>
        <v>2000</v>
      </c>
      <c r="E120" s="60">
        <f t="shared" si="42"/>
        <v>3300</v>
      </c>
      <c r="F120" s="33" t="s">
        <v>952</v>
      </c>
      <c r="G120" s="33"/>
      <c r="H120" s="59"/>
      <c r="I120" s="59"/>
      <c r="J120" s="33"/>
      <c r="K120" s="52">
        <f t="shared" si="22"/>
        <v>0</v>
      </c>
      <c r="L120" s="95">
        <v>3300</v>
      </c>
      <c r="M120" s="53">
        <f t="shared" si="23"/>
        <v>1980</v>
      </c>
      <c r="N120" s="53">
        <f t="shared" si="24"/>
        <v>1881</v>
      </c>
      <c r="O120" s="53">
        <f t="shared" si="25"/>
        <v>1598.85</v>
      </c>
      <c r="P120" s="33"/>
      <c r="Q120" s="33"/>
      <c r="R120" s="33"/>
      <c r="S120" s="33"/>
      <c r="T120" s="33"/>
      <c r="U120" s="33"/>
      <c r="V120" s="33"/>
      <c r="W120" s="33"/>
      <c r="X120" s="33"/>
      <c r="Y120" s="33"/>
      <c r="Z120" s="33"/>
    </row>
    <row r="121" spans="1:26" ht="26.25" customHeight="1">
      <c r="A121" s="102" t="s">
        <v>4380</v>
      </c>
      <c r="B121" s="86"/>
      <c r="C121" s="87"/>
      <c r="D121" s="87"/>
      <c r="E121" s="87"/>
      <c r="F121" s="33"/>
      <c r="G121" s="33"/>
      <c r="H121" s="59"/>
      <c r="I121" s="59"/>
      <c r="J121" s="33"/>
      <c r="K121" s="52">
        <f t="shared" si="22"/>
        <v>0</v>
      </c>
      <c r="L121" s="94"/>
      <c r="M121" s="53">
        <f t="shared" si="23"/>
        <v>0</v>
      </c>
      <c r="N121" s="53">
        <f t="shared" si="24"/>
        <v>0</v>
      </c>
      <c r="O121" s="53">
        <f t="shared" si="25"/>
        <v>0</v>
      </c>
      <c r="P121" s="33"/>
      <c r="Q121" s="33"/>
      <c r="R121" s="33"/>
      <c r="S121" s="33"/>
      <c r="T121" s="33"/>
      <c r="U121" s="33"/>
      <c r="V121" s="33"/>
      <c r="W121" s="33"/>
      <c r="X121" s="33"/>
      <c r="Y121" s="33"/>
      <c r="Z121" s="33"/>
    </row>
    <row r="122" spans="1:26" ht="26.25" customHeight="1">
      <c r="A122" s="101"/>
      <c r="B122" s="91" t="s">
        <v>4381</v>
      </c>
      <c r="C122" s="90" t="s">
        <v>4382</v>
      </c>
      <c r="D122" s="60">
        <f t="shared" si="41"/>
        <v>900</v>
      </c>
      <c r="E122" s="60">
        <f t="shared" si="42"/>
        <v>1500</v>
      </c>
      <c r="F122" s="33" t="s">
        <v>952</v>
      </c>
      <c r="G122" s="33"/>
      <c r="H122" s="59"/>
      <c r="I122" s="59"/>
      <c r="J122" s="33"/>
      <c r="K122" s="52">
        <f t="shared" si="22"/>
        <v>0</v>
      </c>
      <c r="L122" s="95">
        <v>1500</v>
      </c>
      <c r="M122" s="53">
        <f t="shared" si="23"/>
        <v>900</v>
      </c>
      <c r="N122" s="53">
        <f t="shared" si="24"/>
        <v>855</v>
      </c>
      <c r="O122" s="53">
        <f t="shared" si="25"/>
        <v>726.75</v>
      </c>
      <c r="P122" s="33"/>
      <c r="Q122" s="33"/>
      <c r="R122" s="33"/>
      <c r="S122" s="33"/>
      <c r="T122" s="33"/>
      <c r="U122" s="33"/>
      <c r="V122" s="33"/>
      <c r="W122" s="33"/>
      <c r="X122" s="33"/>
      <c r="Y122" s="33"/>
      <c r="Z122" s="33"/>
    </row>
    <row r="123" spans="1:26" ht="26.25" customHeight="1">
      <c r="A123" s="101"/>
      <c r="B123" s="91" t="s">
        <v>4383</v>
      </c>
      <c r="C123" s="90" t="s">
        <v>4384</v>
      </c>
      <c r="D123" s="60">
        <f t="shared" si="41"/>
        <v>1050</v>
      </c>
      <c r="E123" s="60">
        <f t="shared" si="42"/>
        <v>1750</v>
      </c>
      <c r="F123" s="33" t="s">
        <v>952</v>
      </c>
      <c r="G123" s="33"/>
      <c r="H123" s="59"/>
      <c r="I123" s="59"/>
      <c r="J123" s="33"/>
      <c r="K123" s="52">
        <f t="shared" si="22"/>
        <v>0</v>
      </c>
      <c r="L123" s="95">
        <v>1750</v>
      </c>
      <c r="M123" s="53">
        <f t="shared" si="23"/>
        <v>1050</v>
      </c>
      <c r="N123" s="53">
        <f t="shared" si="24"/>
        <v>997.5</v>
      </c>
      <c r="O123" s="53">
        <f t="shared" si="25"/>
        <v>847.875</v>
      </c>
      <c r="P123" s="33"/>
      <c r="Q123" s="33"/>
      <c r="R123" s="33"/>
      <c r="S123" s="33"/>
      <c r="T123" s="33"/>
      <c r="U123" s="33"/>
      <c r="V123" s="33"/>
      <c r="W123" s="33"/>
      <c r="X123" s="33"/>
      <c r="Y123" s="33"/>
      <c r="Z123" s="33"/>
    </row>
    <row r="124" spans="1:26" ht="26.25" customHeight="1">
      <c r="A124" s="101"/>
      <c r="B124" s="91" t="s">
        <v>4385</v>
      </c>
      <c r="C124" s="90" t="s">
        <v>4386</v>
      </c>
      <c r="D124" s="60">
        <f t="shared" si="41"/>
        <v>1050</v>
      </c>
      <c r="E124" s="60">
        <f t="shared" si="42"/>
        <v>1750</v>
      </c>
      <c r="F124" s="33" t="s">
        <v>952</v>
      </c>
      <c r="G124" s="33"/>
      <c r="H124" s="59"/>
      <c r="I124" s="59"/>
      <c r="J124" s="33"/>
      <c r="K124" s="52">
        <f t="shared" si="22"/>
        <v>0</v>
      </c>
      <c r="L124" s="95">
        <v>1750</v>
      </c>
      <c r="M124" s="53">
        <f t="shared" si="23"/>
        <v>1050</v>
      </c>
      <c r="N124" s="53">
        <f t="shared" si="24"/>
        <v>997.5</v>
      </c>
      <c r="O124" s="53">
        <f t="shared" si="25"/>
        <v>847.875</v>
      </c>
      <c r="P124" s="33"/>
      <c r="Q124" s="33"/>
      <c r="R124" s="33"/>
      <c r="S124" s="33"/>
      <c r="T124" s="33"/>
      <c r="U124" s="33"/>
      <c r="V124" s="33"/>
      <c r="W124" s="33"/>
      <c r="X124" s="33"/>
      <c r="Y124" s="33"/>
      <c r="Z124" s="33"/>
    </row>
    <row r="125" spans="1:26" ht="26.25" customHeight="1">
      <c r="A125" s="101"/>
      <c r="B125" s="91"/>
      <c r="C125" s="90"/>
      <c r="D125" s="60">
        <f t="shared" si="41"/>
        <v>0</v>
      </c>
      <c r="E125" s="60">
        <f t="shared" si="42"/>
        <v>0</v>
      </c>
      <c r="F125" s="33" t="s">
        <v>952</v>
      </c>
      <c r="G125" s="33"/>
      <c r="H125" s="59"/>
      <c r="I125" s="59"/>
      <c r="J125" s="33"/>
      <c r="K125" s="52">
        <f t="shared" si="22"/>
        <v>0</v>
      </c>
      <c r="L125" s="103"/>
      <c r="M125" s="53">
        <f t="shared" si="23"/>
        <v>0</v>
      </c>
      <c r="N125" s="53">
        <f t="shared" si="24"/>
        <v>0</v>
      </c>
      <c r="O125" s="53">
        <f t="shared" si="25"/>
        <v>0</v>
      </c>
      <c r="P125" s="33"/>
      <c r="Q125" s="33"/>
      <c r="R125" s="33"/>
      <c r="S125" s="33"/>
      <c r="T125" s="33"/>
      <c r="U125" s="33"/>
      <c r="V125" s="33"/>
      <c r="W125" s="33"/>
      <c r="X125" s="33"/>
      <c r="Y125" s="33"/>
      <c r="Z125" s="33"/>
    </row>
    <row r="126" spans="1:26" ht="26.25" customHeight="1">
      <c r="A126" s="102" t="s">
        <v>4387</v>
      </c>
      <c r="B126" s="86"/>
      <c r="C126" s="87"/>
      <c r="D126" s="87"/>
      <c r="E126" s="87"/>
      <c r="F126" s="33"/>
      <c r="G126" s="33"/>
      <c r="H126" s="59"/>
      <c r="I126" s="59"/>
      <c r="J126" s="33"/>
      <c r="K126" s="52">
        <f t="shared" si="22"/>
        <v>0</v>
      </c>
      <c r="L126" s="94"/>
      <c r="M126" s="53">
        <f t="shared" si="23"/>
        <v>0</v>
      </c>
      <c r="N126" s="53">
        <f t="shared" si="24"/>
        <v>0</v>
      </c>
      <c r="O126" s="53">
        <f t="shared" si="25"/>
        <v>0</v>
      </c>
      <c r="P126" s="33"/>
      <c r="Q126" s="33"/>
      <c r="R126" s="33"/>
      <c r="S126" s="33"/>
      <c r="T126" s="33"/>
      <c r="U126" s="33"/>
      <c r="V126" s="33"/>
      <c r="W126" s="33"/>
      <c r="X126" s="33"/>
      <c r="Y126" s="33"/>
      <c r="Z126" s="33"/>
    </row>
    <row r="127" spans="1:26" ht="26.25" customHeight="1">
      <c r="A127" s="101"/>
      <c r="B127" s="91" t="s">
        <v>4388</v>
      </c>
      <c r="C127" s="90" t="s">
        <v>4389</v>
      </c>
      <c r="D127" s="60">
        <f t="shared" si="41"/>
        <v>1000</v>
      </c>
      <c r="E127" s="60">
        <f t="shared" si="42"/>
        <v>1600</v>
      </c>
      <c r="F127" s="33" t="s">
        <v>952</v>
      </c>
      <c r="G127" s="33"/>
      <c r="H127" s="59"/>
      <c r="I127" s="59"/>
      <c r="J127" s="33"/>
      <c r="K127" s="52">
        <f t="shared" si="22"/>
        <v>0</v>
      </c>
      <c r="L127" s="95">
        <v>1600</v>
      </c>
      <c r="M127" s="53">
        <f t="shared" si="23"/>
        <v>960</v>
      </c>
      <c r="N127" s="53">
        <f t="shared" si="24"/>
        <v>912</v>
      </c>
      <c r="O127" s="53">
        <f t="shared" si="25"/>
        <v>775.19999999999993</v>
      </c>
      <c r="P127" s="33"/>
      <c r="Q127" s="33"/>
      <c r="R127" s="33"/>
      <c r="S127" s="33"/>
      <c r="T127" s="33"/>
      <c r="U127" s="33"/>
      <c r="V127" s="33"/>
      <c r="W127" s="33"/>
      <c r="X127" s="33"/>
      <c r="Y127" s="33"/>
      <c r="Z127" s="33"/>
    </row>
    <row r="128" spans="1:26" ht="26.25" customHeight="1">
      <c r="A128" s="101"/>
      <c r="B128" s="91" t="s">
        <v>4390</v>
      </c>
      <c r="C128" s="90" t="s">
        <v>4391</v>
      </c>
      <c r="D128" s="60">
        <f t="shared" si="41"/>
        <v>17700</v>
      </c>
      <c r="E128" s="60">
        <f t="shared" si="42"/>
        <v>29500</v>
      </c>
      <c r="F128" s="33" t="s">
        <v>952</v>
      </c>
      <c r="G128" s="33"/>
      <c r="H128" s="59"/>
      <c r="I128" s="59"/>
      <c r="J128" s="33"/>
      <c r="K128" s="52">
        <f t="shared" si="22"/>
        <v>0</v>
      </c>
      <c r="L128" s="95">
        <v>29500</v>
      </c>
      <c r="M128" s="53">
        <f t="shared" si="23"/>
        <v>17700</v>
      </c>
      <c r="N128" s="53">
        <f t="shared" si="24"/>
        <v>16815</v>
      </c>
      <c r="O128" s="53">
        <f t="shared" si="25"/>
        <v>14292.75</v>
      </c>
      <c r="P128" s="33"/>
      <c r="Q128" s="33"/>
      <c r="R128" s="33"/>
      <c r="S128" s="33"/>
      <c r="T128" s="33"/>
      <c r="U128" s="33"/>
      <c r="V128" s="33"/>
      <c r="W128" s="33"/>
      <c r="X128" s="33"/>
      <c r="Y128" s="33"/>
      <c r="Z128" s="33"/>
    </row>
    <row r="129" spans="1:26" ht="26.25" customHeight="1">
      <c r="A129" s="102" t="s">
        <v>4392</v>
      </c>
      <c r="B129" s="86"/>
      <c r="C129" s="87"/>
      <c r="D129" s="87"/>
      <c r="E129" s="87"/>
      <c r="F129" s="33" t="s">
        <v>952</v>
      </c>
      <c r="G129" s="33"/>
      <c r="H129" s="59"/>
      <c r="I129" s="59"/>
      <c r="J129" s="33"/>
      <c r="K129" s="52">
        <f t="shared" si="22"/>
        <v>0</v>
      </c>
      <c r="L129" s="94"/>
      <c r="M129" s="53">
        <f t="shared" si="23"/>
        <v>0</v>
      </c>
      <c r="N129" s="53">
        <f t="shared" si="24"/>
        <v>0</v>
      </c>
      <c r="O129" s="53">
        <f t="shared" si="25"/>
        <v>0</v>
      </c>
      <c r="P129" s="33"/>
      <c r="Q129" s="33"/>
      <c r="R129" s="33"/>
      <c r="S129" s="33"/>
      <c r="T129" s="33"/>
      <c r="U129" s="33"/>
      <c r="V129" s="33"/>
      <c r="W129" s="33"/>
      <c r="X129" s="33"/>
      <c r="Y129" s="33"/>
      <c r="Z129" s="33"/>
    </row>
    <row r="130" spans="1:26" ht="26.25" customHeight="1">
      <c r="A130" s="101"/>
      <c r="B130" s="91" t="s">
        <v>4393</v>
      </c>
      <c r="C130" s="90" t="s">
        <v>4394</v>
      </c>
      <c r="D130" s="60">
        <f t="shared" si="41"/>
        <v>1050</v>
      </c>
      <c r="E130" s="60">
        <f t="shared" si="42"/>
        <v>1750</v>
      </c>
      <c r="F130" s="33" t="s">
        <v>952</v>
      </c>
      <c r="G130" s="33"/>
      <c r="H130" s="59"/>
      <c r="I130" s="59"/>
      <c r="J130" s="33"/>
      <c r="K130" s="52">
        <f t="shared" ref="K130:K132" si="43">J130*35</f>
        <v>0</v>
      </c>
      <c r="L130" s="95">
        <v>1750</v>
      </c>
      <c r="M130" s="53">
        <f t="shared" si="23"/>
        <v>1050</v>
      </c>
      <c r="N130" s="53">
        <f t="shared" si="24"/>
        <v>997.5</v>
      </c>
      <c r="O130" s="53">
        <f t="shared" si="25"/>
        <v>847.875</v>
      </c>
      <c r="P130" s="33"/>
      <c r="Q130" s="33"/>
      <c r="R130" s="33"/>
      <c r="S130" s="33"/>
      <c r="T130" s="33"/>
      <c r="U130" s="33"/>
      <c r="V130" s="33"/>
      <c r="W130" s="33"/>
      <c r="X130" s="33"/>
      <c r="Y130" s="33"/>
      <c r="Z130" s="33"/>
    </row>
    <row r="131" spans="1:26" ht="26.25" customHeight="1">
      <c r="A131" s="104"/>
      <c r="B131" s="91" t="s">
        <v>4395</v>
      </c>
      <c r="C131" s="105" t="s">
        <v>4396</v>
      </c>
      <c r="D131" s="60">
        <f t="shared" si="41"/>
        <v>15600</v>
      </c>
      <c r="E131" s="60">
        <f t="shared" si="42"/>
        <v>26000</v>
      </c>
      <c r="F131" s="33" t="s">
        <v>952</v>
      </c>
      <c r="G131" s="33"/>
      <c r="H131" s="59"/>
      <c r="I131" s="59"/>
      <c r="J131" s="33"/>
      <c r="K131" s="52">
        <f t="shared" si="43"/>
        <v>0</v>
      </c>
      <c r="L131" s="95">
        <v>26000</v>
      </c>
      <c r="M131" s="53">
        <f t="shared" ref="M131:M132" si="44">L131*0.6</f>
        <v>15600</v>
      </c>
      <c r="N131" s="53">
        <f t="shared" ref="N131:N132" si="45">M131*0.95</f>
        <v>14820</v>
      </c>
      <c r="O131" s="53">
        <f t="shared" ref="O131:O132" si="46">N131*0.85</f>
        <v>12597</v>
      </c>
      <c r="P131" s="33"/>
      <c r="Q131" s="33"/>
      <c r="R131" s="33"/>
      <c r="S131" s="33"/>
      <c r="T131" s="33"/>
      <c r="U131" s="33"/>
      <c r="V131" s="33"/>
      <c r="W131" s="33"/>
      <c r="X131" s="33"/>
      <c r="Y131" s="33"/>
      <c r="Z131" s="33"/>
    </row>
    <row r="132" spans="1:26" ht="26.25" customHeight="1">
      <c r="A132" s="90"/>
      <c r="B132" s="91" t="s">
        <v>4397</v>
      </c>
      <c r="C132" s="90" t="s">
        <v>4398</v>
      </c>
      <c r="D132" s="60">
        <f t="shared" si="41"/>
        <v>1650</v>
      </c>
      <c r="E132" s="60">
        <f t="shared" si="42"/>
        <v>2700</v>
      </c>
      <c r="F132" s="33" t="s">
        <v>952</v>
      </c>
      <c r="G132" s="33"/>
      <c r="H132" s="59"/>
      <c r="I132" s="59"/>
      <c r="J132" s="33"/>
      <c r="K132" s="52">
        <f t="shared" si="43"/>
        <v>0</v>
      </c>
      <c r="L132" s="95">
        <v>2700</v>
      </c>
      <c r="M132" s="53">
        <f t="shared" si="44"/>
        <v>1620</v>
      </c>
      <c r="N132" s="53">
        <f t="shared" si="45"/>
        <v>1539</v>
      </c>
      <c r="O132" s="53">
        <f t="shared" si="46"/>
        <v>1308.1499999999999</v>
      </c>
      <c r="P132" s="33"/>
      <c r="Q132" s="33"/>
      <c r="R132" s="33"/>
      <c r="S132" s="33"/>
      <c r="T132" s="33"/>
      <c r="U132" s="33"/>
      <c r="V132" s="33"/>
      <c r="W132" s="33"/>
      <c r="X132" s="33"/>
      <c r="Y132" s="33"/>
      <c r="Z132" s="33"/>
    </row>
    <row r="133" spans="1:26" ht="26.25" customHeight="1">
      <c r="A133" s="33"/>
      <c r="B133" s="51"/>
      <c r="C133" s="33"/>
      <c r="D133" s="84"/>
      <c r="E133" s="84"/>
      <c r="F133" s="33"/>
      <c r="G133" s="33"/>
      <c r="H133" s="59"/>
      <c r="I133" s="59"/>
      <c r="J133" s="33"/>
      <c r="K133" s="33"/>
      <c r="L133" s="33"/>
      <c r="M133" s="33"/>
      <c r="N133" s="33"/>
      <c r="O133" s="33"/>
      <c r="P133" s="33"/>
      <c r="Q133" s="33"/>
      <c r="R133" s="33"/>
      <c r="S133" s="33"/>
      <c r="T133" s="33"/>
      <c r="U133" s="33"/>
      <c r="V133" s="33"/>
      <c r="W133" s="33"/>
      <c r="X133" s="33"/>
      <c r="Y133" s="33"/>
      <c r="Z133" s="33"/>
    </row>
    <row r="134" spans="1:26" ht="26.25" customHeight="1">
      <c r="A134" s="33"/>
      <c r="B134" s="51"/>
      <c r="C134" s="33"/>
      <c r="D134" s="84"/>
      <c r="E134" s="84"/>
      <c r="F134" s="33"/>
      <c r="G134" s="33"/>
      <c r="H134" s="59"/>
      <c r="I134" s="59"/>
      <c r="J134" s="33"/>
      <c r="K134" s="33"/>
      <c r="L134" s="33"/>
      <c r="M134" s="33"/>
      <c r="N134" s="33"/>
      <c r="O134" s="33"/>
      <c r="P134" s="33"/>
      <c r="Q134" s="33"/>
      <c r="R134" s="33"/>
      <c r="S134" s="33"/>
      <c r="T134" s="33"/>
      <c r="U134" s="33"/>
      <c r="V134" s="33"/>
      <c r="W134" s="33"/>
      <c r="X134" s="33"/>
      <c r="Y134" s="33"/>
      <c r="Z134" s="33"/>
    </row>
    <row r="135" spans="1:26" ht="26.25" customHeight="1">
      <c r="A135" s="33"/>
      <c r="B135" s="51"/>
      <c r="C135" s="33"/>
      <c r="D135" s="84"/>
      <c r="E135" s="84"/>
      <c r="F135" s="33"/>
      <c r="G135" s="33"/>
      <c r="H135" s="59"/>
      <c r="I135" s="59"/>
      <c r="J135" s="33"/>
      <c r="K135" s="33"/>
      <c r="L135" s="33"/>
      <c r="M135" s="33"/>
      <c r="N135" s="33"/>
      <c r="O135" s="33"/>
      <c r="P135" s="33"/>
      <c r="Q135" s="33"/>
      <c r="R135" s="33"/>
      <c r="S135" s="33"/>
      <c r="T135" s="33"/>
      <c r="U135" s="33"/>
      <c r="V135" s="33"/>
      <c r="W135" s="33"/>
      <c r="X135" s="33"/>
      <c r="Y135" s="33"/>
      <c r="Z135" s="33"/>
    </row>
    <row r="136" spans="1:26" ht="26.25" customHeight="1">
      <c r="A136" s="33"/>
      <c r="B136" s="51"/>
      <c r="C136" s="33"/>
      <c r="D136" s="84"/>
      <c r="E136" s="84"/>
      <c r="F136" s="33"/>
      <c r="G136" s="33"/>
      <c r="H136" s="59"/>
      <c r="I136" s="59"/>
      <c r="J136" s="33"/>
      <c r="K136" s="33"/>
      <c r="L136" s="33"/>
      <c r="M136" s="33"/>
      <c r="N136" s="33"/>
      <c r="O136" s="33"/>
      <c r="P136" s="33"/>
      <c r="Q136" s="33"/>
      <c r="R136" s="33"/>
      <c r="S136" s="33"/>
      <c r="T136" s="33"/>
      <c r="U136" s="33"/>
      <c r="V136" s="33"/>
      <c r="W136" s="33"/>
      <c r="X136" s="33"/>
      <c r="Y136" s="33"/>
      <c r="Z136" s="33"/>
    </row>
    <row r="137" spans="1:26" ht="26.25" customHeight="1">
      <c r="A137" s="33"/>
      <c r="B137" s="51"/>
      <c r="C137" s="33"/>
      <c r="D137" s="84"/>
      <c r="E137" s="84"/>
      <c r="F137" s="33"/>
      <c r="G137" s="33"/>
      <c r="H137" s="59"/>
      <c r="I137" s="59"/>
      <c r="J137" s="33"/>
      <c r="K137" s="33"/>
      <c r="L137" s="33"/>
      <c r="M137" s="33"/>
      <c r="N137" s="33"/>
      <c r="O137" s="33"/>
      <c r="P137" s="33"/>
      <c r="Q137" s="33"/>
      <c r="R137" s="33"/>
      <c r="S137" s="33"/>
      <c r="T137" s="33"/>
      <c r="U137" s="33"/>
      <c r="V137" s="33"/>
      <c r="W137" s="33"/>
      <c r="X137" s="33"/>
      <c r="Y137" s="33"/>
      <c r="Z137" s="33"/>
    </row>
    <row r="138" spans="1:26" ht="26.25" customHeight="1">
      <c r="A138" s="33"/>
      <c r="B138" s="51"/>
      <c r="C138" s="33"/>
      <c r="D138" s="84"/>
      <c r="E138" s="84"/>
      <c r="F138" s="33"/>
      <c r="G138" s="33"/>
      <c r="H138" s="59"/>
      <c r="I138" s="59"/>
      <c r="J138" s="33"/>
      <c r="K138" s="33"/>
      <c r="L138" s="33"/>
      <c r="M138" s="33"/>
      <c r="N138" s="33"/>
      <c r="O138" s="33"/>
      <c r="P138" s="33"/>
      <c r="Q138" s="33"/>
      <c r="R138" s="33"/>
      <c r="S138" s="33"/>
      <c r="T138" s="33"/>
      <c r="U138" s="33"/>
      <c r="V138" s="33"/>
      <c r="W138" s="33"/>
      <c r="X138" s="33"/>
      <c r="Y138" s="33"/>
      <c r="Z138" s="33"/>
    </row>
    <row r="139" spans="1:26" ht="26.25" customHeight="1">
      <c r="A139" s="33"/>
      <c r="B139" s="51"/>
      <c r="C139" s="33"/>
      <c r="D139" s="84"/>
      <c r="E139" s="84"/>
      <c r="F139" s="33"/>
      <c r="G139" s="33"/>
      <c r="H139" s="59"/>
      <c r="I139" s="59"/>
      <c r="J139" s="33"/>
      <c r="K139" s="33"/>
      <c r="L139" s="33"/>
      <c r="M139" s="33"/>
      <c r="N139" s="33"/>
      <c r="O139" s="33"/>
      <c r="P139" s="33"/>
      <c r="Q139" s="33"/>
      <c r="R139" s="33"/>
      <c r="S139" s="33"/>
      <c r="T139" s="33"/>
      <c r="U139" s="33"/>
      <c r="V139" s="33"/>
      <c r="W139" s="33"/>
      <c r="X139" s="33"/>
      <c r="Y139" s="33"/>
      <c r="Z139" s="33"/>
    </row>
    <row r="140" spans="1:26" ht="26.25" customHeight="1">
      <c r="A140" s="33"/>
      <c r="B140" s="51"/>
      <c r="C140" s="33"/>
      <c r="D140" s="84"/>
      <c r="E140" s="84"/>
      <c r="F140" s="33"/>
      <c r="G140" s="33"/>
      <c r="H140" s="59"/>
      <c r="I140" s="59"/>
      <c r="J140" s="33"/>
      <c r="K140" s="33"/>
      <c r="L140" s="33"/>
      <c r="M140" s="33"/>
      <c r="N140" s="33"/>
      <c r="O140" s="33"/>
      <c r="P140" s="33"/>
      <c r="Q140" s="33"/>
      <c r="R140" s="33"/>
      <c r="S140" s="33"/>
      <c r="T140" s="33"/>
      <c r="U140" s="33"/>
      <c r="V140" s="33"/>
      <c r="W140" s="33"/>
      <c r="X140" s="33"/>
      <c r="Y140" s="33"/>
      <c r="Z140" s="33"/>
    </row>
    <row r="141" spans="1:26" ht="26.25" customHeight="1">
      <c r="A141" s="33"/>
      <c r="B141" s="51"/>
      <c r="C141" s="33"/>
      <c r="D141" s="84"/>
      <c r="E141" s="84"/>
      <c r="F141" s="33"/>
      <c r="G141" s="33"/>
      <c r="H141" s="59"/>
      <c r="I141" s="59"/>
      <c r="J141" s="33"/>
      <c r="K141" s="33"/>
      <c r="L141" s="33"/>
      <c r="M141" s="33"/>
      <c r="N141" s="33"/>
      <c r="O141" s="33"/>
      <c r="P141" s="33"/>
      <c r="Q141" s="33"/>
      <c r="R141" s="33"/>
      <c r="S141" s="33"/>
      <c r="T141" s="33"/>
      <c r="U141" s="33"/>
      <c r="V141" s="33"/>
      <c r="W141" s="33"/>
      <c r="X141" s="33"/>
      <c r="Y141" s="33"/>
      <c r="Z141" s="33"/>
    </row>
    <row r="142" spans="1:26" ht="26.25" customHeight="1">
      <c r="A142" s="33"/>
      <c r="B142" s="51"/>
      <c r="C142" s="33"/>
      <c r="D142" s="84"/>
      <c r="E142" s="84"/>
      <c r="F142" s="33"/>
      <c r="G142" s="33"/>
      <c r="H142" s="59"/>
      <c r="I142" s="59"/>
      <c r="J142" s="33"/>
      <c r="K142" s="33"/>
      <c r="L142" s="33"/>
      <c r="M142" s="33"/>
      <c r="N142" s="33"/>
      <c r="O142" s="33"/>
      <c r="P142" s="33"/>
      <c r="Q142" s="33"/>
      <c r="R142" s="33"/>
      <c r="S142" s="33"/>
      <c r="T142" s="33"/>
      <c r="U142" s="33"/>
      <c r="V142" s="33"/>
      <c r="W142" s="33"/>
      <c r="X142" s="33"/>
      <c r="Y142" s="33"/>
      <c r="Z142" s="33"/>
    </row>
    <row r="143" spans="1:26" ht="26.25" customHeight="1">
      <c r="A143" s="33"/>
      <c r="B143" s="51"/>
      <c r="C143" s="33"/>
      <c r="D143" s="84"/>
      <c r="E143" s="84"/>
      <c r="F143" s="33"/>
      <c r="G143" s="33"/>
      <c r="H143" s="59"/>
      <c r="I143" s="59"/>
      <c r="J143" s="33"/>
      <c r="K143" s="33"/>
      <c r="L143" s="33"/>
      <c r="M143" s="33"/>
      <c r="N143" s="33"/>
      <c r="O143" s="33"/>
      <c r="P143" s="33"/>
      <c r="Q143" s="33"/>
      <c r="R143" s="33"/>
      <c r="S143" s="33"/>
      <c r="T143" s="33"/>
      <c r="U143" s="33"/>
      <c r="V143" s="33"/>
      <c r="W143" s="33"/>
      <c r="X143" s="33"/>
      <c r="Y143" s="33"/>
      <c r="Z143" s="33"/>
    </row>
    <row r="144" spans="1:26" ht="26.25" customHeight="1">
      <c r="A144" s="33"/>
      <c r="B144" s="51"/>
      <c r="C144" s="33"/>
      <c r="D144" s="84"/>
      <c r="E144" s="84"/>
      <c r="F144" s="33"/>
      <c r="G144" s="33"/>
      <c r="H144" s="59"/>
      <c r="I144" s="59"/>
      <c r="J144" s="33"/>
      <c r="K144" s="33"/>
      <c r="L144" s="33"/>
      <c r="M144" s="33"/>
      <c r="N144" s="33"/>
      <c r="O144" s="33"/>
      <c r="P144" s="33"/>
      <c r="Q144" s="33"/>
      <c r="R144" s="33"/>
      <c r="S144" s="33"/>
      <c r="T144" s="33"/>
      <c r="U144" s="33"/>
      <c r="V144" s="33"/>
      <c r="W144" s="33"/>
      <c r="X144" s="33"/>
      <c r="Y144" s="33"/>
      <c r="Z144" s="33"/>
    </row>
    <row r="145" spans="1:26" ht="26.25" customHeight="1">
      <c r="A145" s="33"/>
      <c r="B145" s="51"/>
      <c r="C145" s="33"/>
      <c r="D145" s="84"/>
      <c r="E145" s="84"/>
      <c r="F145" s="33"/>
      <c r="G145" s="33"/>
      <c r="H145" s="59"/>
      <c r="I145" s="59"/>
      <c r="J145" s="33"/>
      <c r="K145" s="33"/>
      <c r="L145" s="33"/>
      <c r="M145" s="33"/>
      <c r="N145" s="33"/>
      <c r="O145" s="33"/>
      <c r="P145" s="33"/>
      <c r="Q145" s="33"/>
      <c r="R145" s="33"/>
      <c r="S145" s="33"/>
      <c r="T145" s="33"/>
      <c r="U145" s="33"/>
      <c r="V145" s="33"/>
      <c r="W145" s="33"/>
      <c r="X145" s="33"/>
      <c r="Y145" s="33"/>
      <c r="Z145" s="33"/>
    </row>
    <row r="146" spans="1:26" ht="26.25" customHeight="1">
      <c r="A146" s="33"/>
      <c r="B146" s="51"/>
      <c r="C146" s="33"/>
      <c r="D146" s="84"/>
      <c r="E146" s="84"/>
      <c r="F146" s="33"/>
      <c r="G146" s="33"/>
      <c r="H146" s="59"/>
      <c r="I146" s="59"/>
      <c r="J146" s="33"/>
      <c r="K146" s="33"/>
      <c r="L146" s="33"/>
      <c r="M146" s="33"/>
      <c r="N146" s="33"/>
      <c r="O146" s="33"/>
      <c r="P146" s="33"/>
      <c r="Q146" s="33"/>
      <c r="R146" s="33"/>
      <c r="S146" s="33"/>
      <c r="T146" s="33"/>
      <c r="U146" s="33"/>
      <c r="V146" s="33"/>
      <c r="W146" s="33"/>
      <c r="X146" s="33"/>
      <c r="Y146" s="33"/>
      <c r="Z146" s="33"/>
    </row>
    <row r="147" spans="1:26" ht="26.25" customHeight="1">
      <c r="A147" s="33"/>
      <c r="B147" s="51"/>
      <c r="C147" s="33"/>
      <c r="D147" s="84"/>
      <c r="E147" s="84"/>
      <c r="F147" s="33"/>
      <c r="G147" s="33"/>
      <c r="H147" s="59"/>
      <c r="I147" s="59"/>
      <c r="J147" s="33"/>
      <c r="K147" s="33"/>
      <c r="L147" s="33"/>
      <c r="M147" s="33"/>
      <c r="N147" s="33"/>
      <c r="O147" s="33"/>
      <c r="P147" s="33"/>
      <c r="Q147" s="33"/>
      <c r="R147" s="33"/>
      <c r="S147" s="33"/>
      <c r="T147" s="33"/>
      <c r="U147" s="33"/>
      <c r="V147" s="33"/>
      <c r="W147" s="33"/>
      <c r="X147" s="33"/>
      <c r="Y147" s="33"/>
      <c r="Z147" s="33"/>
    </row>
    <row r="148" spans="1:26" ht="26.25" customHeight="1">
      <c r="A148" s="33"/>
      <c r="B148" s="51"/>
      <c r="C148" s="33"/>
      <c r="D148" s="84"/>
      <c r="E148" s="84"/>
      <c r="F148" s="33"/>
      <c r="G148" s="33"/>
      <c r="H148" s="59"/>
      <c r="I148" s="59"/>
      <c r="J148" s="33"/>
      <c r="K148" s="33"/>
      <c r="L148" s="33"/>
      <c r="M148" s="33"/>
      <c r="N148" s="33"/>
      <c r="O148" s="33"/>
      <c r="P148" s="33"/>
      <c r="Q148" s="33"/>
      <c r="R148" s="33"/>
      <c r="S148" s="33"/>
      <c r="T148" s="33"/>
      <c r="U148" s="33"/>
      <c r="V148" s="33"/>
      <c r="W148" s="33"/>
      <c r="X148" s="33"/>
      <c r="Y148" s="33"/>
      <c r="Z148" s="33"/>
    </row>
    <row r="149" spans="1:26" ht="26.25" customHeight="1">
      <c r="A149" s="33"/>
      <c r="B149" s="51"/>
      <c r="C149" s="33"/>
      <c r="D149" s="84"/>
      <c r="E149" s="84"/>
      <c r="F149" s="33"/>
      <c r="G149" s="33"/>
      <c r="H149" s="59"/>
      <c r="I149" s="59"/>
      <c r="J149" s="33"/>
      <c r="K149" s="33"/>
      <c r="L149" s="33"/>
      <c r="M149" s="33"/>
      <c r="N149" s="33"/>
      <c r="O149" s="33"/>
      <c r="P149" s="33"/>
      <c r="Q149" s="33"/>
      <c r="R149" s="33"/>
      <c r="S149" s="33"/>
      <c r="T149" s="33"/>
      <c r="U149" s="33"/>
      <c r="V149" s="33"/>
      <c r="W149" s="33"/>
      <c r="X149" s="33"/>
      <c r="Y149" s="33"/>
      <c r="Z149" s="33"/>
    </row>
    <row r="150" spans="1:26" ht="26.25" customHeight="1">
      <c r="A150" s="33"/>
      <c r="B150" s="51"/>
      <c r="C150" s="33"/>
      <c r="D150" s="84"/>
      <c r="E150" s="84"/>
      <c r="F150" s="33"/>
      <c r="G150" s="33"/>
      <c r="H150" s="59"/>
      <c r="I150" s="59"/>
      <c r="J150" s="33"/>
      <c r="K150" s="33"/>
      <c r="L150" s="33"/>
      <c r="M150" s="33"/>
      <c r="N150" s="33"/>
      <c r="O150" s="33"/>
      <c r="P150" s="33"/>
      <c r="Q150" s="33"/>
      <c r="R150" s="33"/>
      <c r="S150" s="33"/>
      <c r="T150" s="33"/>
      <c r="U150" s="33"/>
      <c r="V150" s="33"/>
      <c r="W150" s="33"/>
      <c r="X150" s="33"/>
      <c r="Y150" s="33"/>
      <c r="Z150" s="33"/>
    </row>
    <row r="151" spans="1:26" ht="26.25" customHeight="1">
      <c r="A151" s="33"/>
      <c r="B151" s="51"/>
      <c r="C151" s="33"/>
      <c r="D151" s="84"/>
      <c r="E151" s="84"/>
      <c r="F151" s="33"/>
      <c r="G151" s="33"/>
      <c r="H151" s="59"/>
      <c r="I151" s="59"/>
      <c r="J151" s="33"/>
      <c r="K151" s="33"/>
      <c r="L151" s="33"/>
      <c r="M151" s="33"/>
      <c r="N151" s="33"/>
      <c r="O151" s="33"/>
      <c r="P151" s="33"/>
      <c r="Q151" s="33"/>
      <c r="R151" s="33"/>
      <c r="S151" s="33"/>
      <c r="T151" s="33"/>
      <c r="U151" s="33"/>
      <c r="V151" s="33"/>
      <c r="W151" s="33"/>
      <c r="X151" s="33"/>
      <c r="Y151" s="33"/>
      <c r="Z151" s="33"/>
    </row>
    <row r="152" spans="1:26" ht="26.25" customHeight="1">
      <c r="A152" s="33"/>
      <c r="B152" s="51"/>
      <c r="C152" s="33"/>
      <c r="D152" s="84"/>
      <c r="E152" s="84"/>
      <c r="F152" s="33"/>
      <c r="G152" s="33"/>
      <c r="H152" s="59"/>
      <c r="I152" s="59"/>
      <c r="J152" s="33"/>
      <c r="K152" s="33"/>
      <c r="L152" s="33"/>
      <c r="M152" s="33"/>
      <c r="N152" s="33"/>
      <c r="O152" s="33"/>
      <c r="P152" s="33"/>
      <c r="Q152" s="33"/>
      <c r="R152" s="33"/>
      <c r="S152" s="33"/>
      <c r="T152" s="33"/>
      <c r="U152" s="33"/>
      <c r="V152" s="33"/>
      <c r="W152" s="33"/>
      <c r="X152" s="33"/>
      <c r="Y152" s="33"/>
      <c r="Z152" s="33"/>
    </row>
    <row r="153" spans="1:26" ht="26.25" customHeight="1">
      <c r="A153" s="33"/>
      <c r="B153" s="51"/>
      <c r="C153" s="33"/>
      <c r="D153" s="84"/>
      <c r="E153" s="84"/>
      <c r="F153" s="33"/>
      <c r="G153" s="33"/>
      <c r="H153" s="59"/>
      <c r="I153" s="59"/>
      <c r="J153" s="33"/>
      <c r="K153" s="33"/>
      <c r="L153" s="33"/>
      <c r="M153" s="33"/>
      <c r="N153" s="33"/>
      <c r="O153" s="33"/>
      <c r="P153" s="33"/>
      <c r="Q153" s="33"/>
      <c r="R153" s="33"/>
      <c r="S153" s="33"/>
      <c r="T153" s="33"/>
      <c r="U153" s="33"/>
      <c r="V153" s="33"/>
      <c r="W153" s="33"/>
      <c r="X153" s="33"/>
      <c r="Y153" s="33"/>
      <c r="Z153" s="33"/>
    </row>
    <row r="154" spans="1:26" ht="26.25" customHeight="1">
      <c r="A154" s="33"/>
      <c r="B154" s="51"/>
      <c r="C154" s="33"/>
      <c r="D154" s="84"/>
      <c r="E154" s="84"/>
      <c r="F154" s="33"/>
      <c r="G154" s="33"/>
      <c r="H154" s="59"/>
      <c r="I154" s="59"/>
      <c r="J154" s="33"/>
      <c r="K154" s="33"/>
      <c r="L154" s="33"/>
      <c r="M154" s="33"/>
      <c r="N154" s="33"/>
      <c r="O154" s="33"/>
      <c r="P154" s="33"/>
      <c r="Q154" s="33"/>
      <c r="R154" s="33"/>
      <c r="S154" s="33"/>
      <c r="T154" s="33"/>
      <c r="U154" s="33"/>
      <c r="V154" s="33"/>
      <c r="W154" s="33"/>
      <c r="X154" s="33"/>
      <c r="Y154" s="33"/>
      <c r="Z154" s="33"/>
    </row>
    <row r="155" spans="1:26" ht="26.25" customHeight="1">
      <c r="A155" s="33"/>
      <c r="B155" s="51"/>
      <c r="C155" s="33"/>
      <c r="D155" s="84"/>
      <c r="E155" s="84"/>
      <c r="F155" s="33"/>
      <c r="G155" s="33"/>
      <c r="H155" s="59"/>
      <c r="I155" s="59"/>
      <c r="J155" s="33"/>
      <c r="K155" s="33"/>
      <c r="L155" s="33"/>
      <c r="M155" s="33"/>
      <c r="N155" s="33"/>
      <c r="O155" s="33"/>
      <c r="P155" s="33"/>
      <c r="Q155" s="33"/>
      <c r="R155" s="33"/>
      <c r="S155" s="33"/>
      <c r="T155" s="33"/>
      <c r="U155" s="33"/>
      <c r="V155" s="33"/>
      <c r="W155" s="33"/>
      <c r="X155" s="33"/>
      <c r="Y155" s="33"/>
      <c r="Z155" s="33"/>
    </row>
    <row r="156" spans="1:26" ht="26.25" customHeight="1">
      <c r="A156" s="33"/>
      <c r="B156" s="51"/>
      <c r="C156" s="33"/>
      <c r="D156" s="84"/>
      <c r="E156" s="84"/>
      <c r="F156" s="33"/>
      <c r="G156" s="33"/>
      <c r="H156" s="59"/>
      <c r="I156" s="59"/>
      <c r="J156" s="33"/>
      <c r="K156" s="33"/>
      <c r="L156" s="33"/>
      <c r="M156" s="33"/>
      <c r="N156" s="33"/>
      <c r="O156" s="33"/>
      <c r="P156" s="33"/>
      <c r="Q156" s="33"/>
      <c r="R156" s="33"/>
      <c r="S156" s="33"/>
      <c r="T156" s="33"/>
      <c r="U156" s="33"/>
      <c r="V156" s="33"/>
      <c r="W156" s="33"/>
      <c r="X156" s="33"/>
      <c r="Y156" s="33"/>
      <c r="Z156" s="33"/>
    </row>
    <row r="157" spans="1:26" ht="26.25" customHeight="1">
      <c r="A157" s="33"/>
      <c r="B157" s="51"/>
      <c r="C157" s="33"/>
      <c r="D157" s="84"/>
      <c r="E157" s="84"/>
      <c r="F157" s="33"/>
      <c r="G157" s="33"/>
      <c r="H157" s="59"/>
      <c r="I157" s="59"/>
      <c r="J157" s="33"/>
      <c r="K157" s="33"/>
      <c r="L157" s="33"/>
      <c r="M157" s="33"/>
      <c r="N157" s="33"/>
      <c r="O157" s="33"/>
      <c r="P157" s="33"/>
      <c r="Q157" s="33"/>
      <c r="R157" s="33"/>
      <c r="S157" s="33"/>
      <c r="T157" s="33"/>
      <c r="U157" s="33"/>
      <c r="V157" s="33"/>
      <c r="W157" s="33"/>
      <c r="X157" s="33"/>
      <c r="Y157" s="33"/>
      <c r="Z157" s="33"/>
    </row>
    <row r="158" spans="1:26" ht="26.25" customHeight="1">
      <c r="A158" s="33"/>
      <c r="B158" s="51"/>
      <c r="C158" s="33"/>
      <c r="D158" s="84"/>
      <c r="E158" s="84"/>
      <c r="F158" s="33"/>
      <c r="G158" s="33"/>
      <c r="H158" s="59"/>
      <c r="I158" s="59"/>
      <c r="J158" s="33"/>
      <c r="K158" s="33"/>
      <c r="L158" s="33"/>
      <c r="M158" s="33"/>
      <c r="N158" s="33"/>
      <c r="O158" s="33"/>
      <c r="P158" s="33"/>
      <c r="Q158" s="33"/>
      <c r="R158" s="33"/>
      <c r="S158" s="33"/>
      <c r="T158" s="33"/>
      <c r="U158" s="33"/>
      <c r="V158" s="33"/>
      <c r="W158" s="33"/>
      <c r="X158" s="33"/>
      <c r="Y158" s="33"/>
      <c r="Z158" s="33"/>
    </row>
    <row r="159" spans="1:26" ht="26.25" customHeight="1">
      <c r="A159" s="33"/>
      <c r="B159" s="51"/>
      <c r="C159" s="33"/>
      <c r="D159" s="84"/>
      <c r="E159" s="84"/>
      <c r="F159" s="33"/>
      <c r="G159" s="33"/>
      <c r="H159" s="59"/>
      <c r="I159" s="59"/>
      <c r="J159" s="33"/>
      <c r="K159" s="33"/>
      <c r="L159" s="33"/>
      <c r="M159" s="33"/>
      <c r="N159" s="33"/>
      <c r="O159" s="33"/>
      <c r="P159" s="33"/>
      <c r="Q159" s="33"/>
      <c r="R159" s="33"/>
      <c r="S159" s="33"/>
      <c r="T159" s="33"/>
      <c r="U159" s="33"/>
      <c r="V159" s="33"/>
      <c r="W159" s="33"/>
      <c r="X159" s="33"/>
      <c r="Y159" s="33"/>
      <c r="Z159" s="33"/>
    </row>
    <row r="160" spans="1:26" ht="26.25" customHeight="1">
      <c r="A160" s="33"/>
      <c r="B160" s="51"/>
      <c r="C160" s="33"/>
      <c r="D160" s="84"/>
      <c r="E160" s="84"/>
      <c r="F160" s="33"/>
      <c r="G160" s="33"/>
      <c r="H160" s="59"/>
      <c r="I160" s="59"/>
      <c r="J160" s="33"/>
      <c r="K160" s="33"/>
      <c r="L160" s="33"/>
      <c r="M160" s="33"/>
      <c r="N160" s="33"/>
      <c r="O160" s="33"/>
      <c r="P160" s="33"/>
      <c r="Q160" s="33"/>
      <c r="R160" s="33"/>
      <c r="S160" s="33"/>
      <c r="T160" s="33"/>
      <c r="U160" s="33"/>
      <c r="V160" s="33"/>
      <c r="W160" s="33"/>
      <c r="X160" s="33"/>
      <c r="Y160" s="33"/>
      <c r="Z160" s="33"/>
    </row>
    <row r="161" spans="1:26" ht="26.25" customHeight="1">
      <c r="A161" s="33"/>
      <c r="B161" s="51"/>
      <c r="C161" s="33"/>
      <c r="D161" s="84"/>
      <c r="E161" s="84"/>
      <c r="F161" s="33"/>
      <c r="G161" s="33"/>
      <c r="H161" s="59"/>
      <c r="I161" s="59"/>
      <c r="J161" s="33"/>
      <c r="K161" s="33"/>
      <c r="L161" s="33"/>
      <c r="M161" s="33"/>
      <c r="N161" s="33"/>
      <c r="O161" s="33"/>
      <c r="P161" s="33"/>
      <c r="Q161" s="33"/>
      <c r="R161" s="33"/>
      <c r="S161" s="33"/>
      <c r="T161" s="33"/>
      <c r="U161" s="33"/>
      <c r="V161" s="33"/>
      <c r="W161" s="33"/>
      <c r="X161" s="33"/>
      <c r="Y161" s="33"/>
      <c r="Z161" s="33"/>
    </row>
    <row r="162" spans="1:26" ht="26.25" customHeight="1">
      <c r="A162" s="33"/>
      <c r="B162" s="51"/>
      <c r="C162" s="33"/>
      <c r="D162" s="84"/>
      <c r="E162" s="84"/>
      <c r="F162" s="33"/>
      <c r="G162" s="33"/>
      <c r="H162" s="59"/>
      <c r="I162" s="59"/>
      <c r="J162" s="33"/>
      <c r="K162" s="33"/>
      <c r="L162" s="33"/>
      <c r="M162" s="33"/>
      <c r="N162" s="33"/>
      <c r="O162" s="33"/>
      <c r="P162" s="33"/>
      <c r="Q162" s="33"/>
      <c r="R162" s="33"/>
      <c r="S162" s="33"/>
      <c r="T162" s="33"/>
      <c r="U162" s="33"/>
      <c r="V162" s="33"/>
      <c r="W162" s="33"/>
      <c r="X162" s="33"/>
      <c r="Y162" s="33"/>
      <c r="Z162" s="33"/>
    </row>
    <row r="163" spans="1:26" ht="26.25" customHeight="1">
      <c r="A163" s="33"/>
      <c r="B163" s="51"/>
      <c r="C163" s="33"/>
      <c r="D163" s="84"/>
      <c r="E163" s="84"/>
      <c r="F163" s="33"/>
      <c r="G163" s="33"/>
      <c r="H163" s="59"/>
      <c r="I163" s="59"/>
      <c r="J163" s="33"/>
      <c r="K163" s="33"/>
      <c r="L163" s="33"/>
      <c r="M163" s="33"/>
      <c r="N163" s="33"/>
      <c r="O163" s="33"/>
      <c r="P163" s="33"/>
      <c r="Q163" s="33"/>
      <c r="R163" s="33"/>
      <c r="S163" s="33"/>
      <c r="T163" s="33"/>
      <c r="U163" s="33"/>
      <c r="V163" s="33"/>
      <c r="W163" s="33"/>
      <c r="X163" s="33"/>
      <c r="Y163" s="33"/>
      <c r="Z163" s="33"/>
    </row>
    <row r="164" spans="1:26" ht="26.25" customHeight="1">
      <c r="A164" s="33"/>
      <c r="B164" s="51"/>
      <c r="C164" s="33"/>
      <c r="D164" s="84"/>
      <c r="E164" s="84"/>
      <c r="F164" s="33"/>
      <c r="G164" s="33"/>
      <c r="H164" s="59"/>
      <c r="I164" s="59"/>
      <c r="J164" s="33"/>
      <c r="K164" s="33"/>
      <c r="L164" s="33"/>
      <c r="M164" s="33"/>
      <c r="N164" s="33"/>
      <c r="O164" s="33"/>
      <c r="P164" s="33"/>
      <c r="Q164" s="33"/>
      <c r="R164" s="33"/>
      <c r="S164" s="33"/>
      <c r="T164" s="33"/>
      <c r="U164" s="33"/>
      <c r="V164" s="33"/>
      <c r="W164" s="33"/>
      <c r="X164" s="33"/>
      <c r="Y164" s="33"/>
      <c r="Z164" s="33"/>
    </row>
    <row r="165" spans="1:26" ht="26.25" customHeight="1">
      <c r="A165" s="33"/>
      <c r="B165" s="51"/>
      <c r="C165" s="33"/>
      <c r="D165" s="84"/>
      <c r="E165" s="84"/>
      <c r="F165" s="33"/>
      <c r="G165" s="33"/>
      <c r="H165" s="59"/>
      <c r="I165" s="59"/>
      <c r="J165" s="33"/>
      <c r="K165" s="33"/>
      <c r="L165" s="33"/>
      <c r="M165" s="33"/>
      <c r="N165" s="33"/>
      <c r="O165" s="33"/>
      <c r="P165" s="33"/>
      <c r="Q165" s="33"/>
      <c r="R165" s="33"/>
      <c r="S165" s="33"/>
      <c r="T165" s="33"/>
      <c r="U165" s="33"/>
      <c r="V165" s="33"/>
      <c r="W165" s="33"/>
      <c r="X165" s="33"/>
      <c r="Y165" s="33"/>
      <c r="Z165" s="33"/>
    </row>
    <row r="166" spans="1:26" ht="26.25" customHeight="1">
      <c r="A166" s="33"/>
      <c r="B166" s="51"/>
      <c r="C166" s="33"/>
      <c r="D166" s="84"/>
      <c r="E166" s="84"/>
      <c r="F166" s="33"/>
      <c r="G166" s="33"/>
      <c r="H166" s="59"/>
      <c r="I166" s="59"/>
      <c r="J166" s="33"/>
      <c r="K166" s="33"/>
      <c r="L166" s="33"/>
      <c r="M166" s="33"/>
      <c r="N166" s="33"/>
      <c r="O166" s="33"/>
      <c r="P166" s="33"/>
      <c r="Q166" s="33"/>
      <c r="R166" s="33"/>
      <c r="S166" s="33"/>
      <c r="T166" s="33"/>
      <c r="U166" s="33"/>
      <c r="V166" s="33"/>
      <c r="W166" s="33"/>
      <c r="X166" s="33"/>
      <c r="Y166" s="33"/>
      <c r="Z166" s="33"/>
    </row>
    <row r="167" spans="1:26" ht="26.25" customHeight="1">
      <c r="A167" s="33"/>
      <c r="B167" s="51"/>
      <c r="C167" s="33"/>
      <c r="D167" s="84"/>
      <c r="E167" s="84"/>
      <c r="F167" s="33"/>
      <c r="G167" s="33"/>
      <c r="H167" s="59"/>
      <c r="I167" s="59"/>
      <c r="J167" s="33"/>
      <c r="K167" s="33"/>
      <c r="L167" s="33"/>
      <c r="M167" s="33"/>
      <c r="N167" s="33"/>
      <c r="O167" s="33"/>
      <c r="P167" s="33"/>
      <c r="Q167" s="33"/>
      <c r="R167" s="33"/>
      <c r="S167" s="33"/>
      <c r="T167" s="33"/>
      <c r="U167" s="33"/>
      <c r="V167" s="33"/>
      <c r="W167" s="33"/>
      <c r="X167" s="33"/>
      <c r="Y167" s="33"/>
      <c r="Z167" s="33"/>
    </row>
    <row r="168" spans="1:26" ht="26.25" customHeight="1">
      <c r="A168" s="33"/>
      <c r="B168" s="51"/>
      <c r="C168" s="33"/>
      <c r="D168" s="84"/>
      <c r="E168" s="84"/>
      <c r="F168" s="33"/>
      <c r="G168" s="33"/>
      <c r="H168" s="59"/>
      <c r="I168" s="59"/>
      <c r="J168" s="33"/>
      <c r="K168" s="33"/>
      <c r="L168" s="33"/>
      <c r="M168" s="33"/>
      <c r="N168" s="33"/>
      <c r="O168" s="33"/>
      <c r="P168" s="33"/>
      <c r="Q168" s="33"/>
      <c r="R168" s="33"/>
      <c r="S168" s="33"/>
      <c r="T168" s="33"/>
      <c r="U168" s="33"/>
      <c r="V168" s="33"/>
      <c r="W168" s="33"/>
      <c r="X168" s="33"/>
      <c r="Y168" s="33"/>
      <c r="Z168" s="33"/>
    </row>
    <row r="169" spans="1:26" ht="26.25" customHeight="1">
      <c r="A169" s="33"/>
      <c r="B169" s="51"/>
      <c r="C169" s="33"/>
      <c r="D169" s="84"/>
      <c r="E169" s="84"/>
      <c r="F169" s="33"/>
      <c r="G169" s="33"/>
      <c r="H169" s="59"/>
      <c r="I169" s="59"/>
      <c r="J169" s="33"/>
      <c r="K169" s="33"/>
      <c r="L169" s="33"/>
      <c r="M169" s="33"/>
      <c r="N169" s="33"/>
      <c r="O169" s="33"/>
      <c r="P169" s="33"/>
      <c r="Q169" s="33"/>
      <c r="R169" s="33"/>
      <c r="S169" s="33"/>
      <c r="T169" s="33"/>
      <c r="U169" s="33"/>
      <c r="V169" s="33"/>
      <c r="W169" s="33"/>
      <c r="X169" s="33"/>
      <c r="Y169" s="33"/>
      <c r="Z169" s="33"/>
    </row>
    <row r="170" spans="1:26" ht="26.25" customHeight="1">
      <c r="A170" s="33"/>
      <c r="B170" s="51"/>
      <c r="C170" s="33"/>
      <c r="D170" s="84"/>
      <c r="E170" s="84"/>
      <c r="F170" s="33"/>
      <c r="G170" s="33"/>
      <c r="H170" s="59"/>
      <c r="I170" s="59"/>
      <c r="J170" s="33"/>
      <c r="K170" s="33"/>
      <c r="L170" s="33"/>
      <c r="M170" s="33"/>
      <c r="N170" s="33"/>
      <c r="O170" s="33"/>
      <c r="P170" s="33"/>
      <c r="Q170" s="33"/>
      <c r="R170" s="33"/>
      <c r="S170" s="33"/>
      <c r="T170" s="33"/>
      <c r="U170" s="33"/>
      <c r="V170" s="33"/>
      <c r="W170" s="33"/>
      <c r="X170" s="33"/>
      <c r="Y170" s="33"/>
      <c r="Z170" s="33"/>
    </row>
    <row r="171" spans="1:26" ht="26.25" customHeight="1">
      <c r="A171" s="33"/>
      <c r="B171" s="51"/>
      <c r="C171" s="33"/>
      <c r="D171" s="84"/>
      <c r="E171" s="84"/>
      <c r="F171" s="33"/>
      <c r="G171" s="33"/>
      <c r="H171" s="59"/>
      <c r="I171" s="59"/>
      <c r="J171" s="33"/>
      <c r="K171" s="33"/>
      <c r="L171" s="33"/>
      <c r="M171" s="33"/>
      <c r="N171" s="33"/>
      <c r="O171" s="33"/>
      <c r="P171" s="33"/>
      <c r="Q171" s="33"/>
      <c r="R171" s="33"/>
      <c r="S171" s="33"/>
      <c r="T171" s="33"/>
      <c r="U171" s="33"/>
      <c r="V171" s="33"/>
      <c r="W171" s="33"/>
      <c r="X171" s="33"/>
      <c r="Y171" s="33"/>
      <c r="Z171" s="33"/>
    </row>
    <row r="172" spans="1:26" ht="26.25" customHeight="1">
      <c r="A172" s="33"/>
      <c r="B172" s="51"/>
      <c r="C172" s="33"/>
      <c r="D172" s="84"/>
      <c r="E172" s="84"/>
      <c r="F172" s="33"/>
      <c r="G172" s="33"/>
      <c r="H172" s="59"/>
      <c r="I172" s="59"/>
      <c r="J172" s="33"/>
      <c r="K172" s="33"/>
      <c r="L172" s="33"/>
      <c r="M172" s="33"/>
      <c r="N172" s="33"/>
      <c r="O172" s="33"/>
      <c r="P172" s="33"/>
      <c r="Q172" s="33"/>
      <c r="R172" s="33"/>
      <c r="S172" s="33"/>
      <c r="T172" s="33"/>
      <c r="U172" s="33"/>
      <c r="V172" s="33"/>
      <c r="W172" s="33"/>
      <c r="X172" s="33"/>
      <c r="Y172" s="33"/>
      <c r="Z172" s="33"/>
    </row>
    <row r="173" spans="1:26" ht="26.25" customHeight="1">
      <c r="A173" s="33"/>
      <c r="B173" s="51"/>
      <c r="C173" s="33"/>
      <c r="D173" s="84"/>
      <c r="E173" s="84"/>
      <c r="F173" s="33"/>
      <c r="G173" s="33"/>
      <c r="H173" s="59"/>
      <c r="I173" s="59"/>
      <c r="J173" s="33"/>
      <c r="K173" s="33"/>
      <c r="L173" s="33"/>
      <c r="M173" s="33"/>
      <c r="N173" s="33"/>
      <c r="O173" s="33"/>
      <c r="P173" s="33"/>
      <c r="Q173" s="33"/>
      <c r="R173" s="33"/>
      <c r="S173" s="33"/>
      <c r="T173" s="33"/>
      <c r="U173" s="33"/>
      <c r="V173" s="33"/>
      <c r="W173" s="33"/>
      <c r="X173" s="33"/>
      <c r="Y173" s="33"/>
      <c r="Z173" s="33"/>
    </row>
    <row r="174" spans="1:26" ht="26.25" customHeight="1">
      <c r="A174" s="33"/>
      <c r="B174" s="51"/>
      <c r="C174" s="33"/>
      <c r="D174" s="84"/>
      <c r="E174" s="84"/>
      <c r="F174" s="33"/>
      <c r="G174" s="33"/>
      <c r="H174" s="59"/>
      <c r="I174" s="59"/>
      <c r="J174" s="33"/>
      <c r="K174" s="33"/>
      <c r="L174" s="33"/>
      <c r="M174" s="33"/>
      <c r="N174" s="33"/>
      <c r="O174" s="33"/>
      <c r="P174" s="33"/>
      <c r="Q174" s="33"/>
      <c r="R174" s="33"/>
      <c r="S174" s="33"/>
      <c r="T174" s="33"/>
      <c r="U174" s="33"/>
      <c r="V174" s="33"/>
      <c r="W174" s="33"/>
      <c r="X174" s="33"/>
      <c r="Y174" s="33"/>
      <c r="Z174" s="33"/>
    </row>
    <row r="175" spans="1:26" ht="26.25" customHeight="1">
      <c r="A175" s="33"/>
      <c r="B175" s="51"/>
      <c r="C175" s="33"/>
      <c r="D175" s="84"/>
      <c r="E175" s="84"/>
      <c r="F175" s="33"/>
      <c r="G175" s="33"/>
      <c r="H175" s="59"/>
      <c r="I175" s="59"/>
      <c r="J175" s="33"/>
      <c r="K175" s="33"/>
      <c r="L175" s="33"/>
      <c r="M175" s="33"/>
      <c r="N175" s="33"/>
      <c r="O175" s="33"/>
      <c r="P175" s="33"/>
      <c r="Q175" s="33"/>
      <c r="R175" s="33"/>
      <c r="S175" s="33"/>
      <c r="T175" s="33"/>
      <c r="U175" s="33"/>
      <c r="V175" s="33"/>
      <c r="W175" s="33"/>
      <c r="X175" s="33"/>
      <c r="Y175" s="33"/>
      <c r="Z175" s="33"/>
    </row>
    <row r="176" spans="1:26" ht="26.25" customHeight="1">
      <c r="A176" s="33"/>
      <c r="B176" s="51"/>
      <c r="C176" s="33"/>
      <c r="D176" s="84"/>
      <c r="E176" s="84"/>
      <c r="F176" s="33"/>
      <c r="G176" s="33"/>
      <c r="H176" s="59"/>
      <c r="I176" s="59"/>
      <c r="J176" s="33"/>
      <c r="K176" s="33"/>
      <c r="L176" s="33"/>
      <c r="M176" s="33"/>
      <c r="N176" s="33"/>
      <c r="O176" s="33"/>
      <c r="P176" s="33"/>
      <c r="Q176" s="33"/>
      <c r="R176" s="33"/>
      <c r="S176" s="33"/>
      <c r="T176" s="33"/>
      <c r="U176" s="33"/>
      <c r="V176" s="33"/>
      <c r="W176" s="33"/>
      <c r="X176" s="33"/>
      <c r="Y176" s="33"/>
      <c r="Z176" s="33"/>
    </row>
    <row r="177" spans="1:26" ht="26.25" customHeight="1">
      <c r="A177" s="33"/>
      <c r="B177" s="51"/>
      <c r="C177" s="33"/>
      <c r="D177" s="84"/>
      <c r="E177" s="84"/>
      <c r="F177" s="33"/>
      <c r="G177" s="33"/>
      <c r="H177" s="59"/>
      <c r="I177" s="59"/>
      <c r="J177" s="33"/>
      <c r="K177" s="33"/>
      <c r="L177" s="33"/>
      <c r="M177" s="33"/>
      <c r="N177" s="33"/>
      <c r="O177" s="33"/>
      <c r="P177" s="33"/>
      <c r="Q177" s="33"/>
      <c r="R177" s="33"/>
      <c r="S177" s="33"/>
      <c r="T177" s="33"/>
      <c r="U177" s="33"/>
      <c r="V177" s="33"/>
      <c r="W177" s="33"/>
      <c r="X177" s="33"/>
      <c r="Y177" s="33"/>
      <c r="Z177" s="33"/>
    </row>
    <row r="178" spans="1:26" ht="26.25" customHeight="1">
      <c r="A178" s="33"/>
      <c r="B178" s="51"/>
      <c r="C178" s="33"/>
      <c r="D178" s="84"/>
      <c r="E178" s="84"/>
      <c r="F178" s="33"/>
      <c r="G178" s="33"/>
      <c r="H178" s="59"/>
      <c r="I178" s="59"/>
      <c r="J178" s="33"/>
      <c r="K178" s="33"/>
      <c r="L178" s="33"/>
      <c r="M178" s="33"/>
      <c r="N178" s="33"/>
      <c r="O178" s="33"/>
      <c r="P178" s="33"/>
      <c r="Q178" s="33"/>
      <c r="R178" s="33"/>
      <c r="S178" s="33"/>
      <c r="T178" s="33"/>
      <c r="U178" s="33"/>
      <c r="V178" s="33"/>
      <c r="W178" s="33"/>
      <c r="X178" s="33"/>
      <c r="Y178" s="33"/>
      <c r="Z178" s="33"/>
    </row>
    <row r="179" spans="1:26" ht="26.25" customHeight="1">
      <c r="A179" s="33"/>
      <c r="B179" s="51"/>
      <c r="C179" s="33"/>
      <c r="D179" s="84"/>
      <c r="E179" s="84"/>
      <c r="F179" s="33"/>
      <c r="G179" s="33"/>
      <c r="H179" s="59"/>
      <c r="I179" s="59"/>
      <c r="J179" s="33"/>
      <c r="K179" s="33"/>
      <c r="L179" s="33"/>
      <c r="M179" s="33"/>
      <c r="N179" s="33"/>
      <c r="O179" s="33"/>
      <c r="P179" s="33"/>
      <c r="Q179" s="33"/>
      <c r="R179" s="33"/>
      <c r="S179" s="33"/>
      <c r="T179" s="33"/>
      <c r="U179" s="33"/>
      <c r="V179" s="33"/>
      <c r="W179" s="33"/>
      <c r="X179" s="33"/>
      <c r="Y179" s="33"/>
      <c r="Z179" s="33"/>
    </row>
    <row r="180" spans="1:26" ht="26.25" customHeight="1">
      <c r="A180" s="33"/>
      <c r="B180" s="51"/>
      <c r="C180" s="33"/>
      <c r="D180" s="84"/>
      <c r="E180" s="84"/>
      <c r="F180" s="33"/>
      <c r="G180" s="33"/>
      <c r="H180" s="59"/>
      <c r="I180" s="59"/>
      <c r="J180" s="33"/>
      <c r="K180" s="33"/>
      <c r="L180" s="33"/>
      <c r="M180" s="33"/>
      <c r="N180" s="33"/>
      <c r="O180" s="33"/>
      <c r="P180" s="33"/>
      <c r="Q180" s="33"/>
      <c r="R180" s="33"/>
      <c r="S180" s="33"/>
      <c r="T180" s="33"/>
      <c r="U180" s="33"/>
      <c r="V180" s="33"/>
      <c r="W180" s="33"/>
      <c r="X180" s="33"/>
      <c r="Y180" s="33"/>
      <c r="Z180" s="33"/>
    </row>
    <row r="181" spans="1:26" ht="26.25" customHeight="1">
      <c r="A181" s="33"/>
      <c r="B181" s="51"/>
      <c r="C181" s="33"/>
      <c r="D181" s="84"/>
      <c r="E181" s="84"/>
      <c r="F181" s="33"/>
      <c r="G181" s="33"/>
      <c r="H181" s="59"/>
      <c r="I181" s="59"/>
      <c r="J181" s="33"/>
      <c r="K181" s="33"/>
      <c r="L181" s="33"/>
      <c r="M181" s="33"/>
      <c r="N181" s="33"/>
      <c r="O181" s="33"/>
      <c r="P181" s="33"/>
      <c r="Q181" s="33"/>
      <c r="R181" s="33"/>
      <c r="S181" s="33"/>
      <c r="T181" s="33"/>
      <c r="U181" s="33"/>
      <c r="V181" s="33"/>
      <c r="W181" s="33"/>
      <c r="X181" s="33"/>
      <c r="Y181" s="33"/>
      <c r="Z181" s="33"/>
    </row>
    <row r="182" spans="1:26" ht="26.25" customHeight="1">
      <c r="A182" s="33"/>
      <c r="B182" s="51"/>
      <c r="C182" s="33"/>
      <c r="D182" s="84"/>
      <c r="E182" s="84"/>
      <c r="F182" s="33"/>
      <c r="G182" s="33"/>
      <c r="H182" s="59"/>
      <c r="I182" s="59"/>
      <c r="J182" s="33"/>
      <c r="K182" s="33"/>
      <c r="L182" s="33"/>
      <c r="M182" s="33"/>
      <c r="N182" s="33"/>
      <c r="O182" s="33"/>
      <c r="P182" s="33"/>
      <c r="Q182" s="33"/>
      <c r="R182" s="33"/>
      <c r="S182" s="33"/>
      <c r="T182" s="33"/>
      <c r="U182" s="33"/>
      <c r="V182" s="33"/>
      <c r="W182" s="33"/>
      <c r="X182" s="33"/>
      <c r="Y182" s="33"/>
      <c r="Z182" s="33"/>
    </row>
    <row r="183" spans="1:26" ht="26.25" customHeight="1">
      <c r="A183" s="33"/>
      <c r="B183" s="51"/>
      <c r="C183" s="33"/>
      <c r="D183" s="84"/>
      <c r="E183" s="84"/>
      <c r="F183" s="33"/>
      <c r="G183" s="33"/>
      <c r="H183" s="59"/>
      <c r="I183" s="59"/>
      <c r="J183" s="33"/>
      <c r="K183" s="33"/>
      <c r="L183" s="33"/>
      <c r="M183" s="33"/>
      <c r="N183" s="33"/>
      <c r="O183" s="33"/>
      <c r="P183" s="33"/>
      <c r="Q183" s="33"/>
      <c r="R183" s="33"/>
      <c r="S183" s="33"/>
      <c r="T183" s="33"/>
      <c r="U183" s="33"/>
      <c r="V183" s="33"/>
      <c r="W183" s="33"/>
      <c r="X183" s="33"/>
      <c r="Y183" s="33"/>
      <c r="Z183" s="33"/>
    </row>
    <row r="184" spans="1:26" ht="26.25" customHeight="1">
      <c r="A184" s="33"/>
      <c r="B184" s="51"/>
      <c r="C184" s="33"/>
      <c r="D184" s="84"/>
      <c r="E184" s="84"/>
      <c r="F184" s="33"/>
      <c r="G184" s="33"/>
      <c r="H184" s="59"/>
      <c r="I184" s="59"/>
      <c r="J184" s="33"/>
      <c r="K184" s="33"/>
      <c r="L184" s="33"/>
      <c r="M184" s="33"/>
      <c r="N184" s="33"/>
      <c r="O184" s="33"/>
      <c r="P184" s="33"/>
      <c r="Q184" s="33"/>
      <c r="R184" s="33"/>
      <c r="S184" s="33"/>
      <c r="T184" s="33"/>
      <c r="U184" s="33"/>
      <c r="V184" s="33"/>
      <c r="W184" s="33"/>
      <c r="X184" s="33"/>
      <c r="Y184" s="33"/>
      <c r="Z184" s="33"/>
    </row>
    <row r="185" spans="1:26" ht="26.25" customHeight="1">
      <c r="A185" s="33"/>
      <c r="B185" s="51"/>
      <c r="C185" s="33"/>
      <c r="D185" s="84"/>
      <c r="E185" s="84"/>
      <c r="F185" s="33"/>
      <c r="G185" s="33"/>
      <c r="H185" s="59"/>
      <c r="I185" s="59"/>
      <c r="J185" s="33"/>
      <c r="K185" s="33"/>
      <c r="L185" s="33"/>
      <c r="M185" s="33"/>
      <c r="N185" s="33"/>
      <c r="O185" s="33"/>
      <c r="P185" s="33"/>
      <c r="Q185" s="33"/>
      <c r="R185" s="33"/>
      <c r="S185" s="33"/>
      <c r="T185" s="33"/>
      <c r="U185" s="33"/>
      <c r="V185" s="33"/>
      <c r="W185" s="33"/>
      <c r="X185" s="33"/>
      <c r="Y185" s="33"/>
      <c r="Z185" s="33"/>
    </row>
    <row r="186" spans="1:26" ht="26.25" customHeight="1">
      <c r="A186" s="33"/>
      <c r="B186" s="51"/>
      <c r="C186" s="33"/>
      <c r="D186" s="84"/>
      <c r="E186" s="84"/>
      <c r="F186" s="33"/>
      <c r="G186" s="33"/>
      <c r="H186" s="59"/>
      <c r="I186" s="59"/>
      <c r="J186" s="33"/>
      <c r="K186" s="33"/>
      <c r="L186" s="33"/>
      <c r="M186" s="33"/>
      <c r="N186" s="33"/>
      <c r="O186" s="33"/>
      <c r="P186" s="33"/>
      <c r="Q186" s="33"/>
      <c r="R186" s="33"/>
      <c r="S186" s="33"/>
      <c r="T186" s="33"/>
      <c r="U186" s="33"/>
      <c r="V186" s="33"/>
      <c r="W186" s="33"/>
      <c r="X186" s="33"/>
      <c r="Y186" s="33"/>
      <c r="Z186" s="33"/>
    </row>
    <row r="187" spans="1:26" ht="26.25" customHeight="1">
      <c r="A187" s="33"/>
      <c r="B187" s="51"/>
      <c r="C187" s="33"/>
      <c r="D187" s="84"/>
      <c r="E187" s="84"/>
      <c r="F187" s="33"/>
      <c r="G187" s="33"/>
      <c r="H187" s="59"/>
      <c r="I187" s="59"/>
      <c r="J187" s="33"/>
      <c r="K187" s="33"/>
      <c r="L187" s="33"/>
      <c r="M187" s="33"/>
      <c r="N187" s="33"/>
      <c r="O187" s="33"/>
      <c r="P187" s="33"/>
      <c r="Q187" s="33"/>
      <c r="R187" s="33"/>
      <c r="S187" s="33"/>
      <c r="T187" s="33"/>
      <c r="U187" s="33"/>
      <c r="V187" s="33"/>
      <c r="W187" s="33"/>
      <c r="X187" s="33"/>
      <c r="Y187" s="33"/>
      <c r="Z187" s="33"/>
    </row>
    <row r="188" spans="1:26" ht="26.25" customHeight="1">
      <c r="A188" s="33"/>
      <c r="B188" s="51"/>
      <c r="C188" s="33"/>
      <c r="D188" s="84"/>
      <c r="E188" s="84"/>
      <c r="F188" s="33"/>
      <c r="G188" s="33"/>
      <c r="H188" s="59"/>
      <c r="I188" s="59"/>
      <c r="J188" s="33"/>
      <c r="K188" s="33"/>
      <c r="L188" s="33"/>
      <c r="M188" s="33"/>
      <c r="N188" s="33"/>
      <c r="O188" s="33"/>
      <c r="P188" s="33"/>
      <c r="Q188" s="33"/>
      <c r="R188" s="33"/>
      <c r="S188" s="33"/>
      <c r="T188" s="33"/>
      <c r="U188" s="33"/>
      <c r="V188" s="33"/>
      <c r="W188" s="33"/>
      <c r="X188" s="33"/>
      <c r="Y188" s="33"/>
      <c r="Z188" s="33"/>
    </row>
    <row r="189" spans="1:26" ht="26.25" customHeight="1">
      <c r="A189" s="33"/>
      <c r="B189" s="51"/>
      <c r="C189" s="33"/>
      <c r="D189" s="84"/>
      <c r="E189" s="84"/>
      <c r="F189" s="33"/>
      <c r="G189" s="33"/>
      <c r="H189" s="59"/>
      <c r="I189" s="59"/>
      <c r="J189" s="33"/>
      <c r="K189" s="33"/>
      <c r="L189" s="33"/>
      <c r="M189" s="33"/>
      <c r="N189" s="33"/>
      <c r="O189" s="33"/>
      <c r="P189" s="33"/>
      <c r="Q189" s="33"/>
      <c r="R189" s="33"/>
      <c r="S189" s="33"/>
      <c r="T189" s="33"/>
      <c r="U189" s="33"/>
      <c r="V189" s="33"/>
      <c r="W189" s="33"/>
      <c r="X189" s="33"/>
      <c r="Y189" s="33"/>
      <c r="Z189" s="33"/>
    </row>
    <row r="190" spans="1:26" ht="26.25" customHeight="1">
      <c r="A190" s="33"/>
      <c r="B190" s="51"/>
      <c r="C190" s="33"/>
      <c r="D190" s="84"/>
      <c r="E190" s="84"/>
      <c r="F190" s="33"/>
      <c r="G190" s="33"/>
      <c r="H190" s="59"/>
      <c r="I190" s="59"/>
      <c r="J190" s="33"/>
      <c r="K190" s="33"/>
      <c r="L190" s="33"/>
      <c r="M190" s="33"/>
      <c r="N190" s="33"/>
      <c r="O190" s="33"/>
      <c r="P190" s="33"/>
      <c r="Q190" s="33"/>
      <c r="R190" s="33"/>
      <c r="S190" s="33"/>
      <c r="T190" s="33"/>
      <c r="U190" s="33"/>
      <c r="V190" s="33"/>
      <c r="W190" s="33"/>
      <c r="X190" s="33"/>
      <c r="Y190" s="33"/>
      <c r="Z190" s="33"/>
    </row>
    <row r="191" spans="1:26" ht="26.25" customHeight="1">
      <c r="A191" s="33"/>
      <c r="B191" s="51"/>
      <c r="C191" s="33"/>
      <c r="D191" s="84"/>
      <c r="E191" s="84"/>
      <c r="F191" s="33"/>
      <c r="G191" s="33"/>
      <c r="H191" s="59"/>
      <c r="I191" s="59"/>
      <c r="J191" s="33"/>
      <c r="K191" s="33"/>
      <c r="L191" s="33"/>
      <c r="M191" s="33"/>
      <c r="N191" s="33"/>
      <c r="O191" s="33"/>
      <c r="P191" s="33"/>
      <c r="Q191" s="33"/>
      <c r="R191" s="33"/>
      <c r="S191" s="33"/>
      <c r="T191" s="33"/>
      <c r="U191" s="33"/>
      <c r="V191" s="33"/>
      <c r="W191" s="33"/>
      <c r="X191" s="33"/>
      <c r="Y191" s="33"/>
      <c r="Z191" s="33"/>
    </row>
    <row r="192" spans="1:26" ht="26.25" customHeight="1">
      <c r="A192" s="33"/>
      <c r="B192" s="51"/>
      <c r="C192" s="33"/>
      <c r="D192" s="84"/>
      <c r="E192" s="84"/>
      <c r="F192" s="33"/>
      <c r="G192" s="33"/>
      <c r="H192" s="59"/>
      <c r="I192" s="59"/>
      <c r="J192" s="33"/>
      <c r="K192" s="33"/>
      <c r="L192" s="33"/>
      <c r="M192" s="33"/>
      <c r="N192" s="33"/>
      <c r="O192" s="33"/>
      <c r="P192" s="33"/>
      <c r="Q192" s="33"/>
      <c r="R192" s="33"/>
      <c r="S192" s="33"/>
      <c r="T192" s="33"/>
      <c r="U192" s="33"/>
      <c r="V192" s="33"/>
      <c r="W192" s="33"/>
      <c r="X192" s="33"/>
      <c r="Y192" s="33"/>
      <c r="Z192" s="33"/>
    </row>
    <row r="193" spans="1:26" ht="26.25" customHeight="1">
      <c r="A193" s="33"/>
      <c r="B193" s="51"/>
      <c r="C193" s="33"/>
      <c r="D193" s="84"/>
      <c r="E193" s="84"/>
      <c r="F193" s="33"/>
      <c r="G193" s="33"/>
      <c r="H193" s="59"/>
      <c r="I193" s="59"/>
      <c r="J193" s="33"/>
      <c r="K193" s="33"/>
      <c r="L193" s="33"/>
      <c r="M193" s="33"/>
      <c r="N193" s="33"/>
      <c r="O193" s="33"/>
      <c r="P193" s="33"/>
      <c r="Q193" s="33"/>
      <c r="R193" s="33"/>
      <c r="S193" s="33"/>
      <c r="T193" s="33"/>
      <c r="U193" s="33"/>
      <c r="V193" s="33"/>
      <c r="W193" s="33"/>
      <c r="X193" s="33"/>
      <c r="Y193" s="33"/>
      <c r="Z193" s="33"/>
    </row>
    <row r="194" spans="1:26" ht="26.25" customHeight="1">
      <c r="A194" s="33"/>
      <c r="B194" s="51"/>
      <c r="C194" s="33"/>
      <c r="D194" s="84"/>
      <c r="E194" s="84"/>
      <c r="F194" s="33"/>
      <c r="G194" s="33"/>
      <c r="H194" s="59"/>
      <c r="I194" s="59"/>
      <c r="J194" s="33"/>
      <c r="K194" s="33"/>
      <c r="L194" s="33"/>
      <c r="M194" s="33"/>
      <c r="N194" s="33"/>
      <c r="O194" s="33"/>
      <c r="P194" s="33"/>
      <c r="Q194" s="33"/>
      <c r="R194" s="33"/>
      <c r="S194" s="33"/>
      <c r="T194" s="33"/>
      <c r="U194" s="33"/>
      <c r="V194" s="33"/>
      <c r="W194" s="33"/>
      <c r="X194" s="33"/>
      <c r="Y194" s="33"/>
      <c r="Z194" s="33"/>
    </row>
    <row r="195" spans="1:26" ht="26.25" customHeight="1">
      <c r="A195" s="33"/>
      <c r="B195" s="51"/>
      <c r="C195" s="33"/>
      <c r="D195" s="84"/>
      <c r="E195" s="84"/>
      <c r="F195" s="33"/>
      <c r="G195" s="33"/>
      <c r="H195" s="59"/>
      <c r="I195" s="59"/>
      <c r="J195" s="33"/>
      <c r="K195" s="33"/>
      <c r="L195" s="33"/>
      <c r="M195" s="33"/>
      <c r="N195" s="33"/>
      <c r="O195" s="33"/>
      <c r="P195" s="33"/>
      <c r="Q195" s="33"/>
      <c r="R195" s="33"/>
      <c r="S195" s="33"/>
      <c r="T195" s="33"/>
      <c r="U195" s="33"/>
      <c r="V195" s="33"/>
      <c r="W195" s="33"/>
      <c r="X195" s="33"/>
      <c r="Y195" s="33"/>
      <c r="Z195" s="33"/>
    </row>
    <row r="196" spans="1:26" ht="26.25" customHeight="1">
      <c r="A196" s="33"/>
      <c r="B196" s="51"/>
      <c r="C196" s="33"/>
      <c r="D196" s="84"/>
      <c r="E196" s="84"/>
      <c r="F196" s="33"/>
      <c r="G196" s="33"/>
      <c r="H196" s="59"/>
      <c r="I196" s="59"/>
      <c r="J196" s="33"/>
      <c r="K196" s="33"/>
      <c r="L196" s="33"/>
      <c r="M196" s="33"/>
      <c r="N196" s="33"/>
      <c r="O196" s="33"/>
      <c r="P196" s="33"/>
      <c r="Q196" s="33"/>
      <c r="R196" s="33"/>
      <c r="S196" s="33"/>
      <c r="T196" s="33"/>
      <c r="U196" s="33"/>
      <c r="V196" s="33"/>
      <c r="W196" s="33"/>
      <c r="X196" s="33"/>
      <c r="Y196" s="33"/>
      <c r="Z196" s="33"/>
    </row>
    <row r="197" spans="1:26" ht="26.25" customHeight="1">
      <c r="A197" s="33"/>
      <c r="B197" s="51"/>
      <c r="C197" s="33"/>
      <c r="D197" s="84"/>
      <c r="E197" s="84"/>
      <c r="F197" s="33"/>
      <c r="G197" s="33"/>
      <c r="H197" s="59"/>
      <c r="I197" s="59"/>
      <c r="J197" s="33"/>
      <c r="K197" s="33"/>
      <c r="L197" s="33"/>
      <c r="M197" s="33"/>
      <c r="N197" s="33"/>
      <c r="O197" s="33"/>
      <c r="P197" s="33"/>
      <c r="Q197" s="33"/>
      <c r="R197" s="33"/>
      <c r="S197" s="33"/>
      <c r="T197" s="33"/>
      <c r="U197" s="33"/>
      <c r="V197" s="33"/>
      <c r="W197" s="33"/>
      <c r="X197" s="33"/>
      <c r="Y197" s="33"/>
      <c r="Z197" s="33"/>
    </row>
    <row r="198" spans="1:26" ht="26.25" customHeight="1">
      <c r="A198" s="33"/>
      <c r="B198" s="51"/>
      <c r="C198" s="33"/>
      <c r="D198" s="84"/>
      <c r="E198" s="84"/>
      <c r="F198" s="33"/>
      <c r="G198" s="33"/>
      <c r="H198" s="59"/>
      <c r="I198" s="59"/>
      <c r="J198" s="33"/>
      <c r="K198" s="33"/>
      <c r="L198" s="33"/>
      <c r="M198" s="33"/>
      <c r="N198" s="33"/>
      <c r="O198" s="33"/>
      <c r="P198" s="33"/>
      <c r="Q198" s="33"/>
      <c r="R198" s="33"/>
      <c r="S198" s="33"/>
      <c r="T198" s="33"/>
      <c r="U198" s="33"/>
      <c r="V198" s="33"/>
      <c r="W198" s="33"/>
      <c r="X198" s="33"/>
      <c r="Y198" s="33"/>
      <c r="Z198" s="33"/>
    </row>
    <row r="199" spans="1:26" ht="26.25" customHeight="1">
      <c r="A199" s="33"/>
      <c r="B199" s="51"/>
      <c r="C199" s="33"/>
      <c r="D199" s="84"/>
      <c r="E199" s="84"/>
      <c r="F199" s="33"/>
      <c r="G199" s="33"/>
      <c r="H199" s="59"/>
      <c r="I199" s="59"/>
      <c r="J199" s="33"/>
      <c r="K199" s="33"/>
      <c r="L199" s="33"/>
      <c r="M199" s="33"/>
      <c r="N199" s="33"/>
      <c r="O199" s="33"/>
      <c r="P199" s="33"/>
      <c r="Q199" s="33"/>
      <c r="R199" s="33"/>
      <c r="S199" s="33"/>
      <c r="T199" s="33"/>
      <c r="U199" s="33"/>
      <c r="V199" s="33"/>
      <c r="W199" s="33"/>
      <c r="X199" s="33"/>
      <c r="Y199" s="33"/>
      <c r="Z199" s="33"/>
    </row>
    <row r="200" spans="1:26" ht="26.25" customHeight="1">
      <c r="A200" s="33"/>
      <c r="B200" s="51"/>
      <c r="C200" s="33"/>
      <c r="D200" s="84"/>
      <c r="E200" s="84"/>
      <c r="F200" s="33"/>
      <c r="G200" s="33"/>
      <c r="H200" s="59"/>
      <c r="I200" s="59"/>
      <c r="J200" s="33"/>
      <c r="K200" s="33"/>
      <c r="L200" s="33"/>
      <c r="M200" s="33"/>
      <c r="N200" s="33"/>
      <c r="O200" s="33"/>
      <c r="P200" s="33"/>
      <c r="Q200" s="33"/>
      <c r="R200" s="33"/>
      <c r="S200" s="33"/>
      <c r="T200" s="33"/>
      <c r="U200" s="33"/>
      <c r="V200" s="33"/>
      <c r="W200" s="33"/>
      <c r="X200" s="33"/>
      <c r="Y200" s="33"/>
      <c r="Z200" s="33"/>
    </row>
    <row r="201" spans="1:26" ht="26.25" customHeight="1">
      <c r="A201" s="33"/>
      <c r="B201" s="51"/>
      <c r="C201" s="33"/>
      <c r="D201" s="84"/>
      <c r="E201" s="84"/>
      <c r="F201" s="33"/>
      <c r="G201" s="33"/>
      <c r="H201" s="59"/>
      <c r="I201" s="59"/>
      <c r="J201" s="33"/>
      <c r="K201" s="33"/>
      <c r="L201" s="33"/>
      <c r="M201" s="33"/>
      <c r="N201" s="33"/>
      <c r="O201" s="33"/>
      <c r="P201" s="33"/>
      <c r="Q201" s="33"/>
      <c r="R201" s="33"/>
      <c r="S201" s="33"/>
      <c r="T201" s="33"/>
      <c r="U201" s="33"/>
      <c r="V201" s="33"/>
      <c r="W201" s="33"/>
      <c r="X201" s="33"/>
      <c r="Y201" s="33"/>
      <c r="Z201" s="33"/>
    </row>
    <row r="202" spans="1:26" ht="26.25" customHeight="1">
      <c r="A202" s="33"/>
      <c r="B202" s="51"/>
      <c r="C202" s="33"/>
      <c r="D202" s="84"/>
      <c r="E202" s="84"/>
      <c r="F202" s="33"/>
      <c r="G202" s="33"/>
      <c r="H202" s="59"/>
      <c r="I202" s="59"/>
      <c r="J202" s="33"/>
      <c r="K202" s="33"/>
      <c r="L202" s="33"/>
      <c r="M202" s="33"/>
      <c r="N202" s="33"/>
      <c r="O202" s="33"/>
      <c r="P202" s="33"/>
      <c r="Q202" s="33"/>
      <c r="R202" s="33"/>
      <c r="S202" s="33"/>
      <c r="T202" s="33"/>
      <c r="U202" s="33"/>
      <c r="V202" s="33"/>
      <c r="W202" s="33"/>
      <c r="X202" s="33"/>
      <c r="Y202" s="33"/>
      <c r="Z202" s="33"/>
    </row>
    <row r="203" spans="1:26" ht="26.25" customHeight="1">
      <c r="A203" s="33"/>
      <c r="B203" s="51"/>
      <c r="C203" s="33"/>
      <c r="D203" s="84"/>
      <c r="E203" s="84"/>
      <c r="F203" s="33"/>
      <c r="G203" s="33"/>
      <c r="H203" s="59"/>
      <c r="I203" s="59"/>
      <c r="J203" s="33"/>
      <c r="K203" s="33"/>
      <c r="L203" s="33"/>
      <c r="M203" s="33"/>
      <c r="N203" s="33"/>
      <c r="O203" s="33"/>
      <c r="P203" s="33"/>
      <c r="Q203" s="33"/>
      <c r="R203" s="33"/>
      <c r="S203" s="33"/>
      <c r="T203" s="33"/>
      <c r="U203" s="33"/>
      <c r="V203" s="33"/>
      <c r="W203" s="33"/>
      <c r="X203" s="33"/>
      <c r="Y203" s="33"/>
      <c r="Z203" s="33"/>
    </row>
    <row r="204" spans="1:26" ht="26.25" customHeight="1">
      <c r="A204" s="33"/>
      <c r="B204" s="51"/>
      <c r="C204" s="33"/>
      <c r="D204" s="84"/>
      <c r="E204" s="84"/>
      <c r="F204" s="33"/>
      <c r="G204" s="33"/>
      <c r="H204" s="59"/>
      <c r="I204" s="59"/>
      <c r="J204" s="33"/>
      <c r="K204" s="33"/>
      <c r="L204" s="33"/>
      <c r="M204" s="33"/>
      <c r="N204" s="33"/>
      <c r="O204" s="33"/>
      <c r="P204" s="33"/>
      <c r="Q204" s="33"/>
      <c r="R204" s="33"/>
      <c r="S204" s="33"/>
      <c r="T204" s="33"/>
      <c r="U204" s="33"/>
      <c r="V204" s="33"/>
      <c r="W204" s="33"/>
      <c r="X204" s="33"/>
      <c r="Y204" s="33"/>
      <c r="Z204" s="33"/>
    </row>
    <row r="205" spans="1:26" ht="26.25" customHeight="1">
      <c r="A205" s="33"/>
      <c r="B205" s="51"/>
      <c r="C205" s="33"/>
      <c r="D205" s="84"/>
      <c r="E205" s="84"/>
      <c r="F205" s="33"/>
      <c r="G205" s="33"/>
      <c r="H205" s="59"/>
      <c r="I205" s="59"/>
      <c r="J205" s="33"/>
      <c r="K205" s="33"/>
      <c r="L205" s="33"/>
      <c r="M205" s="33"/>
      <c r="N205" s="33"/>
      <c r="O205" s="33"/>
      <c r="P205" s="33"/>
      <c r="Q205" s="33"/>
      <c r="R205" s="33"/>
      <c r="S205" s="33"/>
      <c r="T205" s="33"/>
      <c r="U205" s="33"/>
      <c r="V205" s="33"/>
      <c r="W205" s="33"/>
      <c r="X205" s="33"/>
      <c r="Y205" s="33"/>
      <c r="Z205" s="33"/>
    </row>
    <row r="206" spans="1:26" ht="26.25" customHeight="1">
      <c r="A206" s="33"/>
      <c r="B206" s="51"/>
      <c r="C206" s="33"/>
      <c r="D206" s="84"/>
      <c r="E206" s="84"/>
      <c r="F206" s="33"/>
      <c r="G206" s="33"/>
      <c r="H206" s="59"/>
      <c r="I206" s="59"/>
      <c r="J206" s="33"/>
      <c r="K206" s="33"/>
      <c r="L206" s="33"/>
      <c r="M206" s="33"/>
      <c r="N206" s="33"/>
      <c r="O206" s="33"/>
      <c r="P206" s="33"/>
      <c r="Q206" s="33"/>
      <c r="R206" s="33"/>
      <c r="S206" s="33"/>
      <c r="T206" s="33"/>
      <c r="U206" s="33"/>
      <c r="V206" s="33"/>
      <c r="W206" s="33"/>
      <c r="X206" s="33"/>
      <c r="Y206" s="33"/>
      <c r="Z206" s="33"/>
    </row>
    <row r="207" spans="1:26" ht="26.25" customHeight="1">
      <c r="A207" s="33"/>
      <c r="B207" s="51"/>
      <c r="C207" s="33"/>
      <c r="D207" s="84"/>
      <c r="E207" s="84"/>
      <c r="F207" s="33"/>
      <c r="G207" s="33"/>
      <c r="H207" s="59"/>
      <c r="I207" s="59"/>
      <c r="J207" s="33"/>
      <c r="K207" s="33"/>
      <c r="L207" s="33"/>
      <c r="M207" s="33"/>
      <c r="N207" s="33"/>
      <c r="O207" s="33"/>
      <c r="P207" s="33"/>
      <c r="Q207" s="33"/>
      <c r="R207" s="33"/>
      <c r="S207" s="33"/>
      <c r="T207" s="33"/>
      <c r="U207" s="33"/>
      <c r="V207" s="33"/>
      <c r="W207" s="33"/>
      <c r="X207" s="33"/>
      <c r="Y207" s="33"/>
      <c r="Z207" s="33"/>
    </row>
    <row r="208" spans="1:26" ht="26.25" customHeight="1">
      <c r="A208" s="33"/>
      <c r="B208" s="51"/>
      <c r="C208" s="33"/>
      <c r="D208" s="84"/>
      <c r="E208" s="84"/>
      <c r="F208" s="33"/>
      <c r="G208" s="33"/>
      <c r="H208" s="59"/>
      <c r="I208" s="59"/>
      <c r="J208" s="33"/>
      <c r="K208" s="33"/>
      <c r="L208" s="33"/>
      <c r="M208" s="33"/>
      <c r="N208" s="33"/>
      <c r="O208" s="33"/>
      <c r="P208" s="33"/>
      <c r="Q208" s="33"/>
      <c r="R208" s="33"/>
      <c r="S208" s="33"/>
      <c r="T208" s="33"/>
      <c r="U208" s="33"/>
      <c r="V208" s="33"/>
      <c r="W208" s="33"/>
      <c r="X208" s="33"/>
      <c r="Y208" s="33"/>
      <c r="Z208" s="33"/>
    </row>
    <row r="209" spans="1:26" ht="26.25" customHeight="1">
      <c r="A209" s="33"/>
      <c r="B209" s="51"/>
      <c r="C209" s="33"/>
      <c r="D209" s="84"/>
      <c r="E209" s="84"/>
      <c r="F209" s="33"/>
      <c r="G209" s="33"/>
      <c r="H209" s="59"/>
      <c r="I209" s="59"/>
      <c r="J209" s="33"/>
      <c r="K209" s="33"/>
      <c r="L209" s="33"/>
      <c r="M209" s="33"/>
      <c r="N209" s="33"/>
      <c r="O209" s="33"/>
      <c r="P209" s="33"/>
      <c r="Q209" s="33"/>
      <c r="R209" s="33"/>
      <c r="S209" s="33"/>
      <c r="T209" s="33"/>
      <c r="U209" s="33"/>
      <c r="V209" s="33"/>
      <c r="W209" s="33"/>
      <c r="X209" s="33"/>
      <c r="Y209" s="33"/>
      <c r="Z209" s="33"/>
    </row>
    <row r="210" spans="1:26" ht="26.25" customHeight="1">
      <c r="A210" s="33"/>
      <c r="B210" s="51"/>
      <c r="C210" s="33"/>
      <c r="D210" s="84"/>
      <c r="E210" s="84"/>
      <c r="F210" s="33"/>
      <c r="G210" s="33"/>
      <c r="H210" s="59"/>
      <c r="I210" s="59"/>
      <c r="J210" s="33"/>
      <c r="K210" s="33"/>
      <c r="L210" s="33"/>
      <c r="M210" s="33"/>
      <c r="N210" s="33"/>
      <c r="O210" s="33"/>
      <c r="P210" s="33"/>
      <c r="Q210" s="33"/>
      <c r="R210" s="33"/>
      <c r="S210" s="33"/>
      <c r="T210" s="33"/>
      <c r="U210" s="33"/>
      <c r="V210" s="33"/>
      <c r="W210" s="33"/>
      <c r="X210" s="33"/>
      <c r="Y210" s="33"/>
      <c r="Z210" s="33"/>
    </row>
    <row r="211" spans="1:26" ht="26.25" customHeight="1">
      <c r="A211" s="33"/>
      <c r="B211" s="51"/>
      <c r="C211" s="33"/>
      <c r="D211" s="84"/>
      <c r="E211" s="84"/>
      <c r="F211" s="33"/>
      <c r="G211" s="33"/>
      <c r="H211" s="59"/>
      <c r="I211" s="59"/>
      <c r="J211" s="33"/>
      <c r="K211" s="33"/>
      <c r="L211" s="33"/>
      <c r="M211" s="33"/>
      <c r="N211" s="33"/>
      <c r="O211" s="33"/>
      <c r="P211" s="33"/>
      <c r="Q211" s="33"/>
      <c r="R211" s="33"/>
      <c r="S211" s="33"/>
      <c r="T211" s="33"/>
      <c r="U211" s="33"/>
      <c r="V211" s="33"/>
      <c r="W211" s="33"/>
      <c r="X211" s="33"/>
      <c r="Y211" s="33"/>
      <c r="Z211" s="33"/>
    </row>
    <row r="212" spans="1:26" ht="26.25" customHeight="1">
      <c r="A212" s="33"/>
      <c r="B212" s="51"/>
      <c r="C212" s="33"/>
      <c r="D212" s="84"/>
      <c r="E212" s="84"/>
      <c r="F212" s="33"/>
      <c r="G212" s="33"/>
      <c r="H212" s="59"/>
      <c r="I212" s="59"/>
      <c r="J212" s="33"/>
      <c r="K212" s="33"/>
      <c r="L212" s="33"/>
      <c r="M212" s="33"/>
      <c r="N212" s="33"/>
      <c r="O212" s="33"/>
      <c r="P212" s="33"/>
      <c r="Q212" s="33"/>
      <c r="R212" s="33"/>
      <c r="S212" s="33"/>
      <c r="T212" s="33"/>
      <c r="U212" s="33"/>
      <c r="V212" s="33"/>
      <c r="W212" s="33"/>
      <c r="X212" s="33"/>
      <c r="Y212" s="33"/>
      <c r="Z212" s="33"/>
    </row>
    <row r="213" spans="1:26" ht="26.25" customHeight="1">
      <c r="A213" s="33"/>
      <c r="B213" s="51"/>
      <c r="C213" s="33"/>
      <c r="D213" s="84"/>
      <c r="E213" s="84"/>
      <c r="F213" s="33"/>
      <c r="G213" s="33"/>
      <c r="H213" s="59"/>
      <c r="I213" s="59"/>
      <c r="J213" s="33"/>
      <c r="K213" s="33"/>
      <c r="L213" s="33"/>
      <c r="M213" s="33"/>
      <c r="N213" s="33"/>
      <c r="O213" s="33"/>
      <c r="P213" s="33"/>
      <c r="Q213" s="33"/>
      <c r="R213" s="33"/>
      <c r="S213" s="33"/>
      <c r="T213" s="33"/>
      <c r="U213" s="33"/>
      <c r="V213" s="33"/>
      <c r="W213" s="33"/>
      <c r="X213" s="33"/>
      <c r="Y213" s="33"/>
      <c r="Z213" s="33"/>
    </row>
    <row r="214" spans="1:26" ht="26.25" customHeight="1">
      <c r="A214" s="33"/>
      <c r="B214" s="51"/>
      <c r="C214" s="33"/>
      <c r="D214" s="84"/>
      <c r="E214" s="84"/>
      <c r="F214" s="33"/>
      <c r="G214" s="33"/>
      <c r="H214" s="59"/>
      <c r="I214" s="59"/>
      <c r="J214" s="33"/>
      <c r="K214" s="33"/>
      <c r="L214" s="33"/>
      <c r="M214" s="33"/>
      <c r="N214" s="33"/>
      <c r="O214" s="33"/>
      <c r="P214" s="33"/>
      <c r="Q214" s="33"/>
      <c r="R214" s="33"/>
      <c r="S214" s="33"/>
      <c r="T214" s="33"/>
      <c r="U214" s="33"/>
      <c r="V214" s="33"/>
      <c r="W214" s="33"/>
      <c r="X214" s="33"/>
      <c r="Y214" s="33"/>
      <c r="Z214" s="33"/>
    </row>
    <row r="215" spans="1:26" ht="26.25" customHeight="1">
      <c r="A215" s="33"/>
      <c r="B215" s="51"/>
      <c r="C215" s="33"/>
      <c r="D215" s="84"/>
      <c r="E215" s="84"/>
      <c r="F215" s="33"/>
      <c r="G215" s="33"/>
      <c r="H215" s="59"/>
      <c r="I215" s="59"/>
      <c r="J215" s="33"/>
      <c r="K215" s="33"/>
      <c r="L215" s="33"/>
      <c r="M215" s="33"/>
      <c r="N215" s="33"/>
      <c r="O215" s="33"/>
      <c r="P215" s="33"/>
      <c r="Q215" s="33"/>
      <c r="R215" s="33"/>
      <c r="S215" s="33"/>
      <c r="T215" s="33"/>
      <c r="U215" s="33"/>
      <c r="V215" s="33"/>
      <c r="W215" s="33"/>
      <c r="X215" s="33"/>
      <c r="Y215" s="33"/>
      <c r="Z215" s="33"/>
    </row>
    <row r="216" spans="1:26" ht="26.25" customHeight="1">
      <c r="A216" s="33"/>
      <c r="B216" s="51"/>
      <c r="C216" s="33"/>
      <c r="D216" s="84"/>
      <c r="E216" s="84"/>
      <c r="F216" s="33"/>
      <c r="G216" s="33"/>
      <c r="H216" s="59"/>
      <c r="I216" s="59"/>
      <c r="J216" s="33"/>
      <c r="K216" s="33"/>
      <c r="L216" s="33"/>
      <c r="M216" s="33"/>
      <c r="N216" s="33"/>
      <c r="O216" s="33"/>
      <c r="P216" s="33"/>
      <c r="Q216" s="33"/>
      <c r="R216" s="33"/>
      <c r="S216" s="33"/>
      <c r="T216" s="33"/>
      <c r="U216" s="33"/>
      <c r="V216" s="33"/>
      <c r="W216" s="33"/>
      <c r="X216" s="33"/>
      <c r="Y216" s="33"/>
      <c r="Z216" s="33"/>
    </row>
    <row r="217" spans="1:26" ht="26.25" customHeight="1">
      <c r="A217" s="33"/>
      <c r="B217" s="51"/>
      <c r="C217" s="33"/>
      <c r="D217" s="84"/>
      <c r="E217" s="84"/>
      <c r="F217" s="33"/>
      <c r="G217" s="33"/>
      <c r="H217" s="59"/>
      <c r="I217" s="59"/>
      <c r="J217" s="33"/>
      <c r="K217" s="33"/>
      <c r="L217" s="33"/>
      <c r="M217" s="33"/>
      <c r="N217" s="33"/>
      <c r="O217" s="33"/>
      <c r="P217" s="33"/>
      <c r="Q217" s="33"/>
      <c r="R217" s="33"/>
      <c r="S217" s="33"/>
      <c r="T217" s="33"/>
      <c r="U217" s="33"/>
      <c r="V217" s="33"/>
      <c r="W217" s="33"/>
      <c r="X217" s="33"/>
      <c r="Y217" s="33"/>
      <c r="Z217" s="33"/>
    </row>
    <row r="218" spans="1:26" ht="26.25" customHeight="1">
      <c r="A218" s="33"/>
      <c r="B218" s="51"/>
      <c r="C218" s="33"/>
      <c r="D218" s="84"/>
      <c r="E218" s="84"/>
      <c r="F218" s="33"/>
      <c r="G218" s="33"/>
      <c r="H218" s="59"/>
      <c r="I218" s="59"/>
      <c r="J218" s="33"/>
      <c r="K218" s="33"/>
      <c r="L218" s="33"/>
      <c r="M218" s="33"/>
      <c r="N218" s="33"/>
      <c r="O218" s="33"/>
      <c r="P218" s="33"/>
      <c r="Q218" s="33"/>
      <c r="R218" s="33"/>
      <c r="S218" s="33"/>
      <c r="T218" s="33"/>
      <c r="U218" s="33"/>
      <c r="V218" s="33"/>
      <c r="W218" s="33"/>
      <c r="X218" s="33"/>
      <c r="Y218" s="33"/>
      <c r="Z218" s="33"/>
    </row>
    <row r="219" spans="1:26" ht="26.25" customHeight="1">
      <c r="A219" s="33"/>
      <c r="B219" s="51"/>
      <c r="C219" s="33"/>
      <c r="D219" s="84"/>
      <c r="E219" s="84"/>
      <c r="F219" s="33"/>
      <c r="G219" s="33"/>
      <c r="H219" s="59"/>
      <c r="I219" s="59"/>
      <c r="J219" s="33"/>
      <c r="K219" s="33"/>
      <c r="L219" s="33"/>
      <c r="M219" s="33"/>
      <c r="N219" s="33"/>
      <c r="O219" s="33"/>
      <c r="P219" s="33"/>
      <c r="Q219" s="33"/>
      <c r="R219" s="33"/>
      <c r="S219" s="33"/>
      <c r="T219" s="33"/>
      <c r="U219" s="33"/>
      <c r="V219" s="33"/>
      <c r="W219" s="33"/>
      <c r="X219" s="33"/>
      <c r="Y219" s="33"/>
      <c r="Z219" s="33"/>
    </row>
    <row r="220" spans="1:26" ht="26.25" customHeight="1">
      <c r="A220" s="33"/>
      <c r="B220" s="51"/>
      <c r="C220" s="33"/>
      <c r="D220" s="84"/>
      <c r="E220" s="84"/>
      <c r="F220" s="33"/>
      <c r="G220" s="33"/>
      <c r="H220" s="59"/>
      <c r="I220" s="59"/>
      <c r="J220" s="33"/>
      <c r="K220" s="33"/>
      <c r="L220" s="33"/>
      <c r="M220" s="33"/>
      <c r="N220" s="33"/>
      <c r="O220" s="33"/>
      <c r="P220" s="33"/>
      <c r="Q220" s="33"/>
      <c r="R220" s="33"/>
      <c r="S220" s="33"/>
      <c r="T220" s="33"/>
      <c r="U220" s="33"/>
      <c r="V220" s="33"/>
      <c r="W220" s="33"/>
      <c r="X220" s="33"/>
      <c r="Y220" s="33"/>
      <c r="Z220" s="33"/>
    </row>
    <row r="221" spans="1:26" ht="26.25" customHeight="1">
      <c r="A221" s="33"/>
      <c r="B221" s="51"/>
      <c r="C221" s="33"/>
      <c r="D221" s="84"/>
      <c r="E221" s="84"/>
      <c r="F221" s="33"/>
      <c r="G221" s="33"/>
      <c r="H221" s="59"/>
      <c r="I221" s="59"/>
      <c r="J221" s="33"/>
      <c r="K221" s="33"/>
      <c r="L221" s="33"/>
      <c r="M221" s="33"/>
      <c r="N221" s="33"/>
      <c r="O221" s="33"/>
      <c r="P221" s="33"/>
      <c r="Q221" s="33"/>
      <c r="R221" s="33"/>
      <c r="S221" s="33"/>
      <c r="T221" s="33"/>
      <c r="U221" s="33"/>
      <c r="V221" s="33"/>
      <c r="W221" s="33"/>
      <c r="X221" s="33"/>
      <c r="Y221" s="33"/>
      <c r="Z221" s="33"/>
    </row>
    <row r="222" spans="1:26" ht="26.25" customHeight="1">
      <c r="A222" s="33"/>
      <c r="B222" s="51"/>
      <c r="C222" s="33"/>
      <c r="D222" s="84"/>
      <c r="E222" s="84"/>
      <c r="F222" s="33"/>
      <c r="G222" s="33"/>
      <c r="H222" s="59"/>
      <c r="I222" s="59"/>
      <c r="J222" s="33"/>
      <c r="K222" s="33"/>
      <c r="L222" s="33"/>
      <c r="M222" s="33"/>
      <c r="N222" s="33"/>
      <c r="O222" s="33"/>
      <c r="P222" s="33"/>
      <c r="Q222" s="33"/>
      <c r="R222" s="33"/>
      <c r="S222" s="33"/>
      <c r="T222" s="33"/>
      <c r="U222" s="33"/>
      <c r="V222" s="33"/>
      <c r="W222" s="33"/>
      <c r="X222" s="33"/>
      <c r="Y222" s="33"/>
      <c r="Z222" s="33"/>
    </row>
    <row r="223" spans="1:26" ht="26.25" customHeight="1">
      <c r="A223" s="33"/>
      <c r="B223" s="51"/>
      <c r="C223" s="33"/>
      <c r="D223" s="84"/>
      <c r="E223" s="84"/>
      <c r="F223" s="33"/>
      <c r="G223" s="33"/>
      <c r="H223" s="59"/>
      <c r="I223" s="59"/>
      <c r="J223" s="33"/>
      <c r="K223" s="33"/>
      <c r="L223" s="33"/>
      <c r="M223" s="33"/>
      <c r="N223" s="33"/>
      <c r="O223" s="33"/>
      <c r="P223" s="33"/>
      <c r="Q223" s="33"/>
      <c r="R223" s="33"/>
      <c r="S223" s="33"/>
      <c r="T223" s="33"/>
      <c r="U223" s="33"/>
      <c r="V223" s="33"/>
      <c r="W223" s="33"/>
      <c r="X223" s="33"/>
      <c r="Y223" s="33"/>
      <c r="Z223" s="33"/>
    </row>
    <row r="224" spans="1:26" ht="26.25" customHeight="1">
      <c r="A224" s="33"/>
      <c r="B224" s="51"/>
      <c r="C224" s="33"/>
      <c r="D224" s="84"/>
      <c r="E224" s="84"/>
      <c r="F224" s="33"/>
      <c r="G224" s="33"/>
      <c r="H224" s="59"/>
      <c r="I224" s="59"/>
      <c r="J224" s="33"/>
      <c r="K224" s="33"/>
      <c r="L224" s="33"/>
      <c r="M224" s="33"/>
      <c r="N224" s="33"/>
      <c r="O224" s="33"/>
      <c r="P224" s="33"/>
      <c r="Q224" s="33"/>
      <c r="R224" s="33"/>
      <c r="S224" s="33"/>
      <c r="T224" s="33"/>
      <c r="U224" s="33"/>
      <c r="V224" s="33"/>
      <c r="W224" s="33"/>
      <c r="X224" s="33"/>
      <c r="Y224" s="33"/>
      <c r="Z224" s="33"/>
    </row>
    <row r="225" spans="1:26" ht="26.25" customHeight="1">
      <c r="A225" s="33"/>
      <c r="B225" s="51"/>
      <c r="C225" s="33"/>
      <c r="D225" s="84"/>
      <c r="E225" s="84"/>
      <c r="F225" s="33"/>
      <c r="G225" s="33"/>
      <c r="H225" s="59"/>
      <c r="I225" s="59"/>
      <c r="J225" s="33"/>
      <c r="K225" s="33"/>
      <c r="L225" s="33"/>
      <c r="M225" s="33"/>
      <c r="N225" s="33"/>
      <c r="O225" s="33"/>
      <c r="P225" s="33"/>
      <c r="Q225" s="33"/>
      <c r="R225" s="33"/>
      <c r="S225" s="33"/>
      <c r="T225" s="33"/>
      <c r="U225" s="33"/>
      <c r="V225" s="33"/>
      <c r="W225" s="33"/>
      <c r="X225" s="33"/>
      <c r="Y225" s="33"/>
      <c r="Z225" s="33"/>
    </row>
    <row r="226" spans="1:26" ht="26.25" customHeight="1">
      <c r="A226" s="33"/>
      <c r="B226" s="51"/>
      <c r="C226" s="33"/>
      <c r="D226" s="84"/>
      <c r="E226" s="84"/>
      <c r="F226" s="33"/>
      <c r="G226" s="33"/>
      <c r="H226" s="59"/>
      <c r="I226" s="59"/>
      <c r="J226" s="33"/>
      <c r="K226" s="33"/>
      <c r="L226" s="33"/>
      <c r="M226" s="33"/>
      <c r="N226" s="33"/>
      <c r="O226" s="33"/>
      <c r="P226" s="33"/>
      <c r="Q226" s="33"/>
      <c r="R226" s="33"/>
      <c r="S226" s="33"/>
      <c r="T226" s="33"/>
      <c r="U226" s="33"/>
      <c r="V226" s="33"/>
      <c r="W226" s="33"/>
      <c r="X226" s="33"/>
      <c r="Y226" s="33"/>
      <c r="Z226" s="33"/>
    </row>
    <row r="227" spans="1:26" ht="26.25" customHeight="1">
      <c r="A227" s="33"/>
      <c r="B227" s="51"/>
      <c r="C227" s="33"/>
      <c r="D227" s="84"/>
      <c r="E227" s="84"/>
      <c r="F227" s="33"/>
      <c r="G227" s="33"/>
      <c r="H227" s="59"/>
      <c r="I227" s="59"/>
      <c r="J227" s="33"/>
      <c r="K227" s="33"/>
      <c r="L227" s="33"/>
      <c r="M227" s="33"/>
      <c r="N227" s="33"/>
      <c r="O227" s="33"/>
      <c r="P227" s="33"/>
      <c r="Q227" s="33"/>
      <c r="R227" s="33"/>
      <c r="S227" s="33"/>
      <c r="T227" s="33"/>
      <c r="U227" s="33"/>
      <c r="V227" s="33"/>
      <c r="W227" s="33"/>
      <c r="X227" s="33"/>
      <c r="Y227" s="33"/>
      <c r="Z227" s="33"/>
    </row>
    <row r="228" spans="1:26" ht="26.25" customHeight="1">
      <c r="A228" s="33"/>
      <c r="B228" s="51"/>
      <c r="C228" s="33"/>
      <c r="D228" s="84"/>
      <c r="E228" s="84"/>
      <c r="F228" s="33"/>
      <c r="G228" s="33"/>
      <c r="H228" s="59"/>
      <c r="I228" s="59"/>
      <c r="J228" s="33"/>
      <c r="K228" s="33"/>
      <c r="L228" s="33"/>
      <c r="M228" s="33"/>
      <c r="N228" s="33"/>
      <c r="O228" s="33"/>
      <c r="P228" s="33"/>
      <c r="Q228" s="33"/>
      <c r="R228" s="33"/>
      <c r="S228" s="33"/>
      <c r="T228" s="33"/>
      <c r="U228" s="33"/>
      <c r="V228" s="33"/>
      <c r="W228" s="33"/>
      <c r="X228" s="33"/>
      <c r="Y228" s="33"/>
      <c r="Z228" s="33"/>
    </row>
    <row r="229" spans="1:26" ht="26.25" customHeight="1">
      <c r="A229" s="33"/>
      <c r="B229" s="51"/>
      <c r="C229" s="33"/>
      <c r="D229" s="84"/>
      <c r="E229" s="84"/>
      <c r="F229" s="33"/>
      <c r="G229" s="33"/>
      <c r="H229" s="59"/>
      <c r="I229" s="59"/>
      <c r="J229" s="33"/>
      <c r="K229" s="33"/>
      <c r="L229" s="33"/>
      <c r="M229" s="33"/>
      <c r="N229" s="33"/>
      <c r="O229" s="33"/>
      <c r="P229" s="33"/>
      <c r="Q229" s="33"/>
      <c r="R229" s="33"/>
      <c r="S229" s="33"/>
      <c r="T229" s="33"/>
      <c r="U229" s="33"/>
      <c r="V229" s="33"/>
      <c r="W229" s="33"/>
      <c r="X229" s="33"/>
      <c r="Y229" s="33"/>
      <c r="Z229" s="33"/>
    </row>
    <row r="230" spans="1:26" ht="26.25" customHeight="1">
      <c r="A230" s="33"/>
      <c r="B230" s="51"/>
      <c r="C230" s="33"/>
      <c r="D230" s="84"/>
      <c r="E230" s="84"/>
      <c r="F230" s="33"/>
      <c r="G230" s="33"/>
      <c r="H230" s="59"/>
      <c r="I230" s="59"/>
      <c r="J230" s="33"/>
      <c r="K230" s="33"/>
      <c r="L230" s="33"/>
      <c r="M230" s="33"/>
      <c r="N230" s="33"/>
      <c r="O230" s="33"/>
      <c r="P230" s="33"/>
      <c r="Q230" s="33"/>
      <c r="R230" s="33"/>
      <c r="S230" s="33"/>
      <c r="T230" s="33"/>
      <c r="U230" s="33"/>
      <c r="V230" s="33"/>
      <c r="W230" s="33"/>
      <c r="X230" s="33"/>
      <c r="Y230" s="33"/>
      <c r="Z230" s="33"/>
    </row>
    <row r="231" spans="1:26" ht="26.25" customHeight="1">
      <c r="A231" s="33"/>
      <c r="B231" s="51"/>
      <c r="C231" s="33"/>
      <c r="D231" s="84"/>
      <c r="E231" s="84"/>
      <c r="F231" s="33"/>
      <c r="G231" s="33"/>
      <c r="H231" s="59"/>
      <c r="I231" s="59"/>
      <c r="J231" s="33"/>
      <c r="K231" s="33"/>
      <c r="L231" s="33"/>
      <c r="M231" s="33"/>
      <c r="N231" s="33"/>
      <c r="O231" s="33"/>
      <c r="P231" s="33"/>
      <c r="Q231" s="33"/>
      <c r="R231" s="33"/>
      <c r="S231" s="33"/>
      <c r="T231" s="33"/>
      <c r="U231" s="33"/>
      <c r="V231" s="33"/>
      <c r="W231" s="33"/>
      <c r="X231" s="33"/>
      <c r="Y231" s="33"/>
      <c r="Z231" s="33"/>
    </row>
    <row r="232" spans="1:26" ht="26.25" customHeight="1">
      <c r="A232" s="33"/>
      <c r="B232" s="51"/>
      <c r="C232" s="33"/>
      <c r="D232" s="84"/>
      <c r="E232" s="84"/>
      <c r="F232" s="33"/>
      <c r="G232" s="33"/>
      <c r="H232" s="59"/>
      <c r="I232" s="59"/>
      <c r="J232" s="33"/>
      <c r="K232" s="33"/>
      <c r="L232" s="33"/>
      <c r="M232" s="33"/>
      <c r="N232" s="33"/>
      <c r="O232" s="33"/>
      <c r="P232" s="33"/>
      <c r="Q232" s="33"/>
      <c r="R232" s="33"/>
      <c r="S232" s="33"/>
      <c r="T232" s="33"/>
      <c r="U232" s="33"/>
      <c r="V232" s="33"/>
      <c r="W232" s="33"/>
      <c r="X232" s="33"/>
      <c r="Y232" s="33"/>
      <c r="Z232" s="33"/>
    </row>
    <row r="233" spans="1:26" ht="26.25" customHeight="1">
      <c r="A233" s="33"/>
      <c r="B233" s="51"/>
      <c r="C233" s="33"/>
      <c r="D233" s="84"/>
      <c r="E233" s="84"/>
      <c r="F233" s="33"/>
      <c r="G233" s="33"/>
      <c r="H233" s="59"/>
      <c r="I233" s="59"/>
      <c r="J233" s="33"/>
      <c r="K233" s="33"/>
      <c r="L233" s="33"/>
      <c r="M233" s="33"/>
      <c r="N233" s="33"/>
      <c r="O233" s="33"/>
      <c r="P233" s="33"/>
      <c r="Q233" s="33"/>
      <c r="R233" s="33"/>
      <c r="S233" s="33"/>
      <c r="T233" s="33"/>
      <c r="U233" s="33"/>
      <c r="V233" s="33"/>
      <c r="W233" s="33"/>
      <c r="X233" s="33"/>
      <c r="Y233" s="33"/>
      <c r="Z233" s="33"/>
    </row>
    <row r="234" spans="1:26" ht="26.25" customHeight="1">
      <c r="A234" s="33"/>
      <c r="B234" s="51"/>
      <c r="C234" s="33"/>
      <c r="D234" s="84"/>
      <c r="E234" s="84"/>
      <c r="F234" s="33"/>
      <c r="G234" s="33"/>
      <c r="H234" s="59"/>
      <c r="I234" s="59"/>
      <c r="J234" s="33"/>
      <c r="K234" s="33"/>
      <c r="L234" s="33"/>
      <c r="M234" s="33"/>
      <c r="N234" s="33"/>
      <c r="O234" s="33"/>
      <c r="P234" s="33"/>
      <c r="Q234" s="33"/>
      <c r="R234" s="33"/>
      <c r="S234" s="33"/>
      <c r="T234" s="33"/>
      <c r="U234" s="33"/>
      <c r="V234" s="33"/>
      <c r="W234" s="33"/>
      <c r="X234" s="33"/>
      <c r="Y234" s="33"/>
      <c r="Z234" s="33"/>
    </row>
    <row r="235" spans="1:26" ht="26.25" customHeight="1">
      <c r="A235" s="33"/>
      <c r="B235" s="51"/>
      <c r="C235" s="33"/>
      <c r="D235" s="84"/>
      <c r="E235" s="84"/>
      <c r="F235" s="33"/>
      <c r="G235" s="33"/>
      <c r="H235" s="59"/>
      <c r="I235" s="59"/>
      <c r="J235" s="33"/>
      <c r="K235" s="33"/>
      <c r="L235" s="33"/>
      <c r="M235" s="33"/>
      <c r="N235" s="33"/>
      <c r="O235" s="33"/>
      <c r="P235" s="33"/>
      <c r="Q235" s="33"/>
      <c r="R235" s="33"/>
      <c r="S235" s="33"/>
      <c r="T235" s="33"/>
      <c r="U235" s="33"/>
      <c r="V235" s="33"/>
      <c r="W235" s="33"/>
      <c r="X235" s="33"/>
      <c r="Y235" s="33"/>
      <c r="Z235" s="33"/>
    </row>
    <row r="236" spans="1:26" ht="26.25" customHeight="1">
      <c r="A236" s="33"/>
      <c r="B236" s="51"/>
      <c r="C236" s="33"/>
      <c r="D236" s="84"/>
      <c r="E236" s="84"/>
      <c r="F236" s="33"/>
      <c r="G236" s="33"/>
      <c r="H236" s="59"/>
      <c r="I236" s="59"/>
      <c r="J236" s="33"/>
      <c r="K236" s="33"/>
      <c r="L236" s="33"/>
      <c r="M236" s="33"/>
      <c r="N236" s="33"/>
      <c r="O236" s="33"/>
      <c r="P236" s="33"/>
      <c r="Q236" s="33"/>
      <c r="R236" s="33"/>
      <c r="S236" s="33"/>
      <c r="T236" s="33"/>
      <c r="U236" s="33"/>
      <c r="V236" s="33"/>
      <c r="W236" s="33"/>
      <c r="X236" s="33"/>
      <c r="Y236" s="33"/>
      <c r="Z236" s="33"/>
    </row>
    <row r="237" spans="1:26" ht="26.25" customHeight="1">
      <c r="A237" s="33"/>
      <c r="B237" s="51"/>
      <c r="C237" s="33"/>
      <c r="D237" s="84"/>
      <c r="E237" s="84"/>
      <c r="F237" s="33"/>
      <c r="G237" s="33"/>
      <c r="H237" s="59"/>
      <c r="I237" s="59"/>
      <c r="J237" s="33"/>
      <c r="K237" s="33"/>
      <c r="L237" s="33"/>
      <c r="M237" s="33"/>
      <c r="N237" s="33"/>
      <c r="O237" s="33"/>
      <c r="P237" s="33"/>
      <c r="Q237" s="33"/>
      <c r="R237" s="33"/>
      <c r="S237" s="33"/>
      <c r="T237" s="33"/>
      <c r="U237" s="33"/>
      <c r="V237" s="33"/>
      <c r="W237" s="33"/>
      <c r="X237" s="33"/>
      <c r="Y237" s="33"/>
      <c r="Z237" s="33"/>
    </row>
    <row r="238" spans="1:26" ht="26.25" customHeight="1">
      <c r="A238" s="33"/>
      <c r="B238" s="51"/>
      <c r="C238" s="33"/>
      <c r="D238" s="84"/>
      <c r="E238" s="84"/>
      <c r="F238" s="33"/>
      <c r="G238" s="33"/>
      <c r="H238" s="59"/>
      <c r="I238" s="59"/>
      <c r="J238" s="33"/>
      <c r="K238" s="33"/>
      <c r="L238" s="33"/>
      <c r="M238" s="33"/>
      <c r="N238" s="33"/>
      <c r="O238" s="33"/>
      <c r="P238" s="33"/>
      <c r="Q238" s="33"/>
      <c r="R238" s="33"/>
      <c r="S238" s="33"/>
      <c r="T238" s="33"/>
      <c r="U238" s="33"/>
      <c r="V238" s="33"/>
      <c r="W238" s="33"/>
      <c r="X238" s="33"/>
      <c r="Y238" s="33"/>
      <c r="Z238" s="33"/>
    </row>
    <row r="239" spans="1:26" ht="26.25" customHeight="1">
      <c r="A239" s="33"/>
      <c r="B239" s="51"/>
      <c r="C239" s="33"/>
      <c r="D239" s="84"/>
      <c r="E239" s="84"/>
      <c r="F239" s="33"/>
      <c r="G239" s="33"/>
      <c r="H239" s="59"/>
      <c r="I239" s="59"/>
      <c r="J239" s="33"/>
      <c r="K239" s="33"/>
      <c r="L239" s="33"/>
      <c r="M239" s="33"/>
      <c r="N239" s="33"/>
      <c r="O239" s="33"/>
      <c r="P239" s="33"/>
      <c r="Q239" s="33"/>
      <c r="R239" s="33"/>
      <c r="S239" s="33"/>
      <c r="T239" s="33"/>
      <c r="U239" s="33"/>
      <c r="V239" s="33"/>
      <c r="W239" s="33"/>
      <c r="X239" s="33"/>
      <c r="Y239" s="33"/>
      <c r="Z239" s="33"/>
    </row>
    <row r="240" spans="1:26" ht="26.25" customHeight="1">
      <c r="A240" s="33"/>
      <c r="B240" s="51"/>
      <c r="C240" s="33"/>
      <c r="D240" s="84"/>
      <c r="E240" s="84"/>
      <c r="F240" s="33"/>
      <c r="G240" s="33"/>
      <c r="H240" s="59"/>
      <c r="I240" s="59"/>
      <c r="J240" s="33"/>
      <c r="K240" s="33"/>
      <c r="L240" s="33"/>
      <c r="M240" s="33"/>
      <c r="N240" s="33"/>
      <c r="O240" s="33"/>
      <c r="P240" s="33"/>
      <c r="Q240" s="33"/>
      <c r="R240" s="33"/>
      <c r="S240" s="33"/>
      <c r="T240" s="33"/>
      <c r="U240" s="33"/>
      <c r="V240" s="33"/>
      <c r="W240" s="33"/>
      <c r="X240" s="33"/>
      <c r="Y240" s="33"/>
      <c r="Z240" s="33"/>
    </row>
    <row r="241" spans="1:26" ht="26.25" customHeight="1">
      <c r="A241" s="33"/>
      <c r="B241" s="51"/>
      <c r="C241" s="33"/>
      <c r="D241" s="84"/>
      <c r="E241" s="84"/>
      <c r="F241" s="33"/>
      <c r="G241" s="33"/>
      <c r="H241" s="59"/>
      <c r="I241" s="59"/>
      <c r="J241" s="33"/>
      <c r="K241" s="33"/>
      <c r="L241" s="33"/>
      <c r="M241" s="33"/>
      <c r="N241" s="33"/>
      <c r="O241" s="33"/>
      <c r="P241" s="33"/>
      <c r="Q241" s="33"/>
      <c r="R241" s="33"/>
      <c r="S241" s="33"/>
      <c r="T241" s="33"/>
      <c r="U241" s="33"/>
      <c r="V241" s="33"/>
      <c r="W241" s="33"/>
      <c r="X241" s="33"/>
      <c r="Y241" s="33"/>
      <c r="Z241" s="33"/>
    </row>
    <row r="242" spans="1:26" ht="26.25" customHeight="1">
      <c r="A242" s="33"/>
      <c r="B242" s="51"/>
      <c r="C242" s="33"/>
      <c r="D242" s="84"/>
      <c r="E242" s="84"/>
      <c r="F242" s="33"/>
      <c r="G242" s="33"/>
      <c r="H242" s="59"/>
      <c r="I242" s="59"/>
      <c r="J242" s="33"/>
      <c r="K242" s="33"/>
      <c r="L242" s="33"/>
      <c r="M242" s="33"/>
      <c r="N242" s="33"/>
      <c r="O242" s="33"/>
      <c r="P242" s="33"/>
      <c r="Q242" s="33"/>
      <c r="R242" s="33"/>
      <c r="S242" s="33"/>
      <c r="T242" s="33"/>
      <c r="U242" s="33"/>
      <c r="V242" s="33"/>
      <c r="W242" s="33"/>
      <c r="X242" s="33"/>
      <c r="Y242" s="33"/>
      <c r="Z242" s="33"/>
    </row>
    <row r="243" spans="1:26" ht="26.25" customHeight="1">
      <c r="A243" s="33"/>
      <c r="B243" s="51"/>
      <c r="C243" s="33"/>
      <c r="D243" s="84"/>
      <c r="E243" s="84"/>
      <c r="F243" s="33"/>
      <c r="G243" s="33"/>
      <c r="H243" s="59"/>
      <c r="I243" s="59"/>
      <c r="J243" s="33"/>
      <c r="K243" s="33"/>
      <c r="L243" s="33"/>
      <c r="M243" s="33"/>
      <c r="N243" s="33"/>
      <c r="O243" s="33"/>
      <c r="P243" s="33"/>
      <c r="Q243" s="33"/>
      <c r="R243" s="33"/>
      <c r="S243" s="33"/>
      <c r="T243" s="33"/>
      <c r="U243" s="33"/>
      <c r="V243" s="33"/>
      <c r="W243" s="33"/>
      <c r="X243" s="33"/>
      <c r="Y243" s="33"/>
      <c r="Z243" s="33"/>
    </row>
    <row r="244" spans="1:26" ht="26.25" customHeight="1">
      <c r="A244" s="33"/>
      <c r="B244" s="51"/>
      <c r="C244" s="33"/>
      <c r="D244" s="84"/>
      <c r="E244" s="84"/>
      <c r="F244" s="33"/>
      <c r="G244" s="33"/>
      <c r="H244" s="59"/>
      <c r="I244" s="59"/>
      <c r="J244" s="33"/>
      <c r="K244" s="33"/>
      <c r="L244" s="33"/>
      <c r="M244" s="33"/>
      <c r="N244" s="33"/>
      <c r="O244" s="33"/>
      <c r="P244" s="33"/>
      <c r="Q244" s="33"/>
      <c r="R244" s="33"/>
      <c r="S244" s="33"/>
      <c r="T244" s="33"/>
      <c r="U244" s="33"/>
      <c r="V244" s="33"/>
      <c r="W244" s="33"/>
      <c r="X244" s="33"/>
      <c r="Y244" s="33"/>
      <c r="Z244" s="33"/>
    </row>
    <row r="245" spans="1:26" ht="26.25" customHeight="1">
      <c r="A245" s="33"/>
      <c r="B245" s="51"/>
      <c r="C245" s="33"/>
      <c r="D245" s="84"/>
      <c r="E245" s="84"/>
      <c r="F245" s="33"/>
      <c r="G245" s="33"/>
      <c r="H245" s="59"/>
      <c r="I245" s="59"/>
      <c r="J245" s="33"/>
      <c r="K245" s="33"/>
      <c r="L245" s="33"/>
      <c r="M245" s="33"/>
      <c r="N245" s="33"/>
      <c r="O245" s="33"/>
      <c r="P245" s="33"/>
      <c r="Q245" s="33"/>
      <c r="R245" s="33"/>
      <c r="S245" s="33"/>
      <c r="T245" s="33"/>
      <c r="U245" s="33"/>
      <c r="V245" s="33"/>
      <c r="W245" s="33"/>
      <c r="X245" s="33"/>
      <c r="Y245" s="33"/>
      <c r="Z245" s="33"/>
    </row>
    <row r="246" spans="1:26" ht="26.25" customHeight="1">
      <c r="A246" s="33"/>
      <c r="B246" s="51"/>
      <c r="C246" s="33"/>
      <c r="D246" s="84"/>
      <c r="E246" s="84"/>
      <c r="F246" s="33"/>
      <c r="G246" s="33"/>
      <c r="H246" s="59"/>
      <c r="I246" s="59"/>
      <c r="J246" s="33"/>
      <c r="K246" s="33"/>
      <c r="L246" s="33"/>
      <c r="M246" s="33"/>
      <c r="N246" s="33"/>
      <c r="O246" s="33"/>
      <c r="P246" s="33"/>
      <c r="Q246" s="33"/>
      <c r="R246" s="33"/>
      <c r="S246" s="33"/>
      <c r="T246" s="33"/>
      <c r="U246" s="33"/>
      <c r="V246" s="33"/>
      <c r="W246" s="33"/>
      <c r="X246" s="33"/>
      <c r="Y246" s="33"/>
      <c r="Z246" s="33"/>
    </row>
    <row r="247" spans="1:26" ht="26.25" customHeight="1">
      <c r="A247" s="33"/>
      <c r="B247" s="51"/>
      <c r="C247" s="33"/>
      <c r="D247" s="84"/>
      <c r="E247" s="84"/>
      <c r="F247" s="33"/>
      <c r="G247" s="33"/>
      <c r="H247" s="59"/>
      <c r="I247" s="59"/>
      <c r="J247" s="33"/>
      <c r="K247" s="33"/>
      <c r="L247" s="33"/>
      <c r="M247" s="33"/>
      <c r="N247" s="33"/>
      <c r="O247" s="33"/>
      <c r="P247" s="33"/>
      <c r="Q247" s="33"/>
      <c r="R247" s="33"/>
      <c r="S247" s="33"/>
      <c r="T247" s="33"/>
      <c r="U247" s="33"/>
      <c r="V247" s="33"/>
      <c r="W247" s="33"/>
      <c r="X247" s="33"/>
      <c r="Y247" s="33"/>
      <c r="Z247" s="33"/>
    </row>
    <row r="248" spans="1:26" ht="26.25" customHeight="1">
      <c r="A248" s="33"/>
      <c r="B248" s="51"/>
      <c r="C248" s="33"/>
      <c r="D248" s="84"/>
      <c r="E248" s="84"/>
      <c r="F248" s="33"/>
      <c r="G248" s="33"/>
      <c r="H248" s="59"/>
      <c r="I248" s="59"/>
      <c r="J248" s="33"/>
      <c r="K248" s="33"/>
      <c r="L248" s="33"/>
      <c r="M248" s="33"/>
      <c r="N248" s="33"/>
      <c r="O248" s="33"/>
      <c r="P248" s="33"/>
      <c r="Q248" s="33"/>
      <c r="R248" s="33"/>
      <c r="S248" s="33"/>
      <c r="T248" s="33"/>
      <c r="U248" s="33"/>
      <c r="V248" s="33"/>
      <c r="W248" s="33"/>
      <c r="X248" s="33"/>
      <c r="Y248" s="33"/>
      <c r="Z248" s="33"/>
    </row>
    <row r="249" spans="1:26" ht="26.25" customHeight="1">
      <c r="A249" s="33"/>
      <c r="B249" s="51"/>
      <c r="C249" s="33"/>
      <c r="D249" s="84"/>
      <c r="E249" s="84"/>
      <c r="F249" s="33"/>
      <c r="G249" s="33"/>
      <c r="H249" s="59"/>
      <c r="I249" s="59"/>
      <c r="J249" s="33"/>
      <c r="K249" s="33"/>
      <c r="L249" s="33"/>
      <c r="M249" s="33"/>
      <c r="N249" s="33"/>
      <c r="O249" s="33"/>
      <c r="P249" s="33"/>
      <c r="Q249" s="33"/>
      <c r="R249" s="33"/>
      <c r="S249" s="33"/>
      <c r="T249" s="33"/>
      <c r="U249" s="33"/>
      <c r="V249" s="33"/>
      <c r="W249" s="33"/>
      <c r="X249" s="33"/>
      <c r="Y249" s="33"/>
      <c r="Z249" s="33"/>
    </row>
    <row r="250" spans="1:26" ht="26.25" customHeight="1">
      <c r="A250" s="33"/>
      <c r="B250" s="51"/>
      <c r="C250" s="33"/>
      <c r="D250" s="84"/>
      <c r="E250" s="84"/>
      <c r="F250" s="33"/>
      <c r="G250" s="33"/>
      <c r="H250" s="59"/>
      <c r="I250" s="59"/>
      <c r="J250" s="33"/>
      <c r="K250" s="33"/>
      <c r="L250" s="33"/>
      <c r="M250" s="33"/>
      <c r="N250" s="33"/>
      <c r="O250" s="33"/>
      <c r="P250" s="33"/>
      <c r="Q250" s="33"/>
      <c r="R250" s="33"/>
      <c r="S250" s="33"/>
      <c r="T250" s="33"/>
      <c r="U250" s="33"/>
      <c r="V250" s="33"/>
      <c r="W250" s="33"/>
      <c r="X250" s="33"/>
      <c r="Y250" s="33"/>
      <c r="Z250" s="33"/>
    </row>
    <row r="251" spans="1:26" ht="26.25" customHeight="1">
      <c r="A251" s="33"/>
      <c r="B251" s="51"/>
      <c r="C251" s="33"/>
      <c r="D251" s="84"/>
      <c r="E251" s="84"/>
      <c r="F251" s="33"/>
      <c r="G251" s="33"/>
      <c r="H251" s="59"/>
      <c r="I251" s="59"/>
      <c r="J251" s="33"/>
      <c r="K251" s="33"/>
      <c r="L251" s="33"/>
      <c r="M251" s="33"/>
      <c r="N251" s="33"/>
      <c r="O251" s="33"/>
      <c r="P251" s="33"/>
      <c r="Q251" s="33"/>
      <c r="R251" s="33"/>
      <c r="S251" s="33"/>
      <c r="T251" s="33"/>
      <c r="U251" s="33"/>
      <c r="V251" s="33"/>
      <c r="W251" s="33"/>
      <c r="X251" s="33"/>
      <c r="Y251" s="33"/>
      <c r="Z251" s="33"/>
    </row>
    <row r="252" spans="1:26" ht="26.25" customHeight="1">
      <c r="A252" s="33"/>
      <c r="B252" s="51"/>
      <c r="C252" s="33"/>
      <c r="D252" s="84"/>
      <c r="E252" s="84"/>
      <c r="F252" s="33"/>
      <c r="G252" s="33"/>
      <c r="H252" s="59"/>
      <c r="I252" s="59"/>
      <c r="J252" s="33"/>
      <c r="K252" s="33"/>
      <c r="L252" s="33"/>
      <c r="M252" s="33"/>
      <c r="N252" s="33"/>
      <c r="O252" s="33"/>
      <c r="P252" s="33"/>
      <c r="Q252" s="33"/>
      <c r="R252" s="33"/>
      <c r="S252" s="33"/>
      <c r="T252" s="33"/>
      <c r="U252" s="33"/>
      <c r="V252" s="33"/>
      <c r="W252" s="33"/>
      <c r="X252" s="33"/>
      <c r="Y252" s="33"/>
      <c r="Z252" s="33"/>
    </row>
    <row r="253" spans="1:26" ht="26.25" customHeight="1">
      <c r="A253" s="33"/>
      <c r="B253" s="51"/>
      <c r="C253" s="33"/>
      <c r="D253" s="84"/>
      <c r="E253" s="84"/>
      <c r="F253" s="33"/>
      <c r="G253" s="33"/>
      <c r="H253" s="59"/>
      <c r="I253" s="59"/>
      <c r="J253" s="33"/>
      <c r="K253" s="33"/>
      <c r="L253" s="33"/>
      <c r="M253" s="33"/>
      <c r="N253" s="33"/>
      <c r="O253" s="33"/>
      <c r="P253" s="33"/>
      <c r="Q253" s="33"/>
      <c r="R253" s="33"/>
      <c r="S253" s="33"/>
      <c r="T253" s="33"/>
      <c r="U253" s="33"/>
      <c r="V253" s="33"/>
      <c r="W253" s="33"/>
      <c r="X253" s="33"/>
      <c r="Y253" s="33"/>
      <c r="Z253" s="33"/>
    </row>
    <row r="254" spans="1:26" ht="26.25" customHeight="1">
      <c r="A254" s="33"/>
      <c r="B254" s="51"/>
      <c r="C254" s="33"/>
      <c r="D254" s="84"/>
      <c r="E254" s="84"/>
      <c r="F254" s="33"/>
      <c r="G254" s="33"/>
      <c r="H254" s="59"/>
      <c r="I254" s="59"/>
      <c r="J254" s="33"/>
      <c r="K254" s="33"/>
      <c r="L254" s="33"/>
      <c r="M254" s="33"/>
      <c r="N254" s="33"/>
      <c r="O254" s="33"/>
      <c r="P254" s="33"/>
      <c r="Q254" s="33"/>
      <c r="R254" s="33"/>
      <c r="S254" s="33"/>
      <c r="T254" s="33"/>
      <c r="U254" s="33"/>
      <c r="V254" s="33"/>
      <c r="W254" s="33"/>
      <c r="X254" s="33"/>
      <c r="Y254" s="33"/>
      <c r="Z254" s="33"/>
    </row>
    <row r="255" spans="1:26" ht="26.25" customHeight="1">
      <c r="A255" s="33"/>
      <c r="B255" s="51"/>
      <c r="C255" s="33"/>
      <c r="D255" s="84"/>
      <c r="E255" s="84"/>
      <c r="F255" s="33"/>
      <c r="G255" s="33"/>
      <c r="H255" s="59"/>
      <c r="I255" s="59"/>
      <c r="J255" s="33"/>
      <c r="K255" s="33"/>
      <c r="L255" s="33"/>
      <c r="M255" s="33"/>
      <c r="N255" s="33"/>
      <c r="O255" s="33"/>
      <c r="P255" s="33"/>
      <c r="Q255" s="33"/>
      <c r="R255" s="33"/>
      <c r="S255" s="33"/>
      <c r="T255" s="33"/>
      <c r="U255" s="33"/>
      <c r="V255" s="33"/>
      <c r="W255" s="33"/>
      <c r="X255" s="33"/>
      <c r="Y255" s="33"/>
      <c r="Z255" s="33"/>
    </row>
    <row r="256" spans="1:26" ht="26.25" customHeight="1">
      <c r="A256" s="33"/>
      <c r="B256" s="51"/>
      <c r="C256" s="33"/>
      <c r="D256" s="84"/>
      <c r="E256" s="84"/>
      <c r="F256" s="33"/>
      <c r="G256" s="33"/>
      <c r="H256" s="59"/>
      <c r="I256" s="59"/>
      <c r="J256" s="33"/>
      <c r="K256" s="33"/>
      <c r="L256" s="33"/>
      <c r="M256" s="33"/>
      <c r="N256" s="33"/>
      <c r="O256" s="33"/>
      <c r="P256" s="33"/>
      <c r="Q256" s="33"/>
      <c r="R256" s="33"/>
      <c r="S256" s="33"/>
      <c r="T256" s="33"/>
      <c r="U256" s="33"/>
      <c r="V256" s="33"/>
      <c r="W256" s="33"/>
      <c r="X256" s="33"/>
      <c r="Y256" s="33"/>
      <c r="Z256" s="33"/>
    </row>
    <row r="257" spans="1:26" ht="26.25" customHeight="1">
      <c r="A257" s="33"/>
      <c r="B257" s="51"/>
      <c r="C257" s="33"/>
      <c r="D257" s="84"/>
      <c r="E257" s="84"/>
      <c r="F257" s="33"/>
      <c r="G257" s="33"/>
      <c r="H257" s="59"/>
      <c r="I257" s="59"/>
      <c r="J257" s="33"/>
      <c r="K257" s="33"/>
      <c r="L257" s="33"/>
      <c r="M257" s="33"/>
      <c r="N257" s="33"/>
      <c r="O257" s="33"/>
      <c r="P257" s="33"/>
      <c r="Q257" s="33"/>
      <c r="R257" s="33"/>
      <c r="S257" s="33"/>
      <c r="T257" s="33"/>
      <c r="U257" s="33"/>
      <c r="V257" s="33"/>
      <c r="W257" s="33"/>
      <c r="X257" s="33"/>
      <c r="Y257" s="33"/>
      <c r="Z257" s="33"/>
    </row>
    <row r="258" spans="1:26" ht="26.25" customHeight="1">
      <c r="A258" s="33"/>
      <c r="B258" s="51"/>
      <c r="C258" s="33"/>
      <c r="D258" s="84"/>
      <c r="E258" s="84"/>
      <c r="F258" s="33"/>
      <c r="G258" s="33"/>
      <c r="H258" s="59"/>
      <c r="I258" s="59"/>
      <c r="J258" s="33"/>
      <c r="K258" s="33"/>
      <c r="L258" s="33"/>
      <c r="M258" s="33"/>
      <c r="N258" s="33"/>
      <c r="O258" s="33"/>
      <c r="P258" s="33"/>
      <c r="Q258" s="33"/>
      <c r="R258" s="33"/>
      <c r="S258" s="33"/>
      <c r="T258" s="33"/>
      <c r="U258" s="33"/>
      <c r="V258" s="33"/>
      <c r="W258" s="33"/>
      <c r="X258" s="33"/>
      <c r="Y258" s="33"/>
      <c r="Z258" s="33"/>
    </row>
    <row r="259" spans="1:26" ht="26.25" customHeight="1">
      <c r="A259" s="33"/>
      <c r="B259" s="51"/>
      <c r="C259" s="33"/>
      <c r="D259" s="84"/>
      <c r="E259" s="84"/>
      <c r="F259" s="33"/>
      <c r="G259" s="33"/>
      <c r="H259" s="59"/>
      <c r="I259" s="59"/>
      <c r="J259" s="33"/>
      <c r="K259" s="33"/>
      <c r="L259" s="33"/>
      <c r="M259" s="33"/>
      <c r="N259" s="33"/>
      <c r="O259" s="33"/>
      <c r="P259" s="33"/>
      <c r="Q259" s="33"/>
      <c r="R259" s="33"/>
      <c r="S259" s="33"/>
      <c r="T259" s="33"/>
      <c r="U259" s="33"/>
      <c r="V259" s="33"/>
      <c r="W259" s="33"/>
      <c r="X259" s="33"/>
      <c r="Y259" s="33"/>
      <c r="Z259" s="33"/>
    </row>
    <row r="260" spans="1:26" ht="26.25" customHeight="1">
      <c r="A260" s="33"/>
      <c r="B260" s="51"/>
      <c r="C260" s="33"/>
      <c r="D260" s="84"/>
      <c r="E260" s="84"/>
      <c r="F260" s="33"/>
      <c r="G260" s="33"/>
      <c r="H260" s="59"/>
      <c r="I260" s="59"/>
      <c r="J260" s="33"/>
      <c r="K260" s="33"/>
      <c r="L260" s="33"/>
      <c r="M260" s="33"/>
      <c r="N260" s="33"/>
      <c r="O260" s="33"/>
      <c r="P260" s="33"/>
      <c r="Q260" s="33"/>
      <c r="R260" s="33"/>
      <c r="S260" s="33"/>
      <c r="T260" s="33"/>
      <c r="U260" s="33"/>
      <c r="V260" s="33"/>
      <c r="W260" s="33"/>
      <c r="X260" s="33"/>
      <c r="Y260" s="33"/>
      <c r="Z260" s="33"/>
    </row>
    <row r="261" spans="1:26" ht="26.25" customHeight="1">
      <c r="A261" s="33"/>
      <c r="B261" s="51"/>
      <c r="C261" s="33"/>
      <c r="D261" s="84"/>
      <c r="E261" s="84"/>
      <c r="F261" s="33"/>
      <c r="G261" s="33"/>
      <c r="H261" s="59"/>
      <c r="I261" s="59"/>
      <c r="J261" s="33"/>
      <c r="K261" s="33"/>
      <c r="L261" s="33"/>
      <c r="M261" s="33"/>
      <c r="N261" s="33"/>
      <c r="O261" s="33"/>
      <c r="P261" s="33"/>
      <c r="Q261" s="33"/>
      <c r="R261" s="33"/>
      <c r="S261" s="33"/>
      <c r="T261" s="33"/>
      <c r="U261" s="33"/>
      <c r="V261" s="33"/>
      <c r="W261" s="33"/>
      <c r="X261" s="33"/>
      <c r="Y261" s="33"/>
      <c r="Z261" s="33"/>
    </row>
    <row r="262" spans="1:26" ht="26.25" customHeight="1">
      <c r="A262" s="33"/>
      <c r="B262" s="51"/>
      <c r="C262" s="33"/>
      <c r="D262" s="84"/>
      <c r="E262" s="84"/>
      <c r="F262" s="33"/>
      <c r="G262" s="33"/>
      <c r="H262" s="59"/>
      <c r="I262" s="59"/>
      <c r="J262" s="33"/>
      <c r="K262" s="33"/>
      <c r="L262" s="33"/>
      <c r="M262" s="33"/>
      <c r="N262" s="33"/>
      <c r="O262" s="33"/>
      <c r="P262" s="33"/>
      <c r="Q262" s="33"/>
      <c r="R262" s="33"/>
      <c r="S262" s="33"/>
      <c r="T262" s="33"/>
      <c r="U262" s="33"/>
      <c r="V262" s="33"/>
      <c r="W262" s="33"/>
      <c r="X262" s="33"/>
      <c r="Y262" s="33"/>
      <c r="Z262" s="33"/>
    </row>
    <row r="263" spans="1:26" ht="26.25" customHeight="1">
      <c r="A263" s="33"/>
      <c r="B263" s="51"/>
      <c r="C263" s="33"/>
      <c r="D263" s="84"/>
      <c r="E263" s="84"/>
      <c r="F263" s="33"/>
      <c r="G263" s="33"/>
      <c r="H263" s="59"/>
      <c r="I263" s="59"/>
      <c r="J263" s="33"/>
      <c r="K263" s="33"/>
      <c r="L263" s="33"/>
      <c r="M263" s="33"/>
      <c r="N263" s="33"/>
      <c r="O263" s="33"/>
      <c r="P263" s="33"/>
      <c r="Q263" s="33"/>
      <c r="R263" s="33"/>
      <c r="S263" s="33"/>
      <c r="T263" s="33"/>
      <c r="U263" s="33"/>
      <c r="V263" s="33"/>
      <c r="W263" s="33"/>
      <c r="X263" s="33"/>
      <c r="Y263" s="33"/>
      <c r="Z263" s="33"/>
    </row>
    <row r="264" spans="1:26" ht="26.25" customHeight="1">
      <c r="A264" s="33"/>
      <c r="B264" s="51"/>
      <c r="C264" s="33"/>
      <c r="D264" s="84"/>
      <c r="E264" s="84"/>
      <c r="F264" s="33"/>
      <c r="G264" s="33"/>
      <c r="H264" s="59"/>
      <c r="I264" s="59"/>
      <c r="J264" s="33"/>
      <c r="K264" s="33"/>
      <c r="L264" s="33"/>
      <c r="M264" s="33"/>
      <c r="N264" s="33"/>
      <c r="O264" s="33"/>
      <c r="P264" s="33"/>
      <c r="Q264" s="33"/>
      <c r="R264" s="33"/>
      <c r="S264" s="33"/>
      <c r="T264" s="33"/>
      <c r="U264" s="33"/>
      <c r="V264" s="33"/>
      <c r="W264" s="33"/>
      <c r="X264" s="33"/>
      <c r="Y264" s="33"/>
      <c r="Z264" s="33"/>
    </row>
    <row r="265" spans="1:26" ht="26.25" customHeight="1">
      <c r="A265" s="33"/>
      <c r="B265" s="51"/>
      <c r="C265" s="33"/>
      <c r="D265" s="84"/>
      <c r="E265" s="84"/>
      <c r="F265" s="33"/>
      <c r="G265" s="33"/>
      <c r="H265" s="59"/>
      <c r="I265" s="59"/>
      <c r="J265" s="33"/>
      <c r="K265" s="33"/>
      <c r="L265" s="33"/>
      <c r="M265" s="33"/>
      <c r="N265" s="33"/>
      <c r="O265" s="33"/>
      <c r="P265" s="33"/>
      <c r="Q265" s="33"/>
      <c r="R265" s="33"/>
      <c r="S265" s="33"/>
      <c r="T265" s="33"/>
      <c r="U265" s="33"/>
      <c r="V265" s="33"/>
      <c r="W265" s="33"/>
      <c r="X265" s="33"/>
      <c r="Y265" s="33"/>
      <c r="Z265" s="33"/>
    </row>
    <row r="266" spans="1:26" ht="26.25" customHeight="1">
      <c r="A266" s="33"/>
      <c r="B266" s="51"/>
      <c r="C266" s="33"/>
      <c r="D266" s="84"/>
      <c r="E266" s="84"/>
      <c r="F266" s="33"/>
      <c r="G266" s="33"/>
      <c r="H266" s="59"/>
      <c r="I266" s="59"/>
      <c r="J266" s="33"/>
      <c r="K266" s="33"/>
      <c r="L266" s="33"/>
      <c r="M266" s="33"/>
      <c r="N266" s="33"/>
      <c r="O266" s="33"/>
      <c r="P266" s="33"/>
      <c r="Q266" s="33"/>
      <c r="R266" s="33"/>
      <c r="S266" s="33"/>
      <c r="T266" s="33"/>
      <c r="U266" s="33"/>
      <c r="V266" s="33"/>
      <c r="W266" s="33"/>
      <c r="X266" s="33"/>
      <c r="Y266" s="33"/>
      <c r="Z266" s="33"/>
    </row>
    <row r="267" spans="1:26" ht="26.25" customHeight="1">
      <c r="A267" s="33"/>
      <c r="B267" s="51"/>
      <c r="C267" s="33"/>
      <c r="D267" s="84"/>
      <c r="E267" s="84"/>
      <c r="F267" s="33"/>
      <c r="G267" s="33"/>
      <c r="H267" s="59"/>
      <c r="I267" s="59"/>
      <c r="J267" s="33"/>
      <c r="K267" s="33"/>
      <c r="L267" s="33"/>
      <c r="M267" s="33"/>
      <c r="N267" s="33"/>
      <c r="O267" s="33"/>
      <c r="P267" s="33"/>
      <c r="Q267" s="33"/>
      <c r="R267" s="33"/>
      <c r="S267" s="33"/>
      <c r="T267" s="33"/>
      <c r="U267" s="33"/>
      <c r="V267" s="33"/>
      <c r="W267" s="33"/>
      <c r="X267" s="33"/>
      <c r="Y267" s="33"/>
      <c r="Z267" s="33"/>
    </row>
    <row r="268" spans="1:26" ht="26.25" customHeight="1">
      <c r="A268" s="33"/>
      <c r="B268" s="51"/>
      <c r="C268" s="33"/>
      <c r="D268" s="84"/>
      <c r="E268" s="84"/>
      <c r="F268" s="33"/>
      <c r="G268" s="33"/>
      <c r="H268" s="59"/>
      <c r="I268" s="59"/>
      <c r="J268" s="33"/>
      <c r="K268" s="33"/>
      <c r="L268" s="33"/>
      <c r="M268" s="33"/>
      <c r="N268" s="33"/>
      <c r="O268" s="33"/>
      <c r="P268" s="33"/>
      <c r="Q268" s="33"/>
      <c r="R268" s="33"/>
      <c r="S268" s="33"/>
      <c r="T268" s="33"/>
      <c r="U268" s="33"/>
      <c r="V268" s="33"/>
      <c r="W268" s="33"/>
      <c r="X268" s="33"/>
      <c r="Y268" s="33"/>
      <c r="Z268" s="33"/>
    </row>
    <row r="269" spans="1:26" ht="26.25" customHeight="1">
      <c r="A269" s="33"/>
      <c r="B269" s="51"/>
      <c r="C269" s="33"/>
      <c r="D269" s="84"/>
      <c r="E269" s="84"/>
      <c r="F269" s="33"/>
      <c r="G269" s="33"/>
      <c r="H269" s="59"/>
      <c r="I269" s="59"/>
      <c r="J269" s="33"/>
      <c r="K269" s="33"/>
      <c r="L269" s="33"/>
      <c r="M269" s="33"/>
      <c r="N269" s="33"/>
      <c r="O269" s="33"/>
      <c r="P269" s="33"/>
      <c r="Q269" s="33"/>
      <c r="R269" s="33"/>
      <c r="S269" s="33"/>
      <c r="T269" s="33"/>
      <c r="U269" s="33"/>
      <c r="V269" s="33"/>
      <c r="W269" s="33"/>
      <c r="X269" s="33"/>
      <c r="Y269" s="33"/>
      <c r="Z269" s="33"/>
    </row>
    <row r="270" spans="1:26" ht="26.25" customHeight="1">
      <c r="A270" s="33"/>
      <c r="B270" s="51"/>
      <c r="C270" s="33"/>
      <c r="D270" s="84"/>
      <c r="E270" s="84"/>
      <c r="F270" s="33"/>
      <c r="G270" s="33"/>
      <c r="H270" s="59"/>
      <c r="I270" s="59"/>
      <c r="J270" s="33"/>
      <c r="K270" s="33"/>
      <c r="L270" s="33"/>
      <c r="M270" s="33"/>
      <c r="N270" s="33"/>
      <c r="O270" s="33"/>
      <c r="P270" s="33"/>
      <c r="Q270" s="33"/>
      <c r="R270" s="33"/>
      <c r="S270" s="33"/>
      <c r="T270" s="33"/>
      <c r="U270" s="33"/>
      <c r="V270" s="33"/>
      <c r="W270" s="33"/>
      <c r="X270" s="33"/>
      <c r="Y270" s="33"/>
      <c r="Z270" s="33"/>
    </row>
    <row r="271" spans="1:26" ht="26.25" customHeight="1">
      <c r="A271" s="33"/>
      <c r="B271" s="51"/>
      <c r="C271" s="33"/>
      <c r="D271" s="84"/>
      <c r="E271" s="84"/>
      <c r="F271" s="33"/>
      <c r="G271" s="33"/>
      <c r="H271" s="59"/>
      <c r="I271" s="59"/>
      <c r="J271" s="33"/>
      <c r="K271" s="33"/>
      <c r="L271" s="33"/>
      <c r="M271" s="33"/>
      <c r="N271" s="33"/>
      <c r="O271" s="33"/>
      <c r="P271" s="33"/>
      <c r="Q271" s="33"/>
      <c r="R271" s="33"/>
      <c r="S271" s="33"/>
      <c r="T271" s="33"/>
      <c r="U271" s="33"/>
      <c r="V271" s="33"/>
      <c r="W271" s="33"/>
      <c r="X271" s="33"/>
      <c r="Y271" s="33"/>
      <c r="Z271" s="33"/>
    </row>
    <row r="272" spans="1:26" ht="26.25" customHeight="1">
      <c r="A272" s="33"/>
      <c r="B272" s="51"/>
      <c r="C272" s="33"/>
      <c r="D272" s="84"/>
      <c r="E272" s="84"/>
      <c r="F272" s="33"/>
      <c r="G272" s="33"/>
      <c r="H272" s="59"/>
      <c r="I272" s="59"/>
      <c r="J272" s="33"/>
      <c r="K272" s="33"/>
      <c r="L272" s="33"/>
      <c r="M272" s="33"/>
      <c r="N272" s="33"/>
      <c r="O272" s="33"/>
      <c r="P272" s="33"/>
      <c r="Q272" s="33"/>
      <c r="R272" s="33"/>
      <c r="S272" s="33"/>
      <c r="T272" s="33"/>
      <c r="U272" s="33"/>
      <c r="V272" s="33"/>
      <c r="W272" s="33"/>
      <c r="X272" s="33"/>
      <c r="Y272" s="33"/>
      <c r="Z272" s="33"/>
    </row>
    <row r="273" spans="1:26" ht="26.25" customHeight="1">
      <c r="A273" s="33"/>
      <c r="B273" s="51"/>
      <c r="C273" s="33"/>
      <c r="D273" s="84"/>
      <c r="E273" s="84"/>
      <c r="F273" s="33"/>
      <c r="G273" s="33"/>
      <c r="H273" s="59"/>
      <c r="I273" s="59"/>
      <c r="J273" s="33"/>
      <c r="K273" s="33"/>
      <c r="L273" s="33"/>
      <c r="M273" s="33"/>
      <c r="N273" s="33"/>
      <c r="O273" s="33"/>
      <c r="P273" s="33"/>
      <c r="Q273" s="33"/>
      <c r="R273" s="33"/>
      <c r="S273" s="33"/>
      <c r="T273" s="33"/>
      <c r="U273" s="33"/>
      <c r="V273" s="33"/>
      <c r="W273" s="33"/>
      <c r="X273" s="33"/>
      <c r="Y273" s="33"/>
      <c r="Z273" s="33"/>
    </row>
    <row r="274" spans="1:26" ht="26.25" customHeight="1">
      <c r="A274" s="33"/>
      <c r="B274" s="51"/>
      <c r="C274" s="33"/>
      <c r="D274" s="84"/>
      <c r="E274" s="84"/>
      <c r="F274" s="33"/>
      <c r="G274" s="33"/>
      <c r="H274" s="59"/>
      <c r="I274" s="59"/>
      <c r="J274" s="33"/>
      <c r="K274" s="33"/>
      <c r="L274" s="33"/>
      <c r="M274" s="33"/>
      <c r="N274" s="33"/>
      <c r="O274" s="33"/>
      <c r="P274" s="33"/>
      <c r="Q274" s="33"/>
      <c r="R274" s="33"/>
      <c r="S274" s="33"/>
      <c r="T274" s="33"/>
      <c r="U274" s="33"/>
      <c r="V274" s="33"/>
      <c r="W274" s="33"/>
      <c r="X274" s="33"/>
      <c r="Y274" s="33"/>
      <c r="Z274" s="33"/>
    </row>
    <row r="275" spans="1:26" ht="26.25" customHeight="1">
      <c r="A275" s="33"/>
      <c r="B275" s="51"/>
      <c r="C275" s="33"/>
      <c r="D275" s="84"/>
      <c r="E275" s="84"/>
      <c r="F275" s="33"/>
      <c r="G275" s="33"/>
      <c r="H275" s="59"/>
      <c r="I275" s="59"/>
      <c r="J275" s="33"/>
      <c r="K275" s="33"/>
      <c r="L275" s="33"/>
      <c r="M275" s="33"/>
      <c r="N275" s="33"/>
      <c r="O275" s="33"/>
      <c r="P275" s="33"/>
      <c r="Q275" s="33"/>
      <c r="R275" s="33"/>
      <c r="S275" s="33"/>
      <c r="T275" s="33"/>
      <c r="U275" s="33"/>
      <c r="V275" s="33"/>
      <c r="W275" s="33"/>
      <c r="X275" s="33"/>
      <c r="Y275" s="33"/>
      <c r="Z275" s="33"/>
    </row>
    <row r="276" spans="1:26" ht="26.25" customHeight="1">
      <c r="A276" s="33"/>
      <c r="B276" s="51"/>
      <c r="C276" s="33"/>
      <c r="D276" s="84"/>
      <c r="E276" s="84"/>
      <c r="F276" s="33"/>
      <c r="G276" s="33"/>
      <c r="H276" s="59"/>
      <c r="I276" s="59"/>
      <c r="J276" s="33"/>
      <c r="K276" s="33"/>
      <c r="L276" s="33"/>
      <c r="M276" s="33"/>
      <c r="N276" s="33"/>
      <c r="O276" s="33"/>
      <c r="P276" s="33"/>
      <c r="Q276" s="33"/>
      <c r="R276" s="33"/>
      <c r="S276" s="33"/>
      <c r="T276" s="33"/>
      <c r="U276" s="33"/>
      <c r="V276" s="33"/>
      <c r="W276" s="33"/>
      <c r="X276" s="33"/>
      <c r="Y276" s="33"/>
      <c r="Z276" s="33"/>
    </row>
    <row r="277" spans="1:26" ht="26.25" customHeight="1">
      <c r="A277" s="33"/>
      <c r="B277" s="51"/>
      <c r="C277" s="33"/>
      <c r="D277" s="84"/>
      <c r="E277" s="84"/>
      <c r="F277" s="33"/>
      <c r="G277" s="33"/>
      <c r="H277" s="59"/>
      <c r="I277" s="59"/>
      <c r="J277" s="33"/>
      <c r="K277" s="33"/>
      <c r="L277" s="33"/>
      <c r="M277" s="33"/>
      <c r="N277" s="33"/>
      <c r="O277" s="33"/>
      <c r="P277" s="33"/>
      <c r="Q277" s="33"/>
      <c r="R277" s="33"/>
      <c r="S277" s="33"/>
      <c r="T277" s="33"/>
      <c r="U277" s="33"/>
      <c r="V277" s="33"/>
      <c r="W277" s="33"/>
      <c r="X277" s="33"/>
      <c r="Y277" s="33"/>
      <c r="Z277" s="33"/>
    </row>
    <row r="278" spans="1:26" ht="26.25" customHeight="1">
      <c r="A278" s="33"/>
      <c r="B278" s="51"/>
      <c r="C278" s="33"/>
      <c r="D278" s="84"/>
      <c r="E278" s="84"/>
      <c r="F278" s="33"/>
      <c r="G278" s="33"/>
      <c r="H278" s="59"/>
      <c r="I278" s="59"/>
      <c r="J278" s="33"/>
      <c r="K278" s="33"/>
      <c r="L278" s="33"/>
      <c r="M278" s="33"/>
      <c r="N278" s="33"/>
      <c r="O278" s="33"/>
      <c r="P278" s="33"/>
      <c r="Q278" s="33"/>
      <c r="R278" s="33"/>
      <c r="S278" s="33"/>
      <c r="T278" s="33"/>
      <c r="U278" s="33"/>
      <c r="V278" s="33"/>
      <c r="W278" s="33"/>
      <c r="X278" s="33"/>
      <c r="Y278" s="33"/>
      <c r="Z278" s="33"/>
    </row>
    <row r="279" spans="1:26" ht="26.25" customHeight="1">
      <c r="A279" s="33"/>
      <c r="B279" s="51"/>
      <c r="C279" s="33"/>
      <c r="D279" s="84"/>
      <c r="E279" s="84"/>
      <c r="F279" s="33"/>
      <c r="G279" s="33"/>
      <c r="H279" s="59"/>
      <c r="I279" s="59"/>
      <c r="J279" s="33"/>
      <c r="K279" s="33"/>
      <c r="L279" s="33"/>
      <c r="M279" s="33"/>
      <c r="N279" s="33"/>
      <c r="O279" s="33"/>
      <c r="P279" s="33"/>
      <c r="Q279" s="33"/>
      <c r="R279" s="33"/>
      <c r="S279" s="33"/>
      <c r="T279" s="33"/>
      <c r="U279" s="33"/>
      <c r="V279" s="33"/>
      <c r="W279" s="33"/>
      <c r="X279" s="33"/>
      <c r="Y279" s="33"/>
      <c r="Z279" s="33"/>
    </row>
    <row r="280" spans="1:26" ht="26.25" customHeight="1">
      <c r="A280" s="33"/>
      <c r="B280" s="51"/>
      <c r="C280" s="33"/>
      <c r="D280" s="84"/>
      <c r="E280" s="84"/>
      <c r="F280" s="33"/>
      <c r="G280" s="33"/>
      <c r="H280" s="59"/>
      <c r="I280" s="59"/>
      <c r="J280" s="33"/>
      <c r="K280" s="33"/>
      <c r="L280" s="33"/>
      <c r="M280" s="33"/>
      <c r="N280" s="33"/>
      <c r="O280" s="33"/>
      <c r="P280" s="33"/>
      <c r="Q280" s="33"/>
      <c r="R280" s="33"/>
      <c r="S280" s="33"/>
      <c r="T280" s="33"/>
      <c r="U280" s="33"/>
      <c r="V280" s="33"/>
      <c r="W280" s="33"/>
      <c r="X280" s="33"/>
      <c r="Y280" s="33"/>
      <c r="Z280" s="33"/>
    </row>
    <row r="281" spans="1:26" ht="26.25" customHeight="1">
      <c r="A281" s="33"/>
      <c r="B281" s="51"/>
      <c r="C281" s="33"/>
      <c r="D281" s="84"/>
      <c r="E281" s="84"/>
      <c r="F281" s="33"/>
      <c r="G281" s="33"/>
      <c r="H281" s="59"/>
      <c r="I281" s="59"/>
      <c r="J281" s="33"/>
      <c r="K281" s="33"/>
      <c r="L281" s="33"/>
      <c r="M281" s="33"/>
      <c r="N281" s="33"/>
      <c r="O281" s="33"/>
      <c r="P281" s="33"/>
      <c r="Q281" s="33"/>
      <c r="R281" s="33"/>
      <c r="S281" s="33"/>
      <c r="T281" s="33"/>
      <c r="U281" s="33"/>
      <c r="V281" s="33"/>
      <c r="W281" s="33"/>
      <c r="X281" s="33"/>
      <c r="Y281" s="33"/>
      <c r="Z281" s="33"/>
    </row>
    <row r="282" spans="1:26" ht="26.25" customHeight="1">
      <c r="A282" s="33"/>
      <c r="B282" s="51"/>
      <c r="C282" s="33"/>
      <c r="D282" s="84"/>
      <c r="E282" s="84"/>
      <c r="F282" s="33"/>
      <c r="G282" s="33"/>
      <c r="H282" s="59"/>
      <c r="I282" s="59"/>
      <c r="J282" s="33"/>
      <c r="K282" s="33"/>
      <c r="L282" s="33"/>
      <c r="M282" s="33"/>
      <c r="N282" s="33"/>
      <c r="O282" s="33"/>
      <c r="P282" s="33"/>
      <c r="Q282" s="33"/>
      <c r="R282" s="33"/>
      <c r="S282" s="33"/>
      <c r="T282" s="33"/>
      <c r="U282" s="33"/>
      <c r="V282" s="33"/>
      <c r="W282" s="33"/>
      <c r="X282" s="33"/>
      <c r="Y282" s="33"/>
      <c r="Z282" s="33"/>
    </row>
    <row r="283" spans="1:26" ht="26.25" customHeight="1">
      <c r="A283" s="33"/>
      <c r="B283" s="51"/>
      <c r="C283" s="33"/>
      <c r="D283" s="84"/>
      <c r="E283" s="84"/>
      <c r="F283" s="33"/>
      <c r="G283" s="33"/>
      <c r="H283" s="59"/>
      <c r="I283" s="59"/>
      <c r="J283" s="33"/>
      <c r="K283" s="33"/>
      <c r="L283" s="33"/>
      <c r="M283" s="33"/>
      <c r="N283" s="33"/>
      <c r="O283" s="33"/>
      <c r="P283" s="33"/>
      <c r="Q283" s="33"/>
      <c r="R283" s="33"/>
      <c r="S283" s="33"/>
      <c r="T283" s="33"/>
      <c r="U283" s="33"/>
      <c r="V283" s="33"/>
      <c r="W283" s="33"/>
      <c r="X283" s="33"/>
      <c r="Y283" s="33"/>
      <c r="Z283" s="33"/>
    </row>
    <row r="284" spans="1:26" ht="26.25" customHeight="1">
      <c r="A284" s="33"/>
      <c r="B284" s="51"/>
      <c r="C284" s="33"/>
      <c r="D284" s="84"/>
      <c r="E284" s="84"/>
      <c r="F284" s="33"/>
      <c r="G284" s="33"/>
      <c r="H284" s="59"/>
      <c r="I284" s="59"/>
      <c r="J284" s="33"/>
      <c r="K284" s="33"/>
      <c r="L284" s="33"/>
      <c r="M284" s="33"/>
      <c r="N284" s="33"/>
      <c r="O284" s="33"/>
      <c r="P284" s="33"/>
      <c r="Q284" s="33"/>
      <c r="R284" s="33"/>
      <c r="S284" s="33"/>
      <c r="T284" s="33"/>
      <c r="U284" s="33"/>
      <c r="V284" s="33"/>
      <c r="W284" s="33"/>
      <c r="X284" s="33"/>
      <c r="Y284" s="33"/>
      <c r="Z284" s="33"/>
    </row>
    <row r="285" spans="1:26" ht="26.25" customHeight="1">
      <c r="A285" s="33"/>
      <c r="B285" s="51"/>
      <c r="C285" s="33"/>
      <c r="D285" s="84"/>
      <c r="E285" s="84"/>
      <c r="F285" s="33"/>
      <c r="G285" s="33"/>
      <c r="H285" s="59"/>
      <c r="I285" s="59"/>
      <c r="J285" s="33"/>
      <c r="K285" s="33"/>
      <c r="L285" s="33"/>
      <c r="M285" s="33"/>
      <c r="N285" s="33"/>
      <c r="O285" s="33"/>
      <c r="P285" s="33"/>
      <c r="Q285" s="33"/>
      <c r="R285" s="33"/>
      <c r="S285" s="33"/>
      <c r="T285" s="33"/>
      <c r="U285" s="33"/>
      <c r="V285" s="33"/>
      <c r="W285" s="33"/>
      <c r="X285" s="33"/>
      <c r="Y285" s="33"/>
      <c r="Z285" s="33"/>
    </row>
    <row r="286" spans="1:26" ht="26.25" customHeight="1">
      <c r="A286" s="33"/>
      <c r="B286" s="51"/>
      <c r="C286" s="33"/>
      <c r="D286" s="84"/>
      <c r="E286" s="84"/>
      <c r="F286" s="33"/>
      <c r="G286" s="33"/>
      <c r="H286" s="59"/>
      <c r="I286" s="59"/>
      <c r="J286" s="33"/>
      <c r="K286" s="33"/>
      <c r="L286" s="33"/>
      <c r="M286" s="33"/>
      <c r="N286" s="33"/>
      <c r="O286" s="33"/>
      <c r="P286" s="33"/>
      <c r="Q286" s="33"/>
      <c r="R286" s="33"/>
      <c r="S286" s="33"/>
      <c r="T286" s="33"/>
      <c r="U286" s="33"/>
      <c r="V286" s="33"/>
      <c r="W286" s="33"/>
      <c r="X286" s="33"/>
      <c r="Y286" s="33"/>
      <c r="Z286" s="33"/>
    </row>
    <row r="287" spans="1:26" ht="26.25" customHeight="1">
      <c r="A287" s="33"/>
      <c r="B287" s="51"/>
      <c r="C287" s="33"/>
      <c r="D287" s="84"/>
      <c r="E287" s="84"/>
      <c r="F287" s="33"/>
      <c r="G287" s="33"/>
      <c r="H287" s="59"/>
      <c r="I287" s="59"/>
      <c r="J287" s="33"/>
      <c r="K287" s="33"/>
      <c r="L287" s="33"/>
      <c r="M287" s="33"/>
      <c r="N287" s="33"/>
      <c r="O287" s="33"/>
      <c r="P287" s="33"/>
      <c r="Q287" s="33"/>
      <c r="R287" s="33"/>
      <c r="S287" s="33"/>
      <c r="T287" s="33"/>
      <c r="U287" s="33"/>
      <c r="V287" s="33"/>
      <c r="W287" s="33"/>
      <c r="X287" s="33"/>
      <c r="Y287" s="33"/>
      <c r="Z287" s="33"/>
    </row>
    <row r="288" spans="1:26" ht="26.25" customHeight="1">
      <c r="A288" s="33"/>
      <c r="B288" s="51"/>
      <c r="C288" s="33"/>
      <c r="D288" s="84"/>
      <c r="E288" s="84"/>
      <c r="F288" s="33"/>
      <c r="G288" s="33"/>
      <c r="H288" s="59"/>
      <c r="I288" s="59"/>
      <c r="J288" s="33"/>
      <c r="K288" s="33"/>
      <c r="L288" s="33"/>
      <c r="M288" s="33"/>
      <c r="N288" s="33"/>
      <c r="O288" s="33"/>
      <c r="P288" s="33"/>
      <c r="Q288" s="33"/>
      <c r="R288" s="33"/>
      <c r="S288" s="33"/>
      <c r="T288" s="33"/>
      <c r="U288" s="33"/>
      <c r="V288" s="33"/>
      <c r="W288" s="33"/>
      <c r="X288" s="33"/>
      <c r="Y288" s="33"/>
      <c r="Z288" s="33"/>
    </row>
    <row r="289" spans="1:26" ht="26.25" customHeight="1">
      <c r="A289" s="33"/>
      <c r="B289" s="51"/>
      <c r="C289" s="33"/>
      <c r="D289" s="84"/>
      <c r="E289" s="84"/>
      <c r="F289" s="33"/>
      <c r="G289" s="33"/>
      <c r="H289" s="59"/>
      <c r="I289" s="59"/>
      <c r="J289" s="33"/>
      <c r="K289" s="33"/>
      <c r="L289" s="33"/>
      <c r="M289" s="33"/>
      <c r="N289" s="33"/>
      <c r="O289" s="33"/>
      <c r="P289" s="33"/>
      <c r="Q289" s="33"/>
      <c r="R289" s="33"/>
      <c r="S289" s="33"/>
      <c r="T289" s="33"/>
      <c r="U289" s="33"/>
      <c r="V289" s="33"/>
      <c r="W289" s="33"/>
      <c r="X289" s="33"/>
      <c r="Y289" s="33"/>
      <c r="Z289" s="33"/>
    </row>
    <row r="290" spans="1:26" ht="26.25" customHeight="1">
      <c r="A290" s="33"/>
      <c r="B290" s="51"/>
      <c r="C290" s="33"/>
      <c r="D290" s="84"/>
      <c r="E290" s="84"/>
      <c r="F290" s="33"/>
      <c r="G290" s="33"/>
      <c r="H290" s="59"/>
      <c r="I290" s="59"/>
      <c r="J290" s="33"/>
      <c r="K290" s="33"/>
      <c r="L290" s="33"/>
      <c r="M290" s="33"/>
      <c r="N290" s="33"/>
      <c r="O290" s="33"/>
      <c r="P290" s="33"/>
      <c r="Q290" s="33"/>
      <c r="R290" s="33"/>
      <c r="S290" s="33"/>
      <c r="T290" s="33"/>
      <c r="U290" s="33"/>
      <c r="V290" s="33"/>
      <c r="W290" s="33"/>
      <c r="X290" s="33"/>
      <c r="Y290" s="33"/>
      <c r="Z290" s="33"/>
    </row>
    <row r="291" spans="1:26" ht="26.25" customHeight="1">
      <c r="A291" s="33"/>
      <c r="B291" s="51"/>
      <c r="C291" s="33"/>
      <c r="D291" s="84"/>
      <c r="E291" s="84"/>
      <c r="F291" s="33"/>
      <c r="G291" s="33"/>
      <c r="H291" s="59"/>
      <c r="I291" s="59"/>
      <c r="J291" s="33"/>
      <c r="K291" s="33"/>
      <c r="L291" s="33"/>
      <c r="M291" s="33"/>
      <c r="N291" s="33"/>
      <c r="O291" s="33"/>
      <c r="P291" s="33"/>
      <c r="Q291" s="33"/>
      <c r="R291" s="33"/>
      <c r="S291" s="33"/>
      <c r="T291" s="33"/>
      <c r="U291" s="33"/>
      <c r="V291" s="33"/>
      <c r="W291" s="33"/>
      <c r="X291" s="33"/>
      <c r="Y291" s="33"/>
      <c r="Z291" s="33"/>
    </row>
    <row r="292" spans="1:26" ht="26.25" customHeight="1">
      <c r="A292" s="33"/>
      <c r="B292" s="51"/>
      <c r="C292" s="33"/>
      <c r="D292" s="84"/>
      <c r="E292" s="84"/>
      <c r="F292" s="33"/>
      <c r="G292" s="33"/>
      <c r="H292" s="59"/>
      <c r="I292" s="59"/>
      <c r="J292" s="33"/>
      <c r="K292" s="33"/>
      <c r="L292" s="33"/>
      <c r="M292" s="33"/>
      <c r="N292" s="33"/>
      <c r="O292" s="33"/>
      <c r="P292" s="33"/>
      <c r="Q292" s="33"/>
      <c r="R292" s="33"/>
      <c r="S292" s="33"/>
      <c r="T292" s="33"/>
      <c r="U292" s="33"/>
      <c r="V292" s="33"/>
      <c r="W292" s="33"/>
      <c r="X292" s="33"/>
      <c r="Y292" s="33"/>
      <c r="Z292" s="33"/>
    </row>
    <row r="293" spans="1:26" ht="26.25" customHeight="1">
      <c r="A293" s="33"/>
      <c r="B293" s="51"/>
      <c r="C293" s="33"/>
      <c r="D293" s="84"/>
      <c r="E293" s="84"/>
      <c r="F293" s="33"/>
      <c r="G293" s="33"/>
      <c r="H293" s="59"/>
      <c r="I293" s="59"/>
      <c r="J293" s="33"/>
      <c r="K293" s="33"/>
      <c r="L293" s="33"/>
      <c r="M293" s="33"/>
      <c r="N293" s="33"/>
      <c r="O293" s="33"/>
      <c r="P293" s="33"/>
      <c r="Q293" s="33"/>
      <c r="R293" s="33"/>
      <c r="S293" s="33"/>
      <c r="T293" s="33"/>
      <c r="U293" s="33"/>
      <c r="V293" s="33"/>
      <c r="W293" s="33"/>
      <c r="X293" s="33"/>
      <c r="Y293" s="33"/>
      <c r="Z293" s="33"/>
    </row>
    <row r="294" spans="1:26" ht="26.25" customHeight="1">
      <c r="A294" s="33"/>
      <c r="B294" s="51"/>
      <c r="C294" s="33"/>
      <c r="D294" s="84"/>
      <c r="E294" s="84"/>
      <c r="F294" s="33"/>
      <c r="G294" s="33"/>
      <c r="H294" s="59"/>
      <c r="I294" s="59"/>
      <c r="J294" s="33"/>
      <c r="K294" s="33"/>
      <c r="L294" s="33"/>
      <c r="M294" s="33"/>
      <c r="N294" s="33"/>
      <c r="O294" s="33"/>
      <c r="P294" s="33"/>
      <c r="Q294" s="33"/>
      <c r="R294" s="33"/>
      <c r="S294" s="33"/>
      <c r="T294" s="33"/>
      <c r="U294" s="33"/>
      <c r="V294" s="33"/>
      <c r="W294" s="33"/>
      <c r="X294" s="33"/>
      <c r="Y294" s="33"/>
      <c r="Z294" s="33"/>
    </row>
    <row r="295" spans="1:26" ht="26.25" customHeight="1">
      <c r="A295" s="33"/>
      <c r="B295" s="51"/>
      <c r="C295" s="33"/>
      <c r="D295" s="84"/>
      <c r="E295" s="84"/>
      <c r="F295" s="33"/>
      <c r="G295" s="33"/>
      <c r="H295" s="59"/>
      <c r="I295" s="59"/>
      <c r="J295" s="33"/>
      <c r="K295" s="33"/>
      <c r="L295" s="33"/>
      <c r="M295" s="33"/>
      <c r="N295" s="33"/>
      <c r="O295" s="33"/>
      <c r="P295" s="33"/>
      <c r="Q295" s="33"/>
      <c r="R295" s="33"/>
      <c r="S295" s="33"/>
      <c r="T295" s="33"/>
      <c r="U295" s="33"/>
      <c r="V295" s="33"/>
      <c r="W295" s="33"/>
      <c r="X295" s="33"/>
      <c r="Y295" s="33"/>
      <c r="Z295" s="33"/>
    </row>
    <row r="296" spans="1:26" ht="26.25" customHeight="1">
      <c r="A296" s="33"/>
      <c r="B296" s="51"/>
      <c r="C296" s="33"/>
      <c r="D296" s="84"/>
      <c r="E296" s="84"/>
      <c r="F296" s="33"/>
      <c r="G296" s="33"/>
      <c r="H296" s="59"/>
      <c r="I296" s="59"/>
      <c r="J296" s="33"/>
      <c r="K296" s="33"/>
      <c r="L296" s="33"/>
      <c r="M296" s="33"/>
      <c r="N296" s="33"/>
      <c r="O296" s="33"/>
      <c r="P296" s="33"/>
      <c r="Q296" s="33"/>
      <c r="R296" s="33"/>
      <c r="S296" s="33"/>
      <c r="T296" s="33"/>
      <c r="U296" s="33"/>
      <c r="V296" s="33"/>
      <c r="W296" s="33"/>
      <c r="X296" s="33"/>
      <c r="Y296" s="33"/>
      <c r="Z296" s="33"/>
    </row>
    <row r="297" spans="1:26" ht="26.25" customHeight="1">
      <c r="A297" s="33"/>
      <c r="B297" s="51"/>
      <c r="C297" s="33"/>
      <c r="D297" s="84"/>
      <c r="E297" s="84"/>
      <c r="F297" s="33"/>
      <c r="G297" s="33"/>
      <c r="H297" s="59"/>
      <c r="I297" s="59"/>
      <c r="J297" s="33"/>
      <c r="K297" s="33"/>
      <c r="L297" s="33"/>
      <c r="M297" s="33"/>
      <c r="N297" s="33"/>
      <c r="O297" s="33"/>
      <c r="P297" s="33"/>
      <c r="Q297" s="33"/>
      <c r="R297" s="33"/>
      <c r="S297" s="33"/>
      <c r="T297" s="33"/>
      <c r="U297" s="33"/>
      <c r="V297" s="33"/>
      <c r="W297" s="33"/>
      <c r="X297" s="33"/>
      <c r="Y297" s="33"/>
      <c r="Z297" s="33"/>
    </row>
    <row r="298" spans="1:26" ht="26.25" customHeight="1">
      <c r="A298" s="33"/>
      <c r="B298" s="51"/>
      <c r="C298" s="33"/>
      <c r="D298" s="84"/>
      <c r="E298" s="84"/>
      <c r="F298" s="33"/>
      <c r="G298" s="33"/>
      <c r="H298" s="59"/>
      <c r="I298" s="59"/>
      <c r="J298" s="33"/>
      <c r="K298" s="33"/>
      <c r="L298" s="33"/>
      <c r="M298" s="33"/>
      <c r="N298" s="33"/>
      <c r="O298" s="33"/>
      <c r="P298" s="33"/>
      <c r="Q298" s="33"/>
      <c r="R298" s="33"/>
      <c r="S298" s="33"/>
      <c r="T298" s="33"/>
      <c r="U298" s="33"/>
      <c r="V298" s="33"/>
      <c r="W298" s="33"/>
      <c r="X298" s="33"/>
      <c r="Y298" s="33"/>
      <c r="Z298" s="33"/>
    </row>
    <row r="299" spans="1:26" ht="26.25" customHeight="1">
      <c r="A299" s="33"/>
      <c r="B299" s="51"/>
      <c r="C299" s="33"/>
      <c r="D299" s="84"/>
      <c r="E299" s="84"/>
      <c r="F299" s="33"/>
      <c r="G299" s="33"/>
      <c r="H299" s="59"/>
      <c r="I299" s="59"/>
      <c r="J299" s="33"/>
      <c r="K299" s="33"/>
      <c r="L299" s="33"/>
      <c r="M299" s="33"/>
      <c r="N299" s="33"/>
      <c r="O299" s="33"/>
      <c r="P299" s="33"/>
      <c r="Q299" s="33"/>
      <c r="R299" s="33"/>
      <c r="S299" s="33"/>
      <c r="T299" s="33"/>
      <c r="U299" s="33"/>
      <c r="V299" s="33"/>
      <c r="W299" s="33"/>
      <c r="X299" s="33"/>
      <c r="Y299" s="33"/>
      <c r="Z299" s="33"/>
    </row>
    <row r="300" spans="1:26" ht="26.25" customHeight="1">
      <c r="A300" s="33"/>
      <c r="B300" s="51"/>
      <c r="C300" s="33"/>
      <c r="D300" s="84"/>
      <c r="E300" s="84"/>
      <c r="F300" s="33"/>
      <c r="G300" s="33"/>
      <c r="H300" s="59"/>
      <c r="I300" s="59"/>
      <c r="J300" s="33"/>
      <c r="K300" s="33"/>
      <c r="L300" s="33"/>
      <c r="M300" s="33"/>
      <c r="N300" s="33"/>
      <c r="O300" s="33"/>
      <c r="P300" s="33"/>
      <c r="Q300" s="33"/>
      <c r="R300" s="33"/>
      <c r="S300" s="33"/>
      <c r="T300" s="33"/>
      <c r="U300" s="33"/>
      <c r="V300" s="33"/>
      <c r="W300" s="33"/>
      <c r="X300" s="33"/>
      <c r="Y300" s="33"/>
      <c r="Z300" s="33"/>
    </row>
    <row r="301" spans="1:26" ht="26.25" customHeight="1">
      <c r="A301" s="33"/>
      <c r="B301" s="51"/>
      <c r="C301" s="33"/>
      <c r="D301" s="84"/>
      <c r="E301" s="84"/>
      <c r="F301" s="33"/>
      <c r="G301" s="33"/>
      <c r="H301" s="59"/>
      <c r="I301" s="59"/>
      <c r="J301" s="33"/>
      <c r="K301" s="33"/>
      <c r="L301" s="33"/>
      <c r="M301" s="33"/>
      <c r="N301" s="33"/>
      <c r="O301" s="33"/>
      <c r="P301" s="33"/>
      <c r="Q301" s="33"/>
      <c r="R301" s="33"/>
      <c r="S301" s="33"/>
      <c r="T301" s="33"/>
      <c r="U301" s="33"/>
      <c r="V301" s="33"/>
      <c r="W301" s="33"/>
      <c r="X301" s="33"/>
      <c r="Y301" s="33"/>
      <c r="Z301" s="33"/>
    </row>
    <row r="302" spans="1:26" ht="26.25" customHeight="1">
      <c r="A302" s="33"/>
      <c r="B302" s="51"/>
      <c r="C302" s="33"/>
      <c r="D302" s="84"/>
      <c r="E302" s="84"/>
      <c r="F302" s="33"/>
      <c r="G302" s="33"/>
      <c r="H302" s="59"/>
      <c r="I302" s="59"/>
      <c r="J302" s="33"/>
      <c r="K302" s="33"/>
      <c r="L302" s="33"/>
      <c r="M302" s="33"/>
      <c r="N302" s="33"/>
      <c r="O302" s="33"/>
      <c r="P302" s="33"/>
      <c r="Q302" s="33"/>
      <c r="R302" s="33"/>
      <c r="S302" s="33"/>
      <c r="T302" s="33"/>
      <c r="U302" s="33"/>
      <c r="V302" s="33"/>
      <c r="W302" s="33"/>
      <c r="X302" s="33"/>
      <c r="Y302" s="33"/>
      <c r="Z302" s="33"/>
    </row>
    <row r="303" spans="1:26" ht="26.25" customHeight="1">
      <c r="A303" s="33"/>
      <c r="B303" s="51"/>
      <c r="C303" s="33"/>
      <c r="D303" s="84"/>
      <c r="E303" s="84"/>
      <c r="F303" s="33"/>
      <c r="G303" s="33"/>
      <c r="H303" s="59"/>
      <c r="I303" s="59"/>
      <c r="J303" s="33"/>
      <c r="K303" s="33"/>
      <c r="L303" s="33"/>
      <c r="M303" s="33"/>
      <c r="N303" s="33"/>
      <c r="O303" s="33"/>
      <c r="P303" s="33"/>
      <c r="Q303" s="33"/>
      <c r="R303" s="33"/>
      <c r="S303" s="33"/>
      <c r="T303" s="33"/>
      <c r="U303" s="33"/>
      <c r="V303" s="33"/>
      <c r="W303" s="33"/>
      <c r="X303" s="33"/>
      <c r="Y303" s="33"/>
      <c r="Z303" s="33"/>
    </row>
    <row r="304" spans="1:26" ht="26.25" customHeight="1">
      <c r="A304" s="33"/>
      <c r="B304" s="51"/>
      <c r="C304" s="33"/>
      <c r="D304" s="84"/>
      <c r="E304" s="84"/>
      <c r="F304" s="33"/>
      <c r="G304" s="33"/>
      <c r="H304" s="59"/>
      <c r="I304" s="59"/>
      <c r="J304" s="33"/>
      <c r="K304" s="33"/>
      <c r="L304" s="33"/>
      <c r="M304" s="33"/>
      <c r="N304" s="33"/>
      <c r="O304" s="33"/>
      <c r="P304" s="33"/>
      <c r="Q304" s="33"/>
      <c r="R304" s="33"/>
      <c r="S304" s="33"/>
      <c r="T304" s="33"/>
      <c r="U304" s="33"/>
      <c r="V304" s="33"/>
      <c r="W304" s="33"/>
      <c r="X304" s="33"/>
      <c r="Y304" s="33"/>
      <c r="Z304" s="33"/>
    </row>
    <row r="305" spans="1:26" ht="26.25" customHeight="1">
      <c r="A305" s="33"/>
      <c r="B305" s="51"/>
      <c r="C305" s="33"/>
      <c r="D305" s="84"/>
      <c r="E305" s="84"/>
      <c r="F305" s="33"/>
      <c r="G305" s="33"/>
      <c r="H305" s="59"/>
      <c r="I305" s="59"/>
      <c r="J305" s="33"/>
      <c r="K305" s="33"/>
      <c r="L305" s="33"/>
      <c r="M305" s="33"/>
      <c r="N305" s="33"/>
      <c r="O305" s="33"/>
      <c r="P305" s="33"/>
      <c r="Q305" s="33"/>
      <c r="R305" s="33"/>
      <c r="S305" s="33"/>
      <c r="T305" s="33"/>
      <c r="U305" s="33"/>
      <c r="V305" s="33"/>
      <c r="W305" s="33"/>
      <c r="X305" s="33"/>
      <c r="Y305" s="33"/>
      <c r="Z305" s="33"/>
    </row>
    <row r="306" spans="1:26" ht="26.25" customHeight="1">
      <c r="A306" s="33"/>
      <c r="B306" s="51"/>
      <c r="C306" s="33"/>
      <c r="D306" s="84"/>
      <c r="E306" s="84"/>
      <c r="F306" s="33"/>
      <c r="G306" s="33"/>
      <c r="H306" s="59"/>
      <c r="I306" s="59"/>
      <c r="J306" s="33"/>
      <c r="K306" s="33"/>
      <c r="L306" s="33"/>
      <c r="M306" s="33"/>
      <c r="N306" s="33"/>
      <c r="O306" s="33"/>
      <c r="P306" s="33"/>
      <c r="Q306" s="33"/>
      <c r="R306" s="33"/>
      <c r="S306" s="33"/>
      <c r="T306" s="33"/>
      <c r="U306" s="33"/>
      <c r="V306" s="33"/>
      <c r="W306" s="33"/>
      <c r="X306" s="33"/>
      <c r="Y306" s="33"/>
      <c r="Z306" s="33"/>
    </row>
    <row r="307" spans="1:26" ht="26.25" customHeight="1">
      <c r="A307" s="33"/>
      <c r="B307" s="51"/>
      <c r="C307" s="33"/>
      <c r="D307" s="84"/>
      <c r="E307" s="84"/>
      <c r="F307" s="33"/>
      <c r="G307" s="33"/>
      <c r="H307" s="59"/>
      <c r="I307" s="59"/>
      <c r="J307" s="33"/>
      <c r="K307" s="33"/>
      <c r="L307" s="33"/>
      <c r="M307" s="33"/>
      <c r="N307" s="33"/>
      <c r="O307" s="33"/>
      <c r="P307" s="33"/>
      <c r="Q307" s="33"/>
      <c r="R307" s="33"/>
      <c r="S307" s="33"/>
      <c r="T307" s="33"/>
      <c r="U307" s="33"/>
      <c r="V307" s="33"/>
      <c r="W307" s="33"/>
      <c r="X307" s="33"/>
      <c r="Y307" s="33"/>
      <c r="Z307" s="33"/>
    </row>
    <row r="308" spans="1:26" ht="26.25" customHeight="1">
      <c r="A308" s="33"/>
      <c r="B308" s="51"/>
      <c r="C308" s="33"/>
      <c r="D308" s="84"/>
      <c r="E308" s="84"/>
      <c r="F308" s="33"/>
      <c r="G308" s="33"/>
      <c r="H308" s="59"/>
      <c r="I308" s="59"/>
      <c r="J308" s="33"/>
      <c r="K308" s="33"/>
      <c r="L308" s="33"/>
      <c r="M308" s="33"/>
      <c r="N308" s="33"/>
      <c r="O308" s="33"/>
      <c r="P308" s="33"/>
      <c r="Q308" s="33"/>
      <c r="R308" s="33"/>
      <c r="S308" s="33"/>
      <c r="T308" s="33"/>
      <c r="U308" s="33"/>
      <c r="V308" s="33"/>
      <c r="W308" s="33"/>
      <c r="X308" s="33"/>
      <c r="Y308" s="33"/>
      <c r="Z308" s="33"/>
    </row>
    <row r="309" spans="1:26" ht="26.25" customHeight="1">
      <c r="A309" s="33"/>
      <c r="B309" s="51"/>
      <c r="C309" s="33"/>
      <c r="D309" s="84"/>
      <c r="E309" s="84"/>
      <c r="F309" s="33"/>
      <c r="G309" s="33"/>
      <c r="H309" s="59"/>
      <c r="I309" s="59"/>
      <c r="J309" s="33"/>
      <c r="K309" s="33"/>
      <c r="L309" s="33"/>
      <c r="M309" s="33"/>
      <c r="N309" s="33"/>
      <c r="O309" s="33"/>
      <c r="P309" s="33"/>
      <c r="Q309" s="33"/>
      <c r="R309" s="33"/>
      <c r="S309" s="33"/>
      <c r="T309" s="33"/>
      <c r="U309" s="33"/>
      <c r="V309" s="33"/>
      <c r="W309" s="33"/>
      <c r="X309" s="33"/>
      <c r="Y309" s="33"/>
      <c r="Z309" s="33"/>
    </row>
    <row r="310" spans="1:26" ht="26.25" customHeight="1">
      <c r="A310" s="33"/>
      <c r="B310" s="51"/>
      <c r="C310" s="33"/>
      <c r="D310" s="84"/>
      <c r="E310" s="84"/>
      <c r="F310" s="33"/>
      <c r="G310" s="33"/>
      <c r="H310" s="59"/>
      <c r="I310" s="59"/>
      <c r="J310" s="33"/>
      <c r="K310" s="33"/>
      <c r="L310" s="33"/>
      <c r="M310" s="33"/>
      <c r="N310" s="33"/>
      <c r="O310" s="33"/>
      <c r="P310" s="33"/>
      <c r="Q310" s="33"/>
      <c r="R310" s="33"/>
      <c r="S310" s="33"/>
      <c r="T310" s="33"/>
      <c r="U310" s="33"/>
      <c r="V310" s="33"/>
      <c r="W310" s="33"/>
      <c r="X310" s="33"/>
      <c r="Y310" s="33"/>
      <c r="Z310" s="33"/>
    </row>
    <row r="311" spans="1:26" ht="26.25" customHeight="1">
      <c r="A311" s="33"/>
      <c r="B311" s="51"/>
      <c r="C311" s="33"/>
      <c r="D311" s="84"/>
      <c r="E311" s="84"/>
      <c r="F311" s="33"/>
      <c r="G311" s="33"/>
      <c r="H311" s="59"/>
      <c r="I311" s="59"/>
      <c r="J311" s="33"/>
      <c r="K311" s="33"/>
      <c r="L311" s="33"/>
      <c r="M311" s="33"/>
      <c r="N311" s="33"/>
      <c r="O311" s="33"/>
      <c r="P311" s="33"/>
      <c r="Q311" s="33"/>
      <c r="R311" s="33"/>
      <c r="S311" s="33"/>
      <c r="T311" s="33"/>
      <c r="U311" s="33"/>
      <c r="V311" s="33"/>
      <c r="W311" s="33"/>
      <c r="X311" s="33"/>
      <c r="Y311" s="33"/>
      <c r="Z311" s="33"/>
    </row>
    <row r="312" spans="1:26" ht="26.25" customHeight="1">
      <c r="A312" s="33"/>
      <c r="B312" s="51"/>
      <c r="C312" s="33"/>
      <c r="D312" s="84"/>
      <c r="E312" s="84"/>
      <c r="F312" s="33"/>
      <c r="G312" s="33"/>
      <c r="H312" s="59"/>
      <c r="I312" s="59"/>
      <c r="J312" s="33"/>
      <c r="K312" s="33"/>
      <c r="L312" s="33"/>
      <c r="M312" s="33"/>
      <c r="N312" s="33"/>
      <c r="O312" s="33"/>
      <c r="P312" s="33"/>
      <c r="Q312" s="33"/>
      <c r="R312" s="33"/>
      <c r="S312" s="33"/>
      <c r="T312" s="33"/>
      <c r="U312" s="33"/>
      <c r="V312" s="33"/>
      <c r="W312" s="33"/>
      <c r="X312" s="33"/>
      <c r="Y312" s="33"/>
      <c r="Z312" s="33"/>
    </row>
    <row r="313" spans="1:26" ht="26.25" customHeight="1">
      <c r="A313" s="33"/>
      <c r="B313" s="51"/>
      <c r="C313" s="33"/>
      <c r="D313" s="84"/>
      <c r="E313" s="84"/>
      <c r="F313" s="33"/>
      <c r="G313" s="33"/>
      <c r="H313" s="59"/>
      <c r="I313" s="59"/>
      <c r="J313" s="33"/>
      <c r="K313" s="33"/>
      <c r="L313" s="33"/>
      <c r="M313" s="33"/>
      <c r="N313" s="33"/>
      <c r="O313" s="33"/>
      <c r="P313" s="33"/>
      <c r="Q313" s="33"/>
      <c r="R313" s="33"/>
      <c r="S313" s="33"/>
      <c r="T313" s="33"/>
      <c r="U313" s="33"/>
      <c r="V313" s="33"/>
      <c r="W313" s="33"/>
      <c r="X313" s="33"/>
      <c r="Y313" s="33"/>
      <c r="Z313" s="33"/>
    </row>
    <row r="314" spans="1:26" ht="26.25" customHeight="1">
      <c r="A314" s="33"/>
      <c r="B314" s="51"/>
      <c r="C314" s="33"/>
      <c r="D314" s="84"/>
      <c r="E314" s="84"/>
      <c r="F314" s="33"/>
      <c r="G314" s="33"/>
      <c r="H314" s="59"/>
      <c r="I314" s="59"/>
      <c r="J314" s="33"/>
      <c r="K314" s="33"/>
      <c r="L314" s="33"/>
      <c r="M314" s="33"/>
      <c r="N314" s="33"/>
      <c r="O314" s="33"/>
      <c r="P314" s="33"/>
      <c r="Q314" s="33"/>
      <c r="R314" s="33"/>
      <c r="S314" s="33"/>
      <c r="T314" s="33"/>
      <c r="U314" s="33"/>
      <c r="V314" s="33"/>
      <c r="W314" s="33"/>
      <c r="X314" s="33"/>
      <c r="Y314" s="33"/>
      <c r="Z314" s="33"/>
    </row>
    <row r="315" spans="1:26" ht="26.25" customHeight="1">
      <c r="A315" s="33"/>
      <c r="B315" s="51"/>
      <c r="C315" s="33"/>
      <c r="D315" s="84"/>
      <c r="E315" s="84"/>
      <c r="F315" s="33"/>
      <c r="G315" s="33"/>
      <c r="H315" s="59"/>
      <c r="I315" s="59"/>
      <c r="J315" s="33"/>
      <c r="K315" s="33"/>
      <c r="L315" s="33"/>
      <c r="M315" s="33"/>
      <c r="N315" s="33"/>
      <c r="O315" s="33"/>
      <c r="P315" s="33"/>
      <c r="Q315" s="33"/>
      <c r="R315" s="33"/>
      <c r="S315" s="33"/>
      <c r="T315" s="33"/>
      <c r="U315" s="33"/>
      <c r="V315" s="33"/>
      <c r="W315" s="33"/>
      <c r="X315" s="33"/>
      <c r="Y315" s="33"/>
      <c r="Z315" s="33"/>
    </row>
    <row r="316" spans="1:26" ht="26.25" customHeight="1">
      <c r="A316" s="33"/>
      <c r="B316" s="51"/>
      <c r="C316" s="33"/>
      <c r="D316" s="84"/>
      <c r="E316" s="84"/>
      <c r="F316" s="33"/>
      <c r="G316" s="33"/>
      <c r="H316" s="59"/>
      <c r="I316" s="59"/>
      <c r="J316" s="33"/>
      <c r="K316" s="33"/>
      <c r="L316" s="33"/>
      <c r="M316" s="33"/>
      <c r="N316" s="33"/>
      <c r="O316" s="33"/>
      <c r="P316" s="33"/>
      <c r="Q316" s="33"/>
      <c r="R316" s="33"/>
      <c r="S316" s="33"/>
      <c r="T316" s="33"/>
      <c r="U316" s="33"/>
      <c r="V316" s="33"/>
      <c r="W316" s="33"/>
      <c r="X316" s="33"/>
      <c r="Y316" s="33"/>
      <c r="Z316" s="33"/>
    </row>
    <row r="317" spans="1:26" ht="26.25" customHeight="1">
      <c r="A317" s="33"/>
      <c r="B317" s="51"/>
      <c r="C317" s="33"/>
      <c r="D317" s="84"/>
      <c r="E317" s="84"/>
      <c r="F317" s="33"/>
      <c r="G317" s="33"/>
      <c r="H317" s="59"/>
      <c r="I317" s="59"/>
      <c r="J317" s="33"/>
      <c r="K317" s="33"/>
      <c r="L317" s="33"/>
      <c r="M317" s="33"/>
      <c r="N317" s="33"/>
      <c r="O317" s="33"/>
      <c r="P317" s="33"/>
      <c r="Q317" s="33"/>
      <c r="R317" s="33"/>
      <c r="S317" s="33"/>
      <c r="T317" s="33"/>
      <c r="U317" s="33"/>
      <c r="V317" s="33"/>
      <c r="W317" s="33"/>
      <c r="X317" s="33"/>
      <c r="Y317" s="33"/>
      <c r="Z317" s="33"/>
    </row>
    <row r="318" spans="1:26" ht="26.25" customHeight="1">
      <c r="A318" s="33"/>
      <c r="B318" s="51"/>
      <c r="C318" s="33"/>
      <c r="D318" s="84"/>
      <c r="E318" s="84"/>
      <c r="F318" s="33"/>
      <c r="G318" s="33"/>
      <c r="H318" s="59"/>
      <c r="I318" s="59"/>
      <c r="J318" s="33"/>
      <c r="K318" s="33"/>
      <c r="L318" s="33"/>
      <c r="M318" s="33"/>
      <c r="N318" s="33"/>
      <c r="O318" s="33"/>
      <c r="P318" s="33"/>
      <c r="Q318" s="33"/>
      <c r="R318" s="33"/>
      <c r="S318" s="33"/>
      <c r="T318" s="33"/>
      <c r="U318" s="33"/>
      <c r="V318" s="33"/>
      <c r="W318" s="33"/>
      <c r="X318" s="33"/>
      <c r="Y318" s="33"/>
      <c r="Z318" s="33"/>
    </row>
    <row r="319" spans="1:26" ht="26.25" customHeight="1">
      <c r="A319" s="33"/>
      <c r="B319" s="51"/>
      <c r="C319" s="33"/>
      <c r="D319" s="84"/>
      <c r="E319" s="84"/>
      <c r="F319" s="33"/>
      <c r="G319" s="33"/>
      <c r="H319" s="59"/>
      <c r="I319" s="59"/>
      <c r="J319" s="33"/>
      <c r="K319" s="33"/>
      <c r="L319" s="33"/>
      <c r="M319" s="33"/>
      <c r="N319" s="33"/>
      <c r="O319" s="33"/>
      <c r="P319" s="33"/>
      <c r="Q319" s="33"/>
      <c r="R319" s="33"/>
      <c r="S319" s="33"/>
      <c r="T319" s="33"/>
      <c r="U319" s="33"/>
      <c r="V319" s="33"/>
      <c r="W319" s="33"/>
      <c r="X319" s="33"/>
      <c r="Y319" s="33"/>
      <c r="Z319" s="33"/>
    </row>
    <row r="320" spans="1:26" ht="26.25" customHeight="1">
      <c r="A320" s="33"/>
      <c r="B320" s="51"/>
      <c r="C320" s="33"/>
      <c r="D320" s="84"/>
      <c r="E320" s="84"/>
      <c r="F320" s="33"/>
      <c r="G320" s="33"/>
      <c r="H320" s="59"/>
      <c r="I320" s="59"/>
      <c r="J320" s="33"/>
      <c r="K320" s="33"/>
      <c r="L320" s="33"/>
      <c r="M320" s="33"/>
      <c r="N320" s="33"/>
      <c r="O320" s="33"/>
      <c r="P320" s="33"/>
      <c r="Q320" s="33"/>
      <c r="R320" s="33"/>
      <c r="S320" s="33"/>
      <c r="T320" s="33"/>
      <c r="U320" s="33"/>
      <c r="V320" s="33"/>
      <c r="W320" s="33"/>
      <c r="X320" s="33"/>
      <c r="Y320" s="33"/>
      <c r="Z320" s="33"/>
    </row>
    <row r="321" spans="1:26" ht="26.25" customHeight="1">
      <c r="A321" s="33"/>
      <c r="B321" s="51"/>
      <c r="C321" s="33"/>
      <c r="D321" s="84"/>
      <c r="E321" s="84"/>
      <c r="F321" s="33"/>
      <c r="G321" s="33"/>
      <c r="H321" s="59"/>
      <c r="I321" s="59"/>
      <c r="J321" s="33"/>
      <c r="K321" s="33"/>
      <c r="L321" s="33"/>
      <c r="M321" s="33"/>
      <c r="N321" s="33"/>
      <c r="O321" s="33"/>
      <c r="P321" s="33"/>
      <c r="Q321" s="33"/>
      <c r="R321" s="33"/>
      <c r="S321" s="33"/>
      <c r="T321" s="33"/>
      <c r="U321" s="33"/>
      <c r="V321" s="33"/>
      <c r="W321" s="33"/>
      <c r="X321" s="33"/>
      <c r="Y321" s="33"/>
      <c r="Z321" s="33"/>
    </row>
    <row r="322" spans="1:26" ht="26.25" customHeight="1">
      <c r="A322" s="33"/>
      <c r="B322" s="51"/>
      <c r="C322" s="33"/>
      <c r="D322" s="84"/>
      <c r="E322" s="84"/>
      <c r="F322" s="33"/>
      <c r="G322" s="33"/>
      <c r="H322" s="59"/>
      <c r="I322" s="59"/>
      <c r="J322" s="33"/>
      <c r="K322" s="33"/>
      <c r="L322" s="33"/>
      <c r="M322" s="33"/>
      <c r="N322" s="33"/>
      <c r="O322" s="33"/>
      <c r="P322" s="33"/>
      <c r="Q322" s="33"/>
      <c r="R322" s="33"/>
      <c r="S322" s="33"/>
      <c r="T322" s="33"/>
      <c r="U322" s="33"/>
      <c r="V322" s="33"/>
      <c r="W322" s="33"/>
      <c r="X322" s="33"/>
      <c r="Y322" s="33"/>
      <c r="Z322" s="33"/>
    </row>
    <row r="323" spans="1:26" ht="26.25" customHeight="1">
      <c r="A323" s="33"/>
      <c r="B323" s="51"/>
      <c r="C323" s="33"/>
      <c r="D323" s="84"/>
      <c r="E323" s="84"/>
      <c r="F323" s="33"/>
      <c r="G323" s="33"/>
      <c r="H323" s="59"/>
      <c r="I323" s="59"/>
      <c r="J323" s="33"/>
      <c r="K323" s="33"/>
      <c r="L323" s="33"/>
      <c r="M323" s="33"/>
      <c r="N323" s="33"/>
      <c r="O323" s="33"/>
      <c r="P323" s="33"/>
      <c r="Q323" s="33"/>
      <c r="R323" s="33"/>
      <c r="S323" s="33"/>
      <c r="T323" s="33"/>
      <c r="U323" s="33"/>
      <c r="V323" s="33"/>
      <c r="W323" s="33"/>
      <c r="X323" s="33"/>
      <c r="Y323" s="33"/>
      <c r="Z323" s="33"/>
    </row>
    <row r="324" spans="1:26" ht="26.25" customHeight="1">
      <c r="A324" s="33"/>
      <c r="B324" s="51"/>
      <c r="C324" s="33"/>
      <c r="D324" s="84"/>
      <c r="E324" s="84"/>
      <c r="F324" s="33"/>
      <c r="G324" s="33"/>
      <c r="H324" s="59"/>
      <c r="I324" s="59"/>
      <c r="J324" s="33"/>
      <c r="K324" s="33"/>
      <c r="L324" s="33"/>
      <c r="M324" s="33"/>
      <c r="N324" s="33"/>
      <c r="O324" s="33"/>
      <c r="P324" s="33"/>
      <c r="Q324" s="33"/>
      <c r="R324" s="33"/>
      <c r="S324" s="33"/>
      <c r="T324" s="33"/>
      <c r="U324" s="33"/>
      <c r="V324" s="33"/>
      <c r="W324" s="33"/>
      <c r="X324" s="33"/>
      <c r="Y324" s="33"/>
      <c r="Z324" s="33"/>
    </row>
    <row r="325" spans="1:26" ht="26.25" customHeight="1">
      <c r="A325" s="33"/>
      <c r="B325" s="51"/>
      <c r="C325" s="33"/>
      <c r="D325" s="84"/>
      <c r="E325" s="84"/>
      <c r="F325" s="33"/>
      <c r="G325" s="33"/>
      <c r="H325" s="59"/>
      <c r="I325" s="59"/>
      <c r="J325" s="33"/>
      <c r="K325" s="33"/>
      <c r="L325" s="33"/>
      <c r="M325" s="33"/>
      <c r="N325" s="33"/>
      <c r="O325" s="33"/>
      <c r="P325" s="33"/>
      <c r="Q325" s="33"/>
      <c r="R325" s="33"/>
      <c r="S325" s="33"/>
      <c r="T325" s="33"/>
      <c r="U325" s="33"/>
      <c r="V325" s="33"/>
      <c r="W325" s="33"/>
      <c r="X325" s="33"/>
      <c r="Y325" s="33"/>
      <c r="Z325" s="33"/>
    </row>
    <row r="326" spans="1:26" ht="26.25" customHeight="1">
      <c r="A326" s="33"/>
      <c r="B326" s="51"/>
      <c r="C326" s="33"/>
      <c r="D326" s="84"/>
      <c r="E326" s="84"/>
      <c r="F326" s="33"/>
      <c r="G326" s="33"/>
      <c r="H326" s="59"/>
      <c r="I326" s="59"/>
      <c r="J326" s="33"/>
      <c r="K326" s="33"/>
      <c r="L326" s="33"/>
      <c r="M326" s="33"/>
      <c r="N326" s="33"/>
      <c r="O326" s="33"/>
      <c r="P326" s="33"/>
      <c r="Q326" s="33"/>
      <c r="R326" s="33"/>
      <c r="S326" s="33"/>
      <c r="T326" s="33"/>
      <c r="U326" s="33"/>
      <c r="V326" s="33"/>
      <c r="W326" s="33"/>
      <c r="X326" s="33"/>
      <c r="Y326" s="33"/>
      <c r="Z326" s="33"/>
    </row>
    <row r="327" spans="1:26" ht="26.25" customHeight="1">
      <c r="A327" s="33"/>
      <c r="B327" s="51"/>
      <c r="C327" s="33"/>
      <c r="D327" s="84"/>
      <c r="E327" s="84"/>
      <c r="F327" s="33"/>
      <c r="G327" s="33"/>
      <c r="H327" s="59"/>
      <c r="I327" s="59"/>
      <c r="J327" s="33"/>
      <c r="K327" s="33"/>
      <c r="L327" s="33"/>
      <c r="M327" s="33"/>
      <c r="N327" s="33"/>
      <c r="O327" s="33"/>
      <c r="P327" s="33"/>
      <c r="Q327" s="33"/>
      <c r="R327" s="33"/>
      <c r="S327" s="33"/>
      <c r="T327" s="33"/>
      <c r="U327" s="33"/>
      <c r="V327" s="33"/>
      <c r="W327" s="33"/>
      <c r="X327" s="33"/>
      <c r="Y327" s="33"/>
      <c r="Z327" s="33"/>
    </row>
    <row r="328" spans="1:26" ht="26.25" customHeight="1">
      <c r="A328" s="33"/>
      <c r="B328" s="51"/>
      <c r="C328" s="33"/>
      <c r="D328" s="84"/>
      <c r="E328" s="84"/>
      <c r="F328" s="33"/>
      <c r="G328" s="33"/>
      <c r="H328" s="59"/>
      <c r="I328" s="59"/>
      <c r="J328" s="33"/>
      <c r="K328" s="33"/>
      <c r="L328" s="33"/>
      <c r="M328" s="33"/>
      <c r="N328" s="33"/>
      <c r="O328" s="33"/>
      <c r="P328" s="33"/>
      <c r="Q328" s="33"/>
      <c r="R328" s="33"/>
      <c r="S328" s="33"/>
      <c r="T328" s="33"/>
      <c r="U328" s="33"/>
      <c r="V328" s="33"/>
      <c r="W328" s="33"/>
      <c r="X328" s="33"/>
      <c r="Y328" s="33"/>
      <c r="Z328" s="33"/>
    </row>
    <row r="329" spans="1:26" ht="26.25" customHeight="1">
      <c r="A329" s="33"/>
      <c r="B329" s="51"/>
      <c r="C329" s="33"/>
      <c r="D329" s="84"/>
      <c r="E329" s="84"/>
      <c r="F329" s="33"/>
      <c r="G329" s="33"/>
      <c r="H329" s="59"/>
      <c r="I329" s="59"/>
      <c r="J329" s="33"/>
      <c r="K329" s="33"/>
      <c r="L329" s="33"/>
      <c r="M329" s="33"/>
      <c r="N329" s="33"/>
      <c r="O329" s="33"/>
      <c r="P329" s="33"/>
      <c r="Q329" s="33"/>
      <c r="R329" s="33"/>
      <c r="S329" s="33"/>
      <c r="T329" s="33"/>
      <c r="U329" s="33"/>
      <c r="V329" s="33"/>
      <c r="W329" s="33"/>
      <c r="X329" s="33"/>
      <c r="Y329" s="33"/>
      <c r="Z329" s="33"/>
    </row>
    <row r="330" spans="1:26" ht="26.25" customHeight="1">
      <c r="A330" s="33"/>
      <c r="B330" s="51"/>
      <c r="C330" s="33"/>
      <c r="D330" s="84"/>
      <c r="E330" s="84"/>
      <c r="F330" s="33"/>
      <c r="G330" s="33"/>
      <c r="H330" s="59"/>
      <c r="I330" s="59"/>
      <c r="J330" s="33"/>
      <c r="K330" s="33"/>
      <c r="L330" s="33"/>
      <c r="M330" s="33"/>
      <c r="N330" s="33"/>
      <c r="O330" s="33"/>
      <c r="P330" s="33"/>
      <c r="Q330" s="33"/>
      <c r="R330" s="33"/>
      <c r="S330" s="33"/>
      <c r="T330" s="33"/>
      <c r="U330" s="33"/>
      <c r="V330" s="33"/>
      <c r="W330" s="33"/>
      <c r="X330" s="33"/>
      <c r="Y330" s="33"/>
      <c r="Z330" s="33"/>
    </row>
    <row r="331" spans="1:26" ht="26.25" customHeight="1">
      <c r="A331" s="33"/>
      <c r="B331" s="51"/>
      <c r="C331" s="33"/>
      <c r="D331" s="84"/>
      <c r="E331" s="84"/>
      <c r="F331" s="33"/>
      <c r="G331" s="33"/>
      <c r="H331" s="59"/>
      <c r="I331" s="59"/>
      <c r="J331" s="33"/>
      <c r="K331" s="33"/>
      <c r="L331" s="33"/>
      <c r="M331" s="33"/>
      <c r="N331" s="33"/>
      <c r="O331" s="33"/>
      <c r="P331" s="33"/>
      <c r="Q331" s="33"/>
      <c r="R331" s="33"/>
      <c r="S331" s="33"/>
      <c r="T331" s="33"/>
      <c r="U331" s="33"/>
      <c r="V331" s="33"/>
      <c r="W331" s="33"/>
      <c r="X331" s="33"/>
      <c r="Y331" s="33"/>
      <c r="Z331" s="33"/>
    </row>
    <row r="332" spans="1:26" ht="26.25" customHeight="1">
      <c r="A332" s="33"/>
      <c r="B332" s="51"/>
      <c r="C332" s="33"/>
      <c r="D332" s="84"/>
      <c r="E332" s="84"/>
      <c r="F332" s="33"/>
      <c r="G332" s="33"/>
      <c r="H332" s="59"/>
      <c r="I332" s="59"/>
      <c r="J332" s="33"/>
      <c r="K332" s="33"/>
      <c r="L332" s="33"/>
      <c r="M332" s="33"/>
      <c r="N332" s="33"/>
      <c r="O332" s="33"/>
      <c r="P332" s="33"/>
      <c r="Q332" s="33"/>
      <c r="R332" s="33"/>
      <c r="S332" s="33"/>
      <c r="T332" s="33"/>
      <c r="U332" s="33"/>
      <c r="V332" s="33"/>
      <c r="W332" s="33"/>
      <c r="X332" s="33"/>
      <c r="Y332" s="33"/>
      <c r="Z332" s="33"/>
    </row>
    <row r="333" spans="1:26" ht="15.75" customHeight="1"/>
    <row r="334" spans="1:26" ht="15.75" customHeight="1"/>
    <row r="335" spans="1:26" ht="15.75" customHeight="1"/>
    <row r="336" spans="1:2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H12" r:id="rId1" xr:uid="{00000000-0004-0000-0C00-000000000000}"/>
    <hyperlink ref="H24" r:id="rId2" xr:uid="{00000000-0004-0000-0C00-000001000000}"/>
    <hyperlink ref="H48" r:id="rId3" xr:uid="{00000000-0004-0000-0C00-000002000000}"/>
    <hyperlink ref="H56" r:id="rId4" xr:uid="{00000000-0004-0000-0C00-000003000000}"/>
  </hyperlinks>
  <pageMargins left="0.7" right="0.7" top="0.75" bottom="0.75" header="0" footer="0"/>
  <pageSetup orientation="portrait"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IF1015"/>
  <sheetViews>
    <sheetView zoomScale="70" zoomScaleNormal="70" workbookViewId="0">
      <pane ySplit="1" topLeftCell="A152" activePane="bottomLeft" state="frozen"/>
      <selection activeCell="B337" sqref="B337"/>
      <selection pane="bottomLeft" activeCell="B165" sqref="B165"/>
    </sheetView>
  </sheetViews>
  <sheetFormatPr defaultColWidth="14.44140625" defaultRowHeight="15" customHeight="1"/>
  <cols>
    <col min="1" max="1" width="19.44140625" style="63" customWidth="1"/>
    <col min="2" max="2" width="26.5546875" style="63" customWidth="1"/>
    <col min="3" max="3" width="23.88671875" style="63" customWidth="1"/>
    <col min="4" max="4" width="68.5546875" style="63" customWidth="1"/>
    <col min="5" max="6" width="15.44140625" style="63" customWidth="1"/>
    <col min="7" max="7" width="14.33203125" style="63" customWidth="1"/>
    <col min="8" max="8" width="19.44140625" style="63" customWidth="1"/>
    <col min="9" max="9" width="11.5546875" style="63" customWidth="1"/>
    <col min="10" max="10" width="11.88671875" style="63" customWidth="1"/>
    <col min="11" max="11" width="14.88671875" style="63" customWidth="1"/>
    <col min="12" max="12" width="14.44140625" style="63" customWidth="1"/>
    <col min="13" max="13" width="20.109375" style="63" bestFit="1" customWidth="1"/>
    <col min="14" max="14" width="21.5546875" style="63" bestFit="1" customWidth="1"/>
    <col min="15" max="15" width="12.88671875" style="63" bestFit="1" customWidth="1"/>
    <col min="16" max="16" width="14.33203125" style="63" customWidth="1"/>
    <col min="17" max="36" width="9.109375" style="63" customWidth="1"/>
    <col min="37" max="16384" width="14.44140625" style="63"/>
  </cols>
  <sheetData>
    <row r="1" spans="1:36" ht="37.5" customHeight="1">
      <c r="A1" s="42"/>
      <c r="B1" s="180" t="s">
        <v>1189</v>
      </c>
      <c r="C1" s="42" t="s">
        <v>194</v>
      </c>
      <c r="D1" s="42" t="s">
        <v>195</v>
      </c>
      <c r="E1" s="42" t="s">
        <v>498</v>
      </c>
      <c r="F1" s="44" t="s">
        <v>495</v>
      </c>
      <c r="G1" s="44" t="s">
        <v>496</v>
      </c>
      <c r="H1" s="42" t="s">
        <v>200</v>
      </c>
      <c r="I1" s="42" t="s">
        <v>497</v>
      </c>
      <c r="J1" s="42" t="s">
        <v>202</v>
      </c>
      <c r="K1" s="42" t="s">
        <v>204</v>
      </c>
      <c r="L1" s="42" t="s">
        <v>205</v>
      </c>
      <c r="M1" s="122" t="s">
        <v>5637</v>
      </c>
      <c r="N1" s="46" t="s">
        <v>207</v>
      </c>
      <c r="O1" s="46" t="s">
        <v>208</v>
      </c>
      <c r="P1" s="47" t="s">
        <v>209</v>
      </c>
      <c r="Q1" s="181"/>
      <c r="R1" s="181"/>
      <c r="S1" s="181"/>
      <c r="T1" s="181"/>
      <c r="U1" s="181"/>
      <c r="V1" s="181"/>
      <c r="W1" s="181"/>
      <c r="X1" s="181"/>
      <c r="Y1" s="181"/>
      <c r="Z1" s="181"/>
      <c r="AA1" s="181"/>
      <c r="AB1" s="181"/>
      <c r="AC1" s="181"/>
      <c r="AD1" s="181"/>
      <c r="AE1" s="181"/>
      <c r="AF1" s="181"/>
      <c r="AG1" s="181"/>
      <c r="AH1" s="181"/>
      <c r="AI1" s="181"/>
      <c r="AJ1" s="181"/>
    </row>
    <row r="2" spans="1:36" ht="10.5" customHeight="1">
      <c r="A2" s="27"/>
      <c r="B2" s="54"/>
      <c r="C2" s="27"/>
      <c r="D2" s="27"/>
      <c r="E2" s="27"/>
      <c r="F2" s="182"/>
      <c r="G2" s="182"/>
      <c r="H2" s="27"/>
      <c r="I2" s="27"/>
      <c r="J2" s="27"/>
      <c r="M2" s="53">
        <f t="shared" ref="M2:M3" si="0">L2*2</f>
        <v>0</v>
      </c>
      <c r="N2" s="53">
        <f t="shared" ref="N2:N4" si="1">M2*0.6</f>
        <v>0</v>
      </c>
      <c r="O2" s="53">
        <f t="shared" ref="O2:O4" si="2">N2*0.95</f>
        <v>0</v>
      </c>
      <c r="P2" s="53">
        <f t="shared" ref="P2:P4" si="3">O2*0.85</f>
        <v>0</v>
      </c>
      <c r="Q2" s="181"/>
      <c r="R2" s="181"/>
      <c r="S2" s="181"/>
      <c r="T2" s="181"/>
      <c r="U2" s="181"/>
      <c r="V2" s="181"/>
      <c r="W2" s="181"/>
      <c r="X2" s="181"/>
      <c r="Y2" s="181"/>
      <c r="Z2" s="181"/>
      <c r="AA2" s="181"/>
      <c r="AB2" s="181"/>
      <c r="AC2" s="181"/>
      <c r="AD2" s="181"/>
      <c r="AE2" s="181"/>
      <c r="AF2" s="181"/>
      <c r="AG2" s="181"/>
      <c r="AH2" s="181"/>
      <c r="AI2" s="181"/>
      <c r="AJ2" s="181"/>
    </row>
    <row r="3" spans="1:36" ht="32.25" customHeight="1">
      <c r="A3" s="183" t="s">
        <v>4526</v>
      </c>
      <c r="B3" s="184" t="s">
        <v>4527</v>
      </c>
      <c r="C3" s="185"/>
      <c r="D3" s="186"/>
      <c r="E3" s="126"/>
      <c r="F3" s="126"/>
      <c r="G3" s="126"/>
      <c r="H3" s="183" t="s">
        <v>4526</v>
      </c>
      <c r="I3" s="29"/>
      <c r="J3" s="127"/>
      <c r="M3" s="53">
        <f t="shared" si="0"/>
        <v>0</v>
      </c>
      <c r="N3" s="53">
        <f t="shared" si="1"/>
        <v>0</v>
      </c>
      <c r="O3" s="53">
        <f t="shared" si="2"/>
        <v>0</v>
      </c>
      <c r="P3" s="53">
        <f t="shared" si="3"/>
        <v>0</v>
      </c>
      <c r="Q3" s="29"/>
      <c r="R3" s="29"/>
      <c r="S3" s="29"/>
      <c r="T3" s="29"/>
      <c r="U3" s="29"/>
      <c r="V3" s="29"/>
      <c r="W3" s="29"/>
      <c r="X3" s="29"/>
      <c r="Y3" s="29"/>
      <c r="Z3" s="29"/>
      <c r="AA3" s="29"/>
      <c r="AB3" s="29"/>
      <c r="AC3" s="29"/>
      <c r="AD3" s="29"/>
      <c r="AE3" s="29"/>
      <c r="AF3" s="29"/>
      <c r="AG3" s="29"/>
      <c r="AH3" s="29"/>
      <c r="AI3" s="29"/>
      <c r="AJ3" s="29"/>
    </row>
    <row r="4" spans="1:36" ht="32.25" customHeight="1">
      <c r="A4" s="128"/>
      <c r="B4" s="187"/>
      <c r="C4" s="188" t="s">
        <v>4528</v>
      </c>
      <c r="D4" s="189" t="s">
        <v>4529</v>
      </c>
      <c r="E4" s="190" t="s">
        <v>4530</v>
      </c>
      <c r="F4" s="60">
        <f>CEILING(N4,100)</f>
        <v>25900</v>
      </c>
      <c r="G4" s="60">
        <f>CEILING(M4,100)</f>
        <v>43100</v>
      </c>
      <c r="H4" s="129" t="s">
        <v>4526</v>
      </c>
      <c r="I4" s="29" t="s">
        <v>4213</v>
      </c>
      <c r="J4" s="127"/>
      <c r="K4" s="29">
        <v>410</v>
      </c>
      <c r="L4" s="63">
        <f>K4*35</f>
        <v>14350</v>
      </c>
      <c r="M4" s="53">
        <f>L4*3</f>
        <v>43050</v>
      </c>
      <c r="N4" s="53">
        <f t="shared" si="1"/>
        <v>25830</v>
      </c>
      <c r="O4" s="53">
        <f t="shared" si="2"/>
        <v>24538.5</v>
      </c>
      <c r="P4" s="53">
        <f t="shared" si="3"/>
        <v>20857.724999999999</v>
      </c>
      <c r="Q4" s="29"/>
      <c r="R4" s="29"/>
      <c r="S4" s="29"/>
      <c r="T4" s="29"/>
      <c r="U4" s="29"/>
      <c r="V4" s="29"/>
      <c r="W4" s="29"/>
      <c r="X4" s="29"/>
      <c r="Y4" s="29"/>
      <c r="Z4" s="29"/>
      <c r="AA4" s="29"/>
      <c r="AB4" s="29"/>
      <c r="AC4" s="29"/>
      <c r="AD4" s="29"/>
      <c r="AE4" s="29"/>
      <c r="AF4" s="29"/>
      <c r="AG4" s="29"/>
      <c r="AH4" s="29"/>
      <c r="AI4" s="29"/>
      <c r="AJ4" s="29"/>
    </row>
    <row r="5" spans="1:36" ht="32.25" customHeight="1">
      <c r="A5" s="128"/>
      <c r="B5" s="187"/>
      <c r="C5" s="188" t="s">
        <v>4531</v>
      </c>
      <c r="D5" s="189" t="s">
        <v>4532</v>
      </c>
      <c r="E5" s="190" t="s">
        <v>4530</v>
      </c>
      <c r="F5" s="60">
        <f>CEILING(N5,100)</f>
        <v>22400</v>
      </c>
      <c r="G5" s="60">
        <f>CEILING(M5,100)</f>
        <v>37300</v>
      </c>
      <c r="H5" s="129" t="s">
        <v>4526</v>
      </c>
      <c r="I5" s="29" t="s">
        <v>4213</v>
      </c>
      <c r="J5" s="127"/>
      <c r="K5" s="29">
        <v>355</v>
      </c>
      <c r="L5" s="63">
        <f t="shared" ref="L5:L75" si="4">K5*35</f>
        <v>12425</v>
      </c>
      <c r="M5" s="53">
        <f t="shared" ref="M5:M75" si="5">L5*3</f>
        <v>37275</v>
      </c>
      <c r="N5" s="53">
        <f t="shared" ref="N5:N75" si="6">M5*0.6</f>
        <v>22365</v>
      </c>
      <c r="O5" s="53">
        <f t="shared" ref="O5:O75" si="7">N5*0.95</f>
        <v>21246.75</v>
      </c>
      <c r="P5" s="53">
        <f t="shared" ref="P5:P75" si="8">O5*0.85</f>
        <v>18059.737499999999</v>
      </c>
      <c r="Q5" s="29"/>
      <c r="R5" s="29"/>
      <c r="S5" s="29"/>
      <c r="T5" s="29"/>
      <c r="U5" s="29"/>
      <c r="V5" s="29"/>
      <c r="W5" s="29"/>
      <c r="X5" s="29"/>
      <c r="Y5" s="29"/>
      <c r="Z5" s="29"/>
      <c r="AA5" s="29"/>
      <c r="AB5" s="29"/>
      <c r="AC5" s="29"/>
      <c r="AD5" s="29"/>
      <c r="AE5" s="29"/>
      <c r="AF5" s="29"/>
      <c r="AG5" s="29"/>
      <c r="AH5" s="29"/>
      <c r="AI5" s="29"/>
      <c r="AJ5" s="29"/>
    </row>
    <row r="6" spans="1:36" ht="32.25" customHeight="1">
      <c r="A6" s="128"/>
      <c r="B6" s="187"/>
      <c r="C6" s="188" t="s">
        <v>4533</v>
      </c>
      <c r="D6" s="189" t="s">
        <v>4534</v>
      </c>
      <c r="E6" s="190" t="s">
        <v>4530</v>
      </c>
      <c r="F6" s="60">
        <f t="shared" ref="F6:F9" si="9">CEILING(N6,100)</f>
        <v>21800</v>
      </c>
      <c r="G6" s="60">
        <f t="shared" ref="G6:G9" si="10">CEILING(M6,100)</f>
        <v>36300</v>
      </c>
      <c r="H6" s="129" t="s">
        <v>4526</v>
      </c>
      <c r="I6" s="29" t="s">
        <v>4213</v>
      </c>
      <c r="J6" s="127"/>
      <c r="K6" s="29">
        <v>345</v>
      </c>
      <c r="L6" s="63">
        <f t="shared" si="4"/>
        <v>12075</v>
      </c>
      <c r="M6" s="53">
        <f t="shared" si="5"/>
        <v>36225</v>
      </c>
      <c r="N6" s="53">
        <f t="shared" si="6"/>
        <v>21735</v>
      </c>
      <c r="O6" s="53">
        <f t="shared" si="7"/>
        <v>20648.25</v>
      </c>
      <c r="P6" s="53">
        <f t="shared" si="8"/>
        <v>17551.012500000001</v>
      </c>
      <c r="Q6" s="29"/>
      <c r="R6" s="29"/>
      <c r="S6" s="29"/>
      <c r="T6" s="29"/>
      <c r="U6" s="29"/>
      <c r="V6" s="29"/>
      <c r="W6" s="29"/>
      <c r="X6" s="29"/>
      <c r="Y6" s="29"/>
      <c r="Z6" s="29"/>
      <c r="AA6" s="29"/>
      <c r="AB6" s="29"/>
      <c r="AC6" s="29"/>
      <c r="AD6" s="29"/>
      <c r="AE6" s="29"/>
      <c r="AF6" s="29"/>
      <c r="AG6" s="29"/>
      <c r="AH6" s="29"/>
      <c r="AI6" s="29"/>
      <c r="AJ6" s="29"/>
    </row>
    <row r="7" spans="1:36" ht="32.25" customHeight="1">
      <c r="A7" s="128"/>
      <c r="B7" s="187"/>
      <c r="C7" s="188" t="s">
        <v>4535</v>
      </c>
      <c r="D7" s="189" t="s">
        <v>4536</v>
      </c>
      <c r="E7" s="190" t="s">
        <v>4530</v>
      </c>
      <c r="F7" s="60">
        <f t="shared" si="9"/>
        <v>20000</v>
      </c>
      <c r="G7" s="60">
        <f t="shared" si="10"/>
        <v>33200</v>
      </c>
      <c r="H7" s="129" t="s">
        <v>4526</v>
      </c>
      <c r="I7" s="29" t="s">
        <v>4213</v>
      </c>
      <c r="J7" s="127"/>
      <c r="K7" s="29">
        <v>316</v>
      </c>
      <c r="L7" s="63">
        <f t="shared" si="4"/>
        <v>11060</v>
      </c>
      <c r="M7" s="53">
        <f t="shared" si="5"/>
        <v>33180</v>
      </c>
      <c r="N7" s="53">
        <f t="shared" si="6"/>
        <v>19908</v>
      </c>
      <c r="O7" s="53">
        <f t="shared" si="7"/>
        <v>18912.599999999999</v>
      </c>
      <c r="P7" s="53">
        <f t="shared" si="8"/>
        <v>16075.71</v>
      </c>
      <c r="Q7" s="29"/>
      <c r="R7" s="29"/>
      <c r="S7" s="29"/>
      <c r="T7" s="29"/>
      <c r="U7" s="29"/>
      <c r="V7" s="29"/>
      <c r="W7" s="29"/>
      <c r="X7" s="29"/>
      <c r="Y7" s="29"/>
      <c r="Z7" s="29"/>
      <c r="AA7" s="29"/>
      <c r="AB7" s="29"/>
      <c r="AC7" s="29"/>
      <c r="AD7" s="29"/>
      <c r="AE7" s="29"/>
      <c r="AF7" s="29"/>
      <c r="AG7" s="29"/>
      <c r="AH7" s="29"/>
      <c r="AI7" s="29"/>
      <c r="AJ7" s="29"/>
    </row>
    <row r="8" spans="1:36" ht="32.25" customHeight="1">
      <c r="A8" s="128"/>
      <c r="B8" s="187"/>
      <c r="C8" s="188" t="s">
        <v>4537</v>
      </c>
      <c r="D8" s="189" t="s">
        <v>4538</v>
      </c>
      <c r="E8" s="190" t="s">
        <v>4530</v>
      </c>
      <c r="F8" s="60">
        <f t="shared" si="9"/>
        <v>19600</v>
      </c>
      <c r="G8" s="60">
        <f t="shared" si="10"/>
        <v>32600</v>
      </c>
      <c r="H8" s="129" t="s">
        <v>4526</v>
      </c>
      <c r="I8" s="29" t="s">
        <v>4213</v>
      </c>
      <c r="J8" s="127"/>
      <c r="K8" s="29">
        <v>310</v>
      </c>
      <c r="L8" s="63">
        <f t="shared" si="4"/>
        <v>10850</v>
      </c>
      <c r="M8" s="53">
        <f t="shared" si="5"/>
        <v>32550</v>
      </c>
      <c r="N8" s="53">
        <f t="shared" si="6"/>
        <v>19530</v>
      </c>
      <c r="O8" s="53">
        <f t="shared" si="7"/>
        <v>18553.5</v>
      </c>
      <c r="P8" s="53">
        <f t="shared" si="8"/>
        <v>15770.475</v>
      </c>
      <c r="Q8" s="29"/>
      <c r="R8" s="29"/>
      <c r="S8" s="29"/>
      <c r="T8" s="29"/>
      <c r="U8" s="29"/>
      <c r="V8" s="29"/>
      <c r="W8" s="29"/>
      <c r="X8" s="29"/>
      <c r="Y8" s="29"/>
      <c r="Z8" s="29"/>
      <c r="AA8" s="29"/>
      <c r="AB8" s="29"/>
      <c r="AC8" s="29"/>
      <c r="AD8" s="29"/>
      <c r="AE8" s="29"/>
      <c r="AF8" s="29"/>
      <c r="AG8" s="29"/>
      <c r="AH8" s="29"/>
      <c r="AI8" s="29"/>
      <c r="AJ8" s="29"/>
    </row>
    <row r="9" spans="1:36" ht="32.25" customHeight="1">
      <c r="A9" s="128"/>
      <c r="B9" s="187"/>
      <c r="C9" s="188" t="s">
        <v>4539</v>
      </c>
      <c r="D9" s="189" t="s">
        <v>4540</v>
      </c>
      <c r="E9" s="190" t="s">
        <v>4530</v>
      </c>
      <c r="F9" s="60">
        <f t="shared" si="9"/>
        <v>15200</v>
      </c>
      <c r="G9" s="60">
        <f t="shared" si="10"/>
        <v>25400</v>
      </c>
      <c r="H9" s="129" t="s">
        <v>4526</v>
      </c>
      <c r="I9" s="29" t="s">
        <v>4213</v>
      </c>
      <c r="J9" s="127"/>
      <c r="K9" s="29">
        <v>241</v>
      </c>
      <c r="L9" s="63">
        <f t="shared" si="4"/>
        <v>8435</v>
      </c>
      <c r="M9" s="53">
        <f t="shared" si="5"/>
        <v>25305</v>
      </c>
      <c r="N9" s="53">
        <f t="shared" si="6"/>
        <v>15183</v>
      </c>
      <c r="O9" s="53">
        <f t="shared" si="7"/>
        <v>14423.849999999999</v>
      </c>
      <c r="P9" s="53">
        <f t="shared" si="8"/>
        <v>12260.272499999999</v>
      </c>
      <c r="Q9" s="29"/>
      <c r="R9" s="29"/>
      <c r="S9" s="29"/>
      <c r="T9" s="29"/>
      <c r="U9" s="29"/>
      <c r="V9" s="29"/>
      <c r="W9" s="29"/>
      <c r="X9" s="29"/>
      <c r="Y9" s="29"/>
      <c r="Z9" s="29"/>
      <c r="AA9" s="29"/>
      <c r="AB9" s="29"/>
      <c r="AC9" s="29"/>
      <c r="AD9" s="29"/>
      <c r="AE9" s="29"/>
      <c r="AF9" s="29"/>
      <c r="AG9" s="29"/>
      <c r="AH9" s="29"/>
      <c r="AI9" s="29"/>
      <c r="AJ9" s="29"/>
    </row>
    <row r="10" spans="1:36" ht="32.25" customHeight="1">
      <c r="A10" s="128"/>
      <c r="B10" s="187"/>
      <c r="C10" s="188" t="s">
        <v>4541</v>
      </c>
      <c r="D10" s="189" t="s">
        <v>4542</v>
      </c>
      <c r="E10" s="190" t="s">
        <v>4530</v>
      </c>
      <c r="F10" s="60">
        <f t="shared" ref="F10" si="11">CEILING(N10,100)</f>
        <v>29300</v>
      </c>
      <c r="G10" s="60">
        <f t="shared" ref="G10" si="12">CEILING(M10,100)</f>
        <v>48900</v>
      </c>
      <c r="H10" s="129" t="s">
        <v>4526</v>
      </c>
      <c r="I10" s="29" t="s">
        <v>4213</v>
      </c>
      <c r="J10" s="127"/>
      <c r="K10" s="29">
        <v>465</v>
      </c>
      <c r="L10" s="63">
        <f t="shared" si="4"/>
        <v>16275</v>
      </c>
      <c r="M10" s="53">
        <f t="shared" si="5"/>
        <v>48825</v>
      </c>
      <c r="N10" s="53">
        <f t="shared" si="6"/>
        <v>29295</v>
      </c>
      <c r="O10" s="53">
        <f t="shared" si="7"/>
        <v>27830.25</v>
      </c>
      <c r="P10" s="53">
        <f t="shared" si="8"/>
        <v>23655.712499999998</v>
      </c>
      <c r="Q10" s="29"/>
      <c r="R10" s="29"/>
      <c r="S10" s="29"/>
      <c r="T10" s="29"/>
      <c r="U10" s="29"/>
      <c r="V10" s="29"/>
      <c r="W10" s="29"/>
      <c r="X10" s="29"/>
      <c r="Y10" s="29"/>
      <c r="Z10" s="29"/>
      <c r="AA10" s="29"/>
      <c r="AB10" s="29"/>
      <c r="AC10" s="29"/>
      <c r="AD10" s="29"/>
      <c r="AE10" s="29"/>
      <c r="AF10" s="29"/>
      <c r="AG10" s="29"/>
      <c r="AH10" s="29"/>
      <c r="AI10" s="29"/>
      <c r="AJ10" s="29"/>
    </row>
    <row r="11" spans="1:36" ht="32.25" customHeight="1">
      <c r="A11" s="128"/>
      <c r="B11" s="187"/>
      <c r="C11" s="188" t="s">
        <v>4543</v>
      </c>
      <c r="D11" s="189" t="s">
        <v>4544</v>
      </c>
      <c r="E11" s="190" t="s">
        <v>4530</v>
      </c>
      <c r="F11" s="60">
        <f t="shared" ref="F11:F14" si="13">CEILING(N11,100)</f>
        <v>19600</v>
      </c>
      <c r="G11" s="60">
        <f t="shared" ref="G11:G14" si="14">CEILING(M11,100)</f>
        <v>32600</v>
      </c>
      <c r="H11" s="129" t="s">
        <v>4526</v>
      </c>
      <c r="I11" s="29" t="s">
        <v>4213</v>
      </c>
      <c r="J11" s="127"/>
      <c r="K11" s="29">
        <v>310</v>
      </c>
      <c r="L11" s="63">
        <f t="shared" si="4"/>
        <v>10850</v>
      </c>
      <c r="M11" s="53">
        <f t="shared" si="5"/>
        <v>32550</v>
      </c>
      <c r="N11" s="53">
        <f t="shared" si="6"/>
        <v>19530</v>
      </c>
      <c r="O11" s="53">
        <f t="shared" si="7"/>
        <v>18553.5</v>
      </c>
      <c r="P11" s="53">
        <f t="shared" si="8"/>
        <v>15770.475</v>
      </c>
      <c r="Q11" s="29"/>
      <c r="R11" s="29"/>
      <c r="S11" s="29"/>
      <c r="T11" s="29"/>
      <c r="U11" s="29"/>
      <c r="V11" s="29"/>
      <c r="W11" s="29"/>
      <c r="X11" s="29"/>
      <c r="Y11" s="29"/>
      <c r="Z11" s="29"/>
      <c r="AA11" s="29"/>
      <c r="AB11" s="29"/>
      <c r="AC11" s="29"/>
      <c r="AD11" s="29"/>
      <c r="AE11" s="29"/>
      <c r="AF11" s="29"/>
      <c r="AG11" s="29"/>
      <c r="AH11" s="29"/>
      <c r="AI11" s="29"/>
      <c r="AJ11" s="29"/>
    </row>
    <row r="12" spans="1:36" ht="32.25" customHeight="1">
      <c r="A12" s="128"/>
      <c r="B12" s="187"/>
      <c r="C12" s="188" t="s">
        <v>4545</v>
      </c>
      <c r="D12" s="189" t="s">
        <v>4546</v>
      </c>
      <c r="E12" s="190" t="s">
        <v>4530</v>
      </c>
      <c r="F12" s="60">
        <f t="shared" si="13"/>
        <v>12600</v>
      </c>
      <c r="G12" s="60">
        <f t="shared" si="14"/>
        <v>21000</v>
      </c>
      <c r="H12" s="129" t="s">
        <v>4526</v>
      </c>
      <c r="I12" s="29" t="s">
        <v>4213</v>
      </c>
      <c r="J12" s="127"/>
      <c r="K12" s="29">
        <v>200</v>
      </c>
      <c r="L12" s="63">
        <f t="shared" si="4"/>
        <v>7000</v>
      </c>
      <c r="M12" s="53">
        <f t="shared" si="5"/>
        <v>21000</v>
      </c>
      <c r="N12" s="53">
        <f t="shared" si="6"/>
        <v>12600</v>
      </c>
      <c r="O12" s="53">
        <f t="shared" si="7"/>
        <v>11970</v>
      </c>
      <c r="P12" s="53">
        <f t="shared" si="8"/>
        <v>10174.5</v>
      </c>
      <c r="Q12" s="29"/>
      <c r="R12" s="29"/>
      <c r="S12" s="29"/>
      <c r="T12" s="29"/>
      <c r="U12" s="29"/>
      <c r="V12" s="29"/>
      <c r="W12" s="29"/>
      <c r="X12" s="29"/>
      <c r="Y12" s="29"/>
      <c r="Z12" s="29"/>
      <c r="AA12" s="29"/>
      <c r="AB12" s="29"/>
      <c r="AC12" s="29"/>
      <c r="AD12" s="29"/>
      <c r="AE12" s="29"/>
      <c r="AF12" s="29"/>
      <c r="AG12" s="29"/>
      <c r="AH12" s="29"/>
      <c r="AI12" s="29"/>
      <c r="AJ12" s="29"/>
    </row>
    <row r="13" spans="1:36" ht="32.25" customHeight="1">
      <c r="A13" s="128"/>
      <c r="B13" s="187"/>
      <c r="C13" s="188" t="s">
        <v>4547</v>
      </c>
      <c r="D13" s="189" t="s">
        <v>4548</v>
      </c>
      <c r="E13" s="190" t="s">
        <v>4530</v>
      </c>
      <c r="F13" s="60">
        <f t="shared" si="13"/>
        <v>14700</v>
      </c>
      <c r="G13" s="60">
        <f t="shared" si="14"/>
        <v>24400</v>
      </c>
      <c r="H13" s="129" t="s">
        <v>4526</v>
      </c>
      <c r="I13" s="29" t="s">
        <v>4213</v>
      </c>
      <c r="J13" s="127"/>
      <c r="K13" s="29">
        <v>232</v>
      </c>
      <c r="L13" s="63">
        <f t="shared" si="4"/>
        <v>8120</v>
      </c>
      <c r="M13" s="53">
        <f t="shared" si="5"/>
        <v>24360</v>
      </c>
      <c r="N13" s="53">
        <f t="shared" si="6"/>
        <v>14616</v>
      </c>
      <c r="O13" s="53">
        <f t="shared" si="7"/>
        <v>13885.199999999999</v>
      </c>
      <c r="P13" s="53">
        <f t="shared" si="8"/>
        <v>11802.419999999998</v>
      </c>
      <c r="Q13" s="29"/>
      <c r="R13" s="29"/>
      <c r="S13" s="29"/>
      <c r="T13" s="29"/>
      <c r="U13" s="29"/>
      <c r="V13" s="29"/>
      <c r="W13" s="29"/>
      <c r="X13" s="29"/>
      <c r="Y13" s="29"/>
      <c r="Z13" s="29"/>
      <c r="AA13" s="29"/>
      <c r="AB13" s="29"/>
      <c r="AC13" s="29"/>
      <c r="AD13" s="29"/>
      <c r="AE13" s="29"/>
      <c r="AF13" s="29"/>
      <c r="AG13" s="29"/>
      <c r="AH13" s="29"/>
      <c r="AI13" s="29"/>
      <c r="AJ13" s="29"/>
    </row>
    <row r="14" spans="1:36" ht="32.25" customHeight="1">
      <c r="A14" s="128"/>
      <c r="B14" s="187"/>
      <c r="C14" s="188" t="s">
        <v>4549</v>
      </c>
      <c r="D14" s="189" t="s">
        <v>4550</v>
      </c>
      <c r="E14" s="190" t="s">
        <v>4530</v>
      </c>
      <c r="F14" s="60">
        <f t="shared" si="13"/>
        <v>13200</v>
      </c>
      <c r="G14" s="60">
        <f t="shared" si="14"/>
        <v>22000</v>
      </c>
      <c r="H14" s="129" t="s">
        <v>4526</v>
      </c>
      <c r="I14" s="29" t="s">
        <v>4213</v>
      </c>
      <c r="J14" s="127"/>
      <c r="K14" s="29">
        <v>209</v>
      </c>
      <c r="L14" s="63">
        <f t="shared" si="4"/>
        <v>7315</v>
      </c>
      <c r="M14" s="53">
        <f t="shared" si="5"/>
        <v>21945</v>
      </c>
      <c r="N14" s="53">
        <f t="shared" si="6"/>
        <v>13167</v>
      </c>
      <c r="O14" s="53">
        <f t="shared" si="7"/>
        <v>12508.65</v>
      </c>
      <c r="P14" s="53">
        <f t="shared" si="8"/>
        <v>10632.352499999999</v>
      </c>
      <c r="Q14" s="29"/>
      <c r="R14" s="29"/>
      <c r="S14" s="29"/>
      <c r="T14" s="29"/>
      <c r="U14" s="29"/>
      <c r="V14" s="29"/>
      <c r="W14" s="29"/>
      <c r="X14" s="29"/>
      <c r="Y14" s="29"/>
      <c r="Z14" s="29"/>
      <c r="AA14" s="29"/>
      <c r="AB14" s="29"/>
      <c r="AC14" s="29"/>
      <c r="AD14" s="29"/>
      <c r="AE14" s="29"/>
      <c r="AF14" s="29"/>
      <c r="AG14" s="29"/>
      <c r="AH14" s="29"/>
      <c r="AI14" s="29"/>
      <c r="AJ14" s="29"/>
    </row>
    <row r="15" spans="1:36" ht="32.25" customHeight="1">
      <c r="A15" s="128"/>
      <c r="B15" s="187"/>
      <c r="C15" s="188" t="s">
        <v>4551</v>
      </c>
      <c r="D15" s="189" t="s">
        <v>4552</v>
      </c>
      <c r="E15" s="190" t="s">
        <v>4530</v>
      </c>
      <c r="F15" s="60">
        <f t="shared" ref="F15:F16" si="15">CEILING(N15,100)</f>
        <v>13000</v>
      </c>
      <c r="G15" s="60">
        <f t="shared" ref="G15:G16" si="16">CEILING(M15,100)</f>
        <v>21600</v>
      </c>
      <c r="H15" s="129" t="s">
        <v>4526</v>
      </c>
      <c r="I15" s="29" t="s">
        <v>4213</v>
      </c>
      <c r="J15" s="127"/>
      <c r="K15" s="29">
        <v>205</v>
      </c>
      <c r="L15" s="63">
        <f t="shared" si="4"/>
        <v>7175</v>
      </c>
      <c r="M15" s="53">
        <f t="shared" si="5"/>
        <v>21525</v>
      </c>
      <c r="N15" s="53">
        <f t="shared" si="6"/>
        <v>12915</v>
      </c>
      <c r="O15" s="53">
        <f t="shared" si="7"/>
        <v>12269.25</v>
      </c>
      <c r="P15" s="53">
        <f t="shared" si="8"/>
        <v>10428.862499999999</v>
      </c>
      <c r="Q15" s="29"/>
      <c r="R15" s="29"/>
      <c r="S15" s="29"/>
      <c r="T15" s="29"/>
      <c r="U15" s="29"/>
      <c r="V15" s="29"/>
      <c r="W15" s="29"/>
      <c r="X15" s="29"/>
      <c r="Y15" s="29"/>
      <c r="Z15" s="29"/>
      <c r="AA15" s="29"/>
      <c r="AB15" s="29"/>
      <c r="AC15" s="29"/>
      <c r="AD15" s="29"/>
      <c r="AE15" s="29"/>
      <c r="AF15" s="29"/>
      <c r="AG15" s="29"/>
      <c r="AH15" s="29"/>
      <c r="AI15" s="29"/>
      <c r="AJ15" s="29"/>
    </row>
    <row r="16" spans="1:36" ht="32.25" customHeight="1">
      <c r="A16" s="128"/>
      <c r="B16" s="187"/>
      <c r="C16" s="188" t="s">
        <v>4553</v>
      </c>
      <c r="D16" s="189" t="s">
        <v>4554</v>
      </c>
      <c r="E16" s="190" t="s">
        <v>4530</v>
      </c>
      <c r="F16" s="60">
        <f t="shared" si="15"/>
        <v>10300</v>
      </c>
      <c r="G16" s="60">
        <f t="shared" si="16"/>
        <v>17100</v>
      </c>
      <c r="H16" s="129" t="s">
        <v>4526</v>
      </c>
      <c r="I16" s="29" t="s">
        <v>4213</v>
      </c>
      <c r="J16" s="127"/>
      <c r="K16" s="29">
        <v>162</v>
      </c>
      <c r="L16" s="63">
        <f t="shared" si="4"/>
        <v>5670</v>
      </c>
      <c r="M16" s="53">
        <f t="shared" si="5"/>
        <v>17010</v>
      </c>
      <c r="N16" s="53">
        <f t="shared" si="6"/>
        <v>10206</v>
      </c>
      <c r="O16" s="53">
        <f t="shared" si="7"/>
        <v>9695.6999999999989</v>
      </c>
      <c r="P16" s="53">
        <f t="shared" si="8"/>
        <v>8241.3449999999993</v>
      </c>
      <c r="Q16" s="29"/>
      <c r="R16" s="29"/>
      <c r="S16" s="29"/>
      <c r="T16" s="29"/>
      <c r="U16" s="29"/>
      <c r="V16" s="29"/>
      <c r="W16" s="29"/>
      <c r="X16" s="29"/>
      <c r="Y16" s="29"/>
      <c r="Z16" s="29"/>
      <c r="AA16" s="29"/>
      <c r="AB16" s="29"/>
      <c r="AC16" s="29"/>
      <c r="AD16" s="29"/>
      <c r="AE16" s="29"/>
      <c r="AF16" s="29"/>
      <c r="AG16" s="29"/>
      <c r="AH16" s="29"/>
      <c r="AI16" s="29"/>
      <c r="AJ16" s="29"/>
    </row>
    <row r="17" spans="1:36" ht="32.25" customHeight="1">
      <c r="A17" s="128"/>
      <c r="B17" s="187"/>
      <c r="C17" s="188" t="s">
        <v>4555</v>
      </c>
      <c r="D17" s="189" t="s">
        <v>4556</v>
      </c>
      <c r="E17" s="190" t="s">
        <v>4530</v>
      </c>
      <c r="F17" s="60">
        <f t="shared" ref="F17:F20" si="17">CEILING(N17,100)</f>
        <v>6700</v>
      </c>
      <c r="G17" s="60">
        <f t="shared" ref="G17:G20" si="18">CEILING(M17,100)</f>
        <v>11100</v>
      </c>
      <c r="H17" s="129" t="s">
        <v>4526</v>
      </c>
      <c r="I17" s="29" t="s">
        <v>4213</v>
      </c>
      <c r="J17" s="127"/>
      <c r="K17" s="29">
        <v>105</v>
      </c>
      <c r="L17" s="63">
        <f t="shared" si="4"/>
        <v>3675</v>
      </c>
      <c r="M17" s="53">
        <f t="shared" si="5"/>
        <v>11025</v>
      </c>
      <c r="N17" s="53">
        <f t="shared" si="6"/>
        <v>6615</v>
      </c>
      <c r="O17" s="53">
        <f t="shared" si="7"/>
        <v>6284.25</v>
      </c>
      <c r="P17" s="53">
        <f t="shared" si="8"/>
        <v>5341.6125000000002</v>
      </c>
      <c r="Q17" s="29"/>
      <c r="R17" s="29"/>
      <c r="S17" s="29"/>
      <c r="T17" s="29"/>
      <c r="U17" s="29"/>
      <c r="V17" s="29"/>
      <c r="W17" s="29"/>
      <c r="X17" s="29"/>
      <c r="Y17" s="29"/>
      <c r="Z17" s="29"/>
      <c r="AA17" s="29"/>
      <c r="AB17" s="29"/>
      <c r="AC17" s="29"/>
      <c r="AD17" s="29"/>
      <c r="AE17" s="29"/>
      <c r="AF17" s="29"/>
      <c r="AG17" s="29"/>
      <c r="AH17" s="29"/>
      <c r="AI17" s="29"/>
      <c r="AJ17" s="29"/>
    </row>
    <row r="18" spans="1:36" ht="32.25" customHeight="1">
      <c r="A18" s="128"/>
      <c r="B18" s="187"/>
      <c r="C18" s="188" t="s">
        <v>4557</v>
      </c>
      <c r="D18" s="189" t="s">
        <v>4558</v>
      </c>
      <c r="E18" s="190" t="s">
        <v>4530</v>
      </c>
      <c r="F18" s="60">
        <f t="shared" si="17"/>
        <v>6300</v>
      </c>
      <c r="G18" s="60">
        <f t="shared" si="18"/>
        <v>10500</v>
      </c>
      <c r="H18" s="129" t="s">
        <v>4526</v>
      </c>
      <c r="I18" s="29" t="s">
        <v>4213</v>
      </c>
      <c r="J18" s="127"/>
      <c r="K18" s="29">
        <v>100</v>
      </c>
      <c r="L18" s="63">
        <f t="shared" si="4"/>
        <v>3500</v>
      </c>
      <c r="M18" s="53">
        <f t="shared" si="5"/>
        <v>10500</v>
      </c>
      <c r="N18" s="53">
        <f t="shared" si="6"/>
        <v>6300</v>
      </c>
      <c r="O18" s="53">
        <f t="shared" si="7"/>
        <v>5985</v>
      </c>
      <c r="P18" s="53">
        <f t="shared" si="8"/>
        <v>5087.25</v>
      </c>
      <c r="Q18" s="29"/>
      <c r="R18" s="29"/>
      <c r="S18" s="29"/>
      <c r="T18" s="29"/>
      <c r="U18" s="29"/>
      <c r="V18" s="29"/>
      <c r="W18" s="29"/>
      <c r="X18" s="29"/>
      <c r="Y18" s="29"/>
      <c r="Z18" s="29"/>
      <c r="AA18" s="29"/>
      <c r="AB18" s="29"/>
      <c r="AC18" s="29"/>
      <c r="AD18" s="29"/>
      <c r="AE18" s="29"/>
      <c r="AF18" s="29"/>
      <c r="AG18" s="29"/>
      <c r="AH18" s="29"/>
      <c r="AI18" s="29"/>
      <c r="AJ18" s="29"/>
    </row>
    <row r="19" spans="1:36" ht="32.25" customHeight="1">
      <c r="A19" s="128"/>
      <c r="B19" s="187"/>
      <c r="C19" s="188" t="s">
        <v>4559</v>
      </c>
      <c r="D19" s="189" t="s">
        <v>4560</v>
      </c>
      <c r="E19" s="190" t="s">
        <v>4530</v>
      </c>
      <c r="F19" s="60">
        <f t="shared" si="17"/>
        <v>11100</v>
      </c>
      <c r="G19" s="60">
        <f t="shared" si="18"/>
        <v>18400</v>
      </c>
      <c r="H19" s="129" t="s">
        <v>4526</v>
      </c>
      <c r="I19" s="29" t="s">
        <v>4213</v>
      </c>
      <c r="J19" s="127"/>
      <c r="K19" s="29">
        <v>175</v>
      </c>
      <c r="L19" s="63">
        <f t="shared" ref="L19:L20" si="19">K19*35</f>
        <v>6125</v>
      </c>
      <c r="M19" s="53">
        <f t="shared" ref="M19:M20" si="20">L19*3</f>
        <v>18375</v>
      </c>
      <c r="N19" s="53">
        <f t="shared" ref="N19:N20" si="21">M19*0.6</f>
        <v>11025</v>
      </c>
      <c r="O19" s="53">
        <f t="shared" ref="O19:O20" si="22">N19*0.95</f>
        <v>10473.75</v>
      </c>
      <c r="P19" s="53">
        <f t="shared" ref="P19:P20" si="23">O19*0.85</f>
        <v>8902.6875</v>
      </c>
      <c r="Q19" s="29"/>
      <c r="R19" s="29"/>
      <c r="S19" s="29"/>
      <c r="T19" s="29"/>
      <c r="U19" s="29"/>
      <c r="V19" s="29"/>
      <c r="W19" s="29"/>
      <c r="X19" s="29"/>
      <c r="Y19" s="29"/>
      <c r="Z19" s="29"/>
      <c r="AA19" s="29"/>
      <c r="AB19" s="29"/>
      <c r="AC19" s="29"/>
      <c r="AD19" s="29"/>
      <c r="AE19" s="29"/>
      <c r="AF19" s="29"/>
      <c r="AG19" s="29"/>
      <c r="AH19" s="29"/>
      <c r="AI19" s="29"/>
      <c r="AJ19" s="29"/>
    </row>
    <row r="20" spans="1:36" ht="32.25" customHeight="1">
      <c r="A20" s="128"/>
      <c r="B20" s="187"/>
      <c r="C20" s="188" t="s">
        <v>5712</v>
      </c>
      <c r="D20" s="189" t="s">
        <v>5713</v>
      </c>
      <c r="E20" s="190" t="s">
        <v>4530</v>
      </c>
      <c r="F20" s="60">
        <f t="shared" si="17"/>
        <v>5100</v>
      </c>
      <c r="G20" s="60">
        <f t="shared" si="18"/>
        <v>8400</v>
      </c>
      <c r="H20" s="129" t="s">
        <v>4526</v>
      </c>
      <c r="I20" s="29" t="s">
        <v>4213</v>
      </c>
      <c r="J20" s="127"/>
      <c r="K20" s="29">
        <v>80</v>
      </c>
      <c r="L20" s="63">
        <f t="shared" si="19"/>
        <v>2800</v>
      </c>
      <c r="M20" s="53">
        <f t="shared" si="20"/>
        <v>8400</v>
      </c>
      <c r="N20" s="53">
        <f t="shared" si="21"/>
        <v>5040</v>
      </c>
      <c r="O20" s="53">
        <f t="shared" si="22"/>
        <v>4788</v>
      </c>
      <c r="P20" s="53">
        <f t="shared" si="23"/>
        <v>4069.7999999999997</v>
      </c>
      <c r="Q20" s="29"/>
      <c r="R20" s="29"/>
      <c r="S20" s="29"/>
      <c r="T20" s="29"/>
      <c r="U20" s="29"/>
      <c r="V20" s="29"/>
      <c r="W20" s="29"/>
      <c r="X20" s="29"/>
      <c r="Y20" s="29"/>
      <c r="Z20" s="29"/>
      <c r="AA20" s="29"/>
      <c r="AB20" s="29"/>
      <c r="AC20" s="29"/>
      <c r="AD20" s="29"/>
      <c r="AE20" s="29"/>
      <c r="AF20" s="29"/>
      <c r="AG20" s="29"/>
      <c r="AH20" s="29"/>
      <c r="AI20" s="29"/>
      <c r="AJ20" s="29"/>
    </row>
    <row r="21" spans="1:36" ht="32.25" customHeight="1">
      <c r="A21" s="128"/>
      <c r="B21" s="187"/>
      <c r="C21" s="227" t="s">
        <v>5714</v>
      </c>
      <c r="D21" s="228" t="s">
        <v>5713</v>
      </c>
      <c r="E21" s="190" t="s">
        <v>4530</v>
      </c>
      <c r="F21" s="60">
        <f t="shared" ref="F21" si="24">CEILING(N21,100)</f>
        <v>5600</v>
      </c>
      <c r="G21" s="60">
        <f>CEILING(M21,100)</f>
        <v>9300</v>
      </c>
      <c r="H21" s="129" t="s">
        <v>4526</v>
      </c>
      <c r="I21" s="29" t="s">
        <v>4213</v>
      </c>
      <c r="J21" s="127"/>
      <c r="K21" s="29">
        <v>88</v>
      </c>
      <c r="L21" s="63">
        <f t="shared" si="4"/>
        <v>3080</v>
      </c>
      <c r="M21" s="53">
        <f t="shared" si="5"/>
        <v>9240</v>
      </c>
      <c r="N21" s="53">
        <f t="shared" si="6"/>
        <v>5544</v>
      </c>
      <c r="O21" s="53">
        <f t="shared" si="7"/>
        <v>5266.8</v>
      </c>
      <c r="P21" s="53">
        <f t="shared" si="8"/>
        <v>4476.78</v>
      </c>
      <c r="Q21" s="29"/>
      <c r="R21" s="29"/>
      <c r="S21" s="29"/>
      <c r="T21" s="29"/>
      <c r="U21" s="29"/>
      <c r="V21" s="29"/>
      <c r="W21" s="29"/>
      <c r="X21" s="29"/>
      <c r="Y21" s="29"/>
      <c r="Z21" s="29"/>
      <c r="AA21" s="29"/>
      <c r="AB21" s="29"/>
      <c r="AC21" s="29"/>
      <c r="AD21" s="29"/>
      <c r="AE21" s="29"/>
      <c r="AF21" s="29"/>
      <c r="AG21" s="29"/>
      <c r="AH21" s="29"/>
      <c r="AI21" s="29"/>
      <c r="AJ21" s="29"/>
    </row>
    <row r="22" spans="1:36" ht="32.25" customHeight="1">
      <c r="A22" s="128"/>
      <c r="B22" s="768"/>
      <c r="C22" s="105" t="s">
        <v>6541</v>
      </c>
      <c r="D22" s="105" t="s">
        <v>6542</v>
      </c>
      <c r="E22" s="769" t="s">
        <v>4530</v>
      </c>
      <c r="F22" s="60">
        <f t="shared" ref="F22:F26" si="25">CEILING(N22,100)</f>
        <v>11800</v>
      </c>
      <c r="G22" s="60">
        <f>CEILING(M22,100)</f>
        <v>19600</v>
      </c>
      <c r="H22" s="129" t="s">
        <v>4526</v>
      </c>
      <c r="I22" s="29" t="s">
        <v>4213</v>
      </c>
      <c r="J22" s="127"/>
      <c r="K22" s="29">
        <v>186.21</v>
      </c>
      <c r="L22" s="63">
        <f t="shared" si="4"/>
        <v>6517.35</v>
      </c>
      <c r="M22" s="53">
        <f t="shared" si="5"/>
        <v>19552.050000000003</v>
      </c>
      <c r="N22" s="53">
        <f t="shared" si="6"/>
        <v>11731.230000000001</v>
      </c>
      <c r="O22" s="53">
        <f t="shared" si="7"/>
        <v>11144.668500000002</v>
      </c>
      <c r="P22" s="53">
        <f t="shared" si="8"/>
        <v>9472.9682250000005</v>
      </c>
      <c r="Q22" s="29"/>
      <c r="R22" s="29"/>
      <c r="S22" s="29"/>
      <c r="T22" s="29"/>
      <c r="U22" s="29"/>
      <c r="V22" s="29"/>
      <c r="W22" s="29"/>
      <c r="X22" s="29"/>
      <c r="Y22" s="29"/>
      <c r="Z22" s="29"/>
      <c r="AA22" s="29"/>
      <c r="AB22" s="29"/>
      <c r="AC22" s="29"/>
      <c r="AD22" s="29"/>
      <c r="AE22" s="29"/>
      <c r="AF22" s="29"/>
      <c r="AG22" s="29"/>
      <c r="AH22" s="29"/>
      <c r="AI22" s="29"/>
      <c r="AJ22" s="29"/>
    </row>
    <row r="23" spans="1:36" ht="32.25" customHeight="1">
      <c r="A23" s="128"/>
      <c r="B23" s="768"/>
      <c r="C23" s="105" t="s">
        <v>6533</v>
      </c>
      <c r="D23" s="105" t="s">
        <v>6534</v>
      </c>
      <c r="E23" s="769" t="s">
        <v>4530</v>
      </c>
      <c r="F23" s="60">
        <f t="shared" si="25"/>
        <v>13100</v>
      </c>
      <c r="G23" s="60">
        <f>CEILING(M23,100)</f>
        <v>21800</v>
      </c>
      <c r="H23" s="129" t="s">
        <v>4526</v>
      </c>
      <c r="I23" s="29" t="s">
        <v>4213</v>
      </c>
      <c r="J23" s="127"/>
      <c r="K23" s="29">
        <v>206.9</v>
      </c>
      <c r="L23" s="63">
        <f t="shared" ref="L23:L26" si="26">K23*35</f>
        <v>7241.5</v>
      </c>
      <c r="M23" s="53">
        <f t="shared" ref="M23:M26" si="27">L23*3</f>
        <v>21724.5</v>
      </c>
      <c r="N23" s="53">
        <f t="shared" ref="N23:N26" si="28">M23*0.6</f>
        <v>13034.699999999999</v>
      </c>
      <c r="O23" s="53">
        <f t="shared" ref="O23:O26" si="29">N23*0.95</f>
        <v>12382.964999999998</v>
      </c>
      <c r="P23" s="53">
        <f t="shared" ref="P23:P26" si="30">O23*0.85</f>
        <v>10525.520249999998</v>
      </c>
      <c r="Q23" s="29"/>
      <c r="R23" s="29"/>
      <c r="S23" s="29"/>
      <c r="T23" s="29"/>
      <c r="U23" s="29"/>
      <c r="V23" s="29"/>
      <c r="W23" s="29"/>
      <c r="X23" s="29"/>
      <c r="Y23" s="29"/>
      <c r="Z23" s="29"/>
      <c r="AA23" s="29"/>
      <c r="AB23" s="29"/>
      <c r="AC23" s="29"/>
      <c r="AD23" s="29"/>
      <c r="AE23" s="29"/>
      <c r="AF23" s="29"/>
      <c r="AG23" s="29"/>
      <c r="AH23" s="29"/>
      <c r="AI23" s="29"/>
      <c r="AJ23" s="29"/>
    </row>
    <row r="24" spans="1:36" ht="32.25" customHeight="1">
      <c r="A24" s="128"/>
      <c r="B24" s="768"/>
      <c r="C24" s="105" t="s">
        <v>6535</v>
      </c>
      <c r="D24" s="105" t="s">
        <v>6536</v>
      </c>
      <c r="E24" s="769" t="s">
        <v>4530</v>
      </c>
      <c r="F24" s="60">
        <f>CEILING(N24,100)</f>
        <v>14400</v>
      </c>
      <c r="G24" s="60">
        <f t="shared" ref="G24:G25" si="31">CEILING(M24,100)</f>
        <v>23900</v>
      </c>
      <c r="H24" s="129" t="s">
        <v>4526</v>
      </c>
      <c r="I24" s="29" t="s">
        <v>4213</v>
      </c>
      <c r="J24" s="127"/>
      <c r="K24" s="29">
        <v>227.59</v>
      </c>
      <c r="L24" s="63">
        <f t="shared" si="26"/>
        <v>7965.6500000000005</v>
      </c>
      <c r="M24" s="53">
        <f t="shared" si="27"/>
        <v>23896.95</v>
      </c>
      <c r="N24" s="53">
        <f t="shared" si="28"/>
        <v>14338.17</v>
      </c>
      <c r="O24" s="53">
        <f t="shared" si="29"/>
        <v>13621.261499999999</v>
      </c>
      <c r="P24" s="53">
        <f t="shared" si="30"/>
        <v>11578.072274999999</v>
      </c>
      <c r="Q24" s="29"/>
      <c r="R24" s="29"/>
      <c r="S24" s="29"/>
      <c r="T24" s="29"/>
      <c r="U24" s="29"/>
      <c r="V24" s="29"/>
      <c r="W24" s="29"/>
      <c r="X24" s="29"/>
      <c r="Y24" s="29"/>
      <c r="Z24" s="29"/>
      <c r="AA24" s="29"/>
      <c r="AB24" s="29"/>
      <c r="AC24" s="29"/>
      <c r="AD24" s="29"/>
      <c r="AE24" s="29"/>
      <c r="AF24" s="29"/>
      <c r="AG24" s="29"/>
      <c r="AH24" s="29"/>
      <c r="AI24" s="29"/>
      <c r="AJ24" s="29"/>
    </row>
    <row r="25" spans="1:36" ht="32.25" customHeight="1">
      <c r="A25" s="128"/>
      <c r="B25" s="768"/>
      <c r="C25" s="105" t="s">
        <v>6537</v>
      </c>
      <c r="D25" s="105" t="s">
        <v>6538</v>
      </c>
      <c r="E25" s="769" t="s">
        <v>4530</v>
      </c>
      <c r="F25" s="60">
        <f>CEILING(N25,100)</f>
        <v>17600</v>
      </c>
      <c r="G25" s="60">
        <f t="shared" si="31"/>
        <v>29400</v>
      </c>
      <c r="H25" s="129" t="s">
        <v>4526</v>
      </c>
      <c r="I25" s="29" t="s">
        <v>4213</v>
      </c>
      <c r="J25" s="127"/>
      <c r="K25" s="29">
        <v>279.31</v>
      </c>
      <c r="L25" s="63">
        <f t="shared" si="26"/>
        <v>9775.85</v>
      </c>
      <c r="M25" s="53">
        <f t="shared" si="27"/>
        <v>29327.550000000003</v>
      </c>
      <c r="N25" s="53">
        <f t="shared" si="28"/>
        <v>17596.530000000002</v>
      </c>
      <c r="O25" s="53">
        <f t="shared" si="29"/>
        <v>16716.703500000003</v>
      </c>
      <c r="P25" s="53">
        <f t="shared" si="30"/>
        <v>14209.197975000003</v>
      </c>
      <c r="Q25" s="29"/>
      <c r="R25" s="29"/>
      <c r="S25" s="29"/>
      <c r="T25" s="29"/>
      <c r="U25" s="29"/>
      <c r="V25" s="29"/>
      <c r="W25" s="29"/>
      <c r="X25" s="29"/>
      <c r="Y25" s="29"/>
      <c r="Z25" s="29"/>
      <c r="AA25" s="29"/>
      <c r="AB25" s="29"/>
      <c r="AC25" s="29"/>
      <c r="AD25" s="29"/>
      <c r="AE25" s="29"/>
      <c r="AF25" s="29"/>
      <c r="AG25" s="29"/>
      <c r="AH25" s="29"/>
      <c r="AI25" s="29"/>
      <c r="AJ25" s="29"/>
    </row>
    <row r="26" spans="1:36" ht="32.25" customHeight="1">
      <c r="A26" s="128"/>
      <c r="B26" s="768"/>
      <c r="C26" s="105" t="s">
        <v>6539</v>
      </c>
      <c r="D26" s="105" t="s">
        <v>6540</v>
      </c>
      <c r="E26" s="769" t="s">
        <v>4530</v>
      </c>
      <c r="F26" s="60">
        <f t="shared" si="25"/>
        <v>20300</v>
      </c>
      <c r="G26" s="60">
        <f>CEILING(M26,100)</f>
        <v>33700</v>
      </c>
      <c r="H26" s="129" t="s">
        <v>4526</v>
      </c>
      <c r="I26" s="29" t="s">
        <v>4213</v>
      </c>
      <c r="J26" s="127"/>
      <c r="K26" s="29">
        <v>320.69</v>
      </c>
      <c r="L26" s="63">
        <f t="shared" si="26"/>
        <v>11224.15</v>
      </c>
      <c r="M26" s="53">
        <f t="shared" si="27"/>
        <v>33672.449999999997</v>
      </c>
      <c r="N26" s="53">
        <f t="shared" si="28"/>
        <v>20203.469999999998</v>
      </c>
      <c r="O26" s="53">
        <f t="shared" si="29"/>
        <v>19193.296499999997</v>
      </c>
      <c r="P26" s="53">
        <f t="shared" si="30"/>
        <v>16314.302024999997</v>
      </c>
      <c r="Q26" s="29"/>
      <c r="R26" s="29"/>
      <c r="S26" s="29"/>
      <c r="T26" s="29"/>
      <c r="U26" s="29"/>
      <c r="V26" s="29"/>
      <c r="W26" s="29"/>
      <c r="X26" s="29"/>
      <c r="Y26" s="29"/>
      <c r="Z26" s="29"/>
      <c r="AA26" s="29"/>
      <c r="AB26" s="29"/>
      <c r="AC26" s="29"/>
      <c r="AD26" s="29"/>
      <c r="AE26" s="29"/>
      <c r="AF26" s="29"/>
      <c r="AG26" s="29"/>
      <c r="AH26" s="29"/>
      <c r="AI26" s="29"/>
      <c r="AJ26" s="29"/>
    </row>
    <row r="27" spans="1:36" ht="32.25" customHeight="1">
      <c r="A27" s="128"/>
      <c r="B27" s="187"/>
      <c r="C27" s="770"/>
      <c r="D27" s="771"/>
      <c r="E27" s="190"/>
      <c r="F27" s="60">
        <f t="shared" ref="F27:F28" si="32">CEILING(N27,100)</f>
        <v>0</v>
      </c>
      <c r="G27" s="60">
        <f t="shared" ref="G27:G28" si="33">CEILING(M27,100)</f>
        <v>0</v>
      </c>
      <c r="H27" s="129"/>
      <c r="I27" s="29"/>
      <c r="J27" s="127"/>
      <c r="K27" s="29"/>
      <c r="M27" s="53"/>
      <c r="N27" s="53"/>
      <c r="O27" s="53"/>
      <c r="P27" s="53"/>
      <c r="Q27" s="29"/>
      <c r="R27" s="29"/>
      <c r="S27" s="29"/>
      <c r="T27" s="29"/>
      <c r="U27" s="29"/>
      <c r="V27" s="29"/>
      <c r="W27" s="29"/>
      <c r="X27" s="29"/>
      <c r="Y27" s="29"/>
      <c r="Z27" s="29"/>
      <c r="AA27" s="29"/>
      <c r="AB27" s="29"/>
      <c r="AC27" s="29"/>
      <c r="AD27" s="29"/>
      <c r="AE27" s="29"/>
      <c r="AF27" s="29"/>
      <c r="AG27" s="29"/>
      <c r="AH27" s="29"/>
      <c r="AI27" s="29"/>
      <c r="AJ27" s="29"/>
    </row>
    <row r="28" spans="1:36" ht="32.25" customHeight="1">
      <c r="A28" s="128"/>
      <c r="B28" s="187"/>
      <c r="C28" s="188"/>
      <c r="D28" s="189"/>
      <c r="E28" s="190"/>
      <c r="F28" s="60">
        <f t="shared" si="32"/>
        <v>0</v>
      </c>
      <c r="G28" s="60">
        <f t="shared" si="33"/>
        <v>0</v>
      </c>
      <c r="H28" s="129"/>
      <c r="I28" s="29"/>
      <c r="J28" s="127"/>
      <c r="K28" s="29"/>
      <c r="M28" s="53"/>
      <c r="N28" s="53"/>
      <c r="O28" s="53"/>
      <c r="P28" s="53"/>
      <c r="Q28" s="29"/>
      <c r="R28" s="29"/>
      <c r="S28" s="29"/>
      <c r="T28" s="29"/>
      <c r="U28" s="29"/>
      <c r="V28" s="29"/>
      <c r="W28" s="29"/>
      <c r="X28" s="29"/>
      <c r="Y28" s="29"/>
      <c r="Z28" s="29"/>
      <c r="AA28" s="29"/>
      <c r="AB28" s="29"/>
      <c r="AC28" s="29"/>
      <c r="AD28" s="29"/>
      <c r="AE28" s="29"/>
      <c r="AF28" s="29"/>
      <c r="AG28" s="29"/>
      <c r="AH28" s="29"/>
      <c r="AI28" s="29"/>
      <c r="AJ28" s="29"/>
    </row>
    <row r="29" spans="1:36" ht="32.25" customHeight="1">
      <c r="A29" s="128"/>
      <c r="B29" s="187"/>
      <c r="C29" s="188"/>
      <c r="D29" s="189"/>
      <c r="E29" s="190"/>
      <c r="F29" s="190"/>
      <c r="G29" s="190"/>
      <c r="H29" s="190"/>
      <c r="I29" s="29"/>
      <c r="J29" s="127"/>
      <c r="K29" s="29"/>
      <c r="M29" s="53"/>
      <c r="N29" s="53"/>
      <c r="O29" s="53"/>
      <c r="P29" s="53"/>
      <c r="Q29" s="29"/>
      <c r="R29" s="29"/>
      <c r="S29" s="29"/>
      <c r="T29" s="29"/>
      <c r="U29" s="29"/>
      <c r="V29" s="29"/>
      <c r="W29" s="29"/>
      <c r="X29" s="29"/>
      <c r="Y29" s="29"/>
      <c r="Z29" s="29"/>
      <c r="AA29" s="29"/>
      <c r="AB29" s="29"/>
      <c r="AC29" s="29"/>
      <c r="AD29" s="29"/>
      <c r="AE29" s="29"/>
      <c r="AF29" s="29"/>
      <c r="AG29" s="29"/>
      <c r="AH29" s="29"/>
      <c r="AI29" s="29"/>
      <c r="AJ29" s="29"/>
    </row>
    <row r="30" spans="1:36" ht="32.25" customHeight="1">
      <c r="A30" s="183" t="s">
        <v>4526</v>
      </c>
      <c r="B30" s="184" t="s">
        <v>4564</v>
      </c>
      <c r="C30" s="185"/>
      <c r="D30" s="186"/>
      <c r="E30" s="126"/>
      <c r="F30" s="126"/>
      <c r="G30" s="126"/>
      <c r="H30" s="183" t="s">
        <v>4526</v>
      </c>
      <c r="I30" s="29"/>
      <c r="J30" s="127"/>
      <c r="K30" s="29"/>
      <c r="L30" s="63">
        <f t="shared" si="4"/>
        <v>0</v>
      </c>
      <c r="M30" s="53">
        <f t="shared" si="5"/>
        <v>0</v>
      </c>
      <c r="N30" s="53">
        <f t="shared" si="6"/>
        <v>0</v>
      </c>
      <c r="O30" s="53">
        <f t="shared" si="7"/>
        <v>0</v>
      </c>
      <c r="P30" s="53">
        <f t="shared" si="8"/>
        <v>0</v>
      </c>
      <c r="Q30" s="29"/>
      <c r="R30" s="29"/>
      <c r="S30" s="29"/>
      <c r="T30" s="29"/>
      <c r="U30" s="29"/>
      <c r="V30" s="29"/>
      <c r="W30" s="29"/>
      <c r="X30" s="29"/>
      <c r="Y30" s="29"/>
      <c r="Z30" s="29"/>
      <c r="AA30" s="29"/>
      <c r="AB30" s="29"/>
      <c r="AC30" s="29"/>
      <c r="AD30" s="29"/>
      <c r="AE30" s="29"/>
      <c r="AF30" s="29"/>
      <c r="AG30" s="29"/>
      <c r="AH30" s="29"/>
      <c r="AI30" s="29"/>
      <c r="AJ30" s="29"/>
    </row>
    <row r="31" spans="1:36" ht="46.5" customHeight="1">
      <c r="A31" s="128"/>
      <c r="B31" s="191" t="s">
        <v>4565</v>
      </c>
      <c r="C31" s="188" t="s">
        <v>4566</v>
      </c>
      <c r="D31" s="189" t="s">
        <v>4567</v>
      </c>
      <c r="E31" s="190" t="s">
        <v>4530</v>
      </c>
      <c r="F31" s="60">
        <f>CEILING(N31,100)</f>
        <v>7500</v>
      </c>
      <c r="G31" s="60">
        <f t="shared" ref="G31" si="34">CEILING(M31,100)</f>
        <v>12400</v>
      </c>
      <c r="H31" s="129" t="s">
        <v>4526</v>
      </c>
      <c r="I31" s="29" t="s">
        <v>4213</v>
      </c>
      <c r="J31" s="127"/>
      <c r="K31" s="29">
        <v>118</v>
      </c>
      <c r="L31" s="63">
        <f t="shared" si="4"/>
        <v>4130</v>
      </c>
      <c r="M31" s="53">
        <f t="shared" si="5"/>
        <v>12390</v>
      </c>
      <c r="N31" s="53">
        <f t="shared" si="6"/>
        <v>7434</v>
      </c>
      <c r="O31" s="53">
        <f t="shared" si="7"/>
        <v>7062.2999999999993</v>
      </c>
      <c r="P31" s="53">
        <f t="shared" si="8"/>
        <v>6002.954999999999</v>
      </c>
      <c r="Q31" s="29"/>
      <c r="R31" s="29"/>
      <c r="S31" s="29"/>
      <c r="T31" s="29"/>
      <c r="U31" s="29"/>
      <c r="V31" s="29"/>
      <c r="W31" s="29"/>
      <c r="X31" s="29"/>
      <c r="Y31" s="29"/>
      <c r="Z31" s="29"/>
      <c r="AA31" s="29"/>
      <c r="AB31" s="29"/>
      <c r="AC31" s="29"/>
      <c r="AD31" s="29"/>
      <c r="AE31" s="29"/>
      <c r="AF31" s="29"/>
      <c r="AG31" s="29"/>
      <c r="AH31" s="29"/>
      <c r="AI31" s="29"/>
      <c r="AJ31" s="29"/>
    </row>
    <row r="32" spans="1:36" ht="32.25" customHeight="1">
      <c r="A32" s="128"/>
      <c r="B32" s="187"/>
      <c r="C32" s="188" t="s">
        <v>4563</v>
      </c>
      <c r="D32" s="189" t="s">
        <v>4568</v>
      </c>
      <c r="E32" s="190" t="s">
        <v>4530</v>
      </c>
      <c r="F32" s="60">
        <f t="shared" ref="F32:F33" si="35">CEILING(N32,100)</f>
        <v>13300</v>
      </c>
      <c r="G32" s="60">
        <f t="shared" ref="G32:G33" si="36">CEILING(M32,100)</f>
        <v>22100</v>
      </c>
      <c r="H32" s="129" t="s">
        <v>4526</v>
      </c>
      <c r="I32" s="29" t="s">
        <v>4213</v>
      </c>
      <c r="J32" s="127"/>
      <c r="K32" s="29">
        <v>210</v>
      </c>
      <c r="L32" s="63">
        <f t="shared" si="4"/>
        <v>7350</v>
      </c>
      <c r="M32" s="53">
        <f t="shared" si="5"/>
        <v>22050</v>
      </c>
      <c r="N32" s="53">
        <f t="shared" si="6"/>
        <v>13230</v>
      </c>
      <c r="O32" s="53">
        <f t="shared" si="7"/>
        <v>12568.5</v>
      </c>
      <c r="P32" s="53">
        <f t="shared" si="8"/>
        <v>10683.225</v>
      </c>
      <c r="Q32" s="29"/>
      <c r="R32" s="29"/>
      <c r="S32" s="29"/>
      <c r="T32" s="29"/>
      <c r="U32" s="29"/>
      <c r="V32" s="29"/>
      <c r="W32" s="29"/>
      <c r="X32" s="29"/>
      <c r="Y32" s="29"/>
      <c r="Z32" s="29"/>
      <c r="AA32" s="29"/>
      <c r="AB32" s="29"/>
      <c r="AC32" s="29"/>
      <c r="AD32" s="29"/>
      <c r="AE32" s="29"/>
      <c r="AF32" s="29"/>
      <c r="AG32" s="29"/>
      <c r="AH32" s="29"/>
      <c r="AI32" s="29"/>
      <c r="AJ32" s="29"/>
    </row>
    <row r="33" spans="1:36" ht="32.25" customHeight="1">
      <c r="A33" s="128"/>
      <c r="B33" s="187"/>
      <c r="C33" s="188" t="s">
        <v>4562</v>
      </c>
      <c r="D33" s="189" t="s">
        <v>4569</v>
      </c>
      <c r="E33" s="190" t="s">
        <v>4530</v>
      </c>
      <c r="F33" s="60">
        <f t="shared" si="35"/>
        <v>11700</v>
      </c>
      <c r="G33" s="60">
        <f t="shared" si="36"/>
        <v>19500</v>
      </c>
      <c r="H33" s="129" t="s">
        <v>4526</v>
      </c>
      <c r="I33" s="29" t="s">
        <v>4213</v>
      </c>
      <c r="J33" s="127"/>
      <c r="K33" s="29">
        <v>185</v>
      </c>
      <c r="L33" s="63">
        <f t="shared" si="4"/>
        <v>6475</v>
      </c>
      <c r="M33" s="53">
        <f t="shared" si="5"/>
        <v>19425</v>
      </c>
      <c r="N33" s="53">
        <f t="shared" si="6"/>
        <v>11655</v>
      </c>
      <c r="O33" s="53">
        <f t="shared" si="7"/>
        <v>11072.25</v>
      </c>
      <c r="P33" s="53">
        <f t="shared" si="8"/>
        <v>9411.4125000000004</v>
      </c>
      <c r="Q33" s="29"/>
      <c r="R33" s="29"/>
      <c r="S33" s="29"/>
      <c r="T33" s="29"/>
      <c r="U33" s="29"/>
      <c r="V33" s="29"/>
      <c r="W33" s="29"/>
      <c r="X33" s="29"/>
      <c r="Y33" s="29"/>
      <c r="Z33" s="29"/>
      <c r="AA33" s="29"/>
      <c r="AB33" s="29"/>
      <c r="AC33" s="29"/>
      <c r="AD33" s="29"/>
      <c r="AE33" s="29"/>
      <c r="AF33" s="29"/>
      <c r="AG33" s="29"/>
      <c r="AH33" s="29"/>
      <c r="AI33" s="29"/>
      <c r="AJ33" s="29"/>
    </row>
    <row r="34" spans="1:36" ht="62.25" customHeight="1">
      <c r="A34" s="128"/>
      <c r="B34" s="187"/>
      <c r="C34" s="188" t="s">
        <v>4561</v>
      </c>
      <c r="D34" s="189" t="s">
        <v>4570</v>
      </c>
      <c r="E34" s="190" t="s">
        <v>4530</v>
      </c>
      <c r="F34" s="60">
        <f t="shared" ref="F34" si="37">CEILING(N34,100)</f>
        <v>5700</v>
      </c>
      <c r="G34" s="60">
        <f t="shared" ref="G34" si="38">CEILING(M34,100)</f>
        <v>9500</v>
      </c>
      <c r="H34" s="129" t="s">
        <v>4526</v>
      </c>
      <c r="I34" s="29" t="s">
        <v>4213</v>
      </c>
      <c r="J34" s="127"/>
      <c r="K34" s="29">
        <v>90</v>
      </c>
      <c r="L34" s="63">
        <f t="shared" si="4"/>
        <v>3150</v>
      </c>
      <c r="M34" s="53">
        <f t="shared" si="5"/>
        <v>9450</v>
      </c>
      <c r="N34" s="53">
        <f t="shared" si="6"/>
        <v>5670</v>
      </c>
      <c r="O34" s="53">
        <f t="shared" si="7"/>
        <v>5386.5</v>
      </c>
      <c r="P34" s="53">
        <f t="shared" si="8"/>
        <v>4578.5249999999996</v>
      </c>
      <c r="Q34" s="29"/>
      <c r="R34" s="29"/>
      <c r="S34" s="29"/>
      <c r="T34" s="29"/>
      <c r="U34" s="29"/>
      <c r="V34" s="29"/>
      <c r="W34" s="29"/>
      <c r="X34" s="29"/>
      <c r="Y34" s="29"/>
      <c r="Z34" s="29"/>
      <c r="AA34" s="29"/>
      <c r="AB34" s="29"/>
      <c r="AC34" s="29"/>
      <c r="AD34" s="29"/>
      <c r="AE34" s="29"/>
      <c r="AF34" s="29"/>
      <c r="AG34" s="29"/>
      <c r="AH34" s="29"/>
      <c r="AI34" s="29"/>
      <c r="AJ34" s="29"/>
    </row>
    <row r="35" spans="1:36" ht="32.25" customHeight="1">
      <c r="A35" s="128"/>
      <c r="B35" s="191" t="s">
        <v>4571</v>
      </c>
      <c r="C35" s="188" t="s">
        <v>4572</v>
      </c>
      <c r="D35" s="189" t="s">
        <v>4573</v>
      </c>
      <c r="E35" s="190" t="s">
        <v>4530</v>
      </c>
      <c r="F35" s="60">
        <f t="shared" ref="F35:F40" si="39">CEILING(N35,100)</f>
        <v>14600</v>
      </c>
      <c r="G35" s="60">
        <f t="shared" ref="G35:G40" si="40">CEILING(M35,100)</f>
        <v>24300</v>
      </c>
      <c r="H35" s="129" t="s">
        <v>4526</v>
      </c>
      <c r="I35" s="29" t="s">
        <v>4213</v>
      </c>
      <c r="J35" s="127"/>
      <c r="K35" s="29">
        <v>231</v>
      </c>
      <c r="L35" s="63">
        <f t="shared" si="4"/>
        <v>8085</v>
      </c>
      <c r="M35" s="53">
        <f t="shared" si="5"/>
        <v>24255</v>
      </c>
      <c r="N35" s="53">
        <f t="shared" si="6"/>
        <v>14553</v>
      </c>
      <c r="O35" s="53">
        <f t="shared" si="7"/>
        <v>13825.349999999999</v>
      </c>
      <c r="P35" s="53">
        <f t="shared" si="8"/>
        <v>11751.547499999999</v>
      </c>
      <c r="Q35" s="29"/>
      <c r="R35" s="29"/>
      <c r="S35" s="29"/>
      <c r="T35" s="29"/>
      <c r="U35" s="29"/>
      <c r="V35" s="29"/>
      <c r="W35" s="29"/>
      <c r="X35" s="29"/>
      <c r="Y35" s="29"/>
      <c r="Z35" s="29"/>
      <c r="AA35" s="29"/>
      <c r="AB35" s="29"/>
      <c r="AC35" s="29"/>
      <c r="AD35" s="29"/>
      <c r="AE35" s="29"/>
      <c r="AF35" s="29"/>
      <c r="AG35" s="29"/>
      <c r="AH35" s="29"/>
      <c r="AI35" s="29"/>
      <c r="AJ35" s="29"/>
    </row>
    <row r="36" spans="1:36" ht="32.25" customHeight="1">
      <c r="A36" s="128"/>
      <c r="B36" s="187"/>
      <c r="C36" s="188" t="s">
        <v>4574</v>
      </c>
      <c r="D36" s="189" t="s">
        <v>4575</v>
      </c>
      <c r="E36" s="190" t="s">
        <v>4530</v>
      </c>
      <c r="F36" s="60">
        <f t="shared" si="39"/>
        <v>11300</v>
      </c>
      <c r="G36" s="60">
        <f t="shared" si="40"/>
        <v>18800</v>
      </c>
      <c r="H36" s="129" t="s">
        <v>4526</v>
      </c>
      <c r="I36" s="29" t="s">
        <v>4213</v>
      </c>
      <c r="J36" s="127"/>
      <c r="K36" s="29">
        <v>179</v>
      </c>
      <c r="L36" s="63">
        <f t="shared" si="4"/>
        <v>6265</v>
      </c>
      <c r="M36" s="53">
        <f t="shared" si="5"/>
        <v>18795</v>
      </c>
      <c r="N36" s="53">
        <f t="shared" si="6"/>
        <v>11277</v>
      </c>
      <c r="O36" s="53">
        <f t="shared" si="7"/>
        <v>10713.15</v>
      </c>
      <c r="P36" s="53">
        <f t="shared" si="8"/>
        <v>9106.1774999999998</v>
      </c>
      <c r="Q36" s="29"/>
      <c r="R36" s="29"/>
      <c r="S36" s="29"/>
      <c r="T36" s="29"/>
      <c r="U36" s="29"/>
      <c r="V36" s="29"/>
      <c r="W36" s="29"/>
      <c r="X36" s="29"/>
      <c r="Y36" s="29"/>
      <c r="Z36" s="29"/>
      <c r="AA36" s="29"/>
      <c r="AB36" s="29"/>
      <c r="AC36" s="29"/>
      <c r="AD36" s="29"/>
      <c r="AE36" s="29"/>
      <c r="AF36" s="29"/>
      <c r="AG36" s="29"/>
      <c r="AH36" s="29"/>
      <c r="AI36" s="29"/>
      <c r="AJ36" s="29"/>
    </row>
    <row r="37" spans="1:36" ht="32.25" customHeight="1">
      <c r="A37" s="128"/>
      <c r="B37" s="187"/>
      <c r="C37" s="188" t="s">
        <v>4576</v>
      </c>
      <c r="D37" s="189" t="s">
        <v>4577</v>
      </c>
      <c r="E37" s="190" t="s">
        <v>4530</v>
      </c>
      <c r="F37" s="60">
        <f t="shared" si="39"/>
        <v>9500</v>
      </c>
      <c r="G37" s="60">
        <f t="shared" si="40"/>
        <v>15800</v>
      </c>
      <c r="H37" s="129" t="s">
        <v>4526</v>
      </c>
      <c r="I37" s="29" t="s">
        <v>4213</v>
      </c>
      <c r="J37" s="127"/>
      <c r="K37" s="29">
        <v>150</v>
      </c>
      <c r="L37" s="63">
        <f t="shared" si="4"/>
        <v>5250</v>
      </c>
      <c r="M37" s="53">
        <f t="shared" si="5"/>
        <v>15750</v>
      </c>
      <c r="N37" s="53">
        <f t="shared" si="6"/>
        <v>9450</v>
      </c>
      <c r="O37" s="53">
        <f t="shared" si="7"/>
        <v>8977.5</v>
      </c>
      <c r="P37" s="53">
        <f t="shared" si="8"/>
        <v>7630.875</v>
      </c>
      <c r="Q37" s="29"/>
      <c r="R37" s="29"/>
      <c r="S37" s="29"/>
      <c r="T37" s="29"/>
      <c r="U37" s="29"/>
      <c r="V37" s="29"/>
      <c r="W37" s="29"/>
      <c r="X37" s="29"/>
      <c r="Y37" s="29"/>
      <c r="Z37" s="29"/>
      <c r="AA37" s="29"/>
      <c r="AB37" s="29"/>
      <c r="AC37" s="29"/>
      <c r="AD37" s="29"/>
      <c r="AE37" s="29"/>
      <c r="AF37" s="29"/>
      <c r="AG37" s="29"/>
      <c r="AH37" s="29"/>
      <c r="AI37" s="29"/>
      <c r="AJ37" s="29"/>
    </row>
    <row r="38" spans="1:36" ht="32.25" customHeight="1">
      <c r="A38" s="128"/>
      <c r="B38" s="187"/>
      <c r="C38" s="188" t="s">
        <v>4578</v>
      </c>
      <c r="D38" s="189" t="s">
        <v>4579</v>
      </c>
      <c r="E38" s="190" t="s">
        <v>4530</v>
      </c>
      <c r="F38" s="60">
        <f t="shared" si="39"/>
        <v>9200</v>
      </c>
      <c r="G38" s="60">
        <f t="shared" si="40"/>
        <v>15300</v>
      </c>
      <c r="H38" s="129" t="s">
        <v>4526</v>
      </c>
      <c r="I38" s="29" t="s">
        <v>4213</v>
      </c>
      <c r="J38" s="127"/>
      <c r="K38" s="29">
        <v>145</v>
      </c>
      <c r="L38" s="63">
        <f t="shared" si="4"/>
        <v>5075</v>
      </c>
      <c r="M38" s="53">
        <f t="shared" si="5"/>
        <v>15225</v>
      </c>
      <c r="N38" s="53">
        <f t="shared" si="6"/>
        <v>9135</v>
      </c>
      <c r="O38" s="53">
        <f t="shared" si="7"/>
        <v>8678.25</v>
      </c>
      <c r="P38" s="53">
        <f t="shared" si="8"/>
        <v>7376.5124999999998</v>
      </c>
      <c r="Q38" s="29"/>
      <c r="R38" s="29"/>
      <c r="S38" s="29"/>
      <c r="T38" s="29"/>
      <c r="U38" s="29"/>
      <c r="V38" s="29"/>
      <c r="W38" s="29"/>
      <c r="X38" s="29"/>
      <c r="Y38" s="29"/>
      <c r="Z38" s="29"/>
      <c r="AA38" s="29"/>
      <c r="AB38" s="29"/>
      <c r="AC38" s="29"/>
      <c r="AD38" s="29"/>
      <c r="AE38" s="29"/>
      <c r="AF38" s="29"/>
      <c r="AG38" s="29"/>
      <c r="AH38" s="29"/>
      <c r="AI38" s="29"/>
      <c r="AJ38" s="29"/>
    </row>
    <row r="39" spans="1:36" ht="32.25" customHeight="1">
      <c r="A39" s="128"/>
      <c r="B39" s="187"/>
      <c r="C39" s="188" t="s">
        <v>4580</v>
      </c>
      <c r="D39" s="189" t="s">
        <v>4581</v>
      </c>
      <c r="E39" s="190" t="s">
        <v>4530</v>
      </c>
      <c r="F39" s="60">
        <f t="shared" si="39"/>
        <v>11100</v>
      </c>
      <c r="G39" s="60">
        <f t="shared" si="40"/>
        <v>18500</v>
      </c>
      <c r="H39" s="129" t="s">
        <v>4526</v>
      </c>
      <c r="I39" s="29" t="s">
        <v>4213</v>
      </c>
      <c r="J39" s="127"/>
      <c r="K39" s="29">
        <v>176</v>
      </c>
      <c r="L39" s="63">
        <f t="shared" si="4"/>
        <v>6160</v>
      </c>
      <c r="M39" s="53">
        <f t="shared" si="5"/>
        <v>18480</v>
      </c>
      <c r="N39" s="53">
        <f t="shared" si="6"/>
        <v>11088</v>
      </c>
      <c r="O39" s="53">
        <f t="shared" si="7"/>
        <v>10533.6</v>
      </c>
      <c r="P39" s="53">
        <f t="shared" si="8"/>
        <v>8953.56</v>
      </c>
      <c r="Q39" s="29"/>
      <c r="R39" s="29"/>
      <c r="S39" s="29"/>
      <c r="T39" s="29"/>
      <c r="U39" s="29"/>
      <c r="V39" s="29"/>
      <c r="W39" s="29"/>
      <c r="X39" s="29"/>
      <c r="Y39" s="29"/>
      <c r="Z39" s="29"/>
      <c r="AA39" s="29"/>
      <c r="AB39" s="29"/>
      <c r="AC39" s="29"/>
      <c r="AD39" s="29"/>
      <c r="AE39" s="29"/>
      <c r="AF39" s="29"/>
      <c r="AG39" s="29"/>
      <c r="AH39" s="29"/>
      <c r="AI39" s="29"/>
      <c r="AJ39" s="29"/>
    </row>
    <row r="40" spans="1:36" ht="32.25" customHeight="1">
      <c r="A40" s="128"/>
      <c r="B40" s="187"/>
      <c r="C40" s="188" t="s">
        <v>4582</v>
      </c>
      <c r="D40" s="189" t="s">
        <v>4583</v>
      </c>
      <c r="E40" s="190" t="s">
        <v>4530</v>
      </c>
      <c r="F40" s="60">
        <f t="shared" si="39"/>
        <v>16700</v>
      </c>
      <c r="G40" s="60">
        <f t="shared" si="40"/>
        <v>27900</v>
      </c>
      <c r="H40" s="129" t="s">
        <v>4526</v>
      </c>
      <c r="I40" s="29" t="s">
        <v>4213</v>
      </c>
      <c r="J40" s="127"/>
      <c r="K40" s="29">
        <v>265</v>
      </c>
      <c r="L40" s="63">
        <f t="shared" si="4"/>
        <v>9275</v>
      </c>
      <c r="M40" s="53">
        <f t="shared" si="5"/>
        <v>27825</v>
      </c>
      <c r="N40" s="53">
        <f t="shared" si="6"/>
        <v>16695</v>
      </c>
      <c r="O40" s="53">
        <f t="shared" si="7"/>
        <v>15860.25</v>
      </c>
      <c r="P40" s="53">
        <f t="shared" si="8"/>
        <v>13481.2125</v>
      </c>
      <c r="Q40" s="29"/>
      <c r="R40" s="29"/>
      <c r="S40" s="29"/>
      <c r="T40" s="29"/>
      <c r="U40" s="29"/>
      <c r="V40" s="29"/>
      <c r="W40" s="29"/>
      <c r="X40" s="29"/>
      <c r="Y40" s="29"/>
      <c r="Z40" s="29"/>
      <c r="AA40" s="29"/>
      <c r="AB40" s="29"/>
      <c r="AC40" s="29"/>
      <c r="AD40" s="29"/>
      <c r="AE40" s="29"/>
      <c r="AF40" s="29"/>
      <c r="AG40" s="29"/>
      <c r="AH40" s="29"/>
      <c r="AI40" s="29"/>
      <c r="AJ40" s="29"/>
    </row>
    <row r="41" spans="1:36" ht="32.25" customHeight="1">
      <c r="A41" s="183" t="s">
        <v>4526</v>
      </c>
      <c r="B41" s="184" t="s">
        <v>4584</v>
      </c>
      <c r="C41" s="185"/>
      <c r="D41" s="186"/>
      <c r="E41" s="126"/>
      <c r="F41" s="126"/>
      <c r="G41" s="126"/>
      <c r="H41" s="183" t="s">
        <v>4526</v>
      </c>
      <c r="I41" s="29"/>
      <c r="J41" s="127"/>
      <c r="K41" s="29"/>
      <c r="L41" s="63">
        <f t="shared" si="4"/>
        <v>0</v>
      </c>
      <c r="M41" s="53">
        <f t="shared" si="5"/>
        <v>0</v>
      </c>
      <c r="N41" s="53">
        <f t="shared" si="6"/>
        <v>0</v>
      </c>
      <c r="O41" s="53">
        <f t="shared" si="7"/>
        <v>0</v>
      </c>
      <c r="P41" s="53">
        <f t="shared" si="8"/>
        <v>0</v>
      </c>
      <c r="Q41" s="29"/>
      <c r="R41" s="29"/>
      <c r="S41" s="29"/>
      <c r="T41" s="29"/>
      <c r="U41" s="29"/>
      <c r="V41" s="29"/>
      <c r="W41" s="29"/>
      <c r="X41" s="29"/>
      <c r="Y41" s="29"/>
      <c r="Z41" s="29"/>
      <c r="AA41" s="29"/>
      <c r="AB41" s="29"/>
      <c r="AC41" s="29"/>
      <c r="AD41" s="29"/>
      <c r="AE41" s="29"/>
      <c r="AF41" s="29"/>
      <c r="AG41" s="29"/>
      <c r="AH41" s="29"/>
      <c r="AI41" s="29"/>
      <c r="AJ41" s="29"/>
    </row>
    <row r="42" spans="1:36" ht="32.25" customHeight="1">
      <c r="A42" s="128"/>
      <c r="B42" s="191" t="s">
        <v>4585</v>
      </c>
      <c r="C42" s="188" t="s">
        <v>4586</v>
      </c>
      <c r="D42" s="189" t="s">
        <v>4587</v>
      </c>
      <c r="E42" s="190" t="s">
        <v>4530</v>
      </c>
      <c r="F42" s="60">
        <f t="shared" ref="F42" si="41">CEILING(N42,100)</f>
        <v>1100</v>
      </c>
      <c r="G42" s="60">
        <f t="shared" ref="G42" si="42">CEILING(M42,100)</f>
        <v>1800</v>
      </c>
      <c r="H42" s="129" t="s">
        <v>4526</v>
      </c>
      <c r="I42" s="29" t="s">
        <v>4213</v>
      </c>
      <c r="J42" s="127"/>
      <c r="K42" s="29">
        <v>16.93</v>
      </c>
      <c r="L42" s="63">
        <f t="shared" si="4"/>
        <v>592.54999999999995</v>
      </c>
      <c r="M42" s="53">
        <f t="shared" si="5"/>
        <v>1777.6499999999999</v>
      </c>
      <c r="N42" s="53">
        <f t="shared" si="6"/>
        <v>1066.5899999999999</v>
      </c>
      <c r="O42" s="53">
        <f t="shared" si="7"/>
        <v>1013.2604999999999</v>
      </c>
      <c r="P42" s="53">
        <f t="shared" si="8"/>
        <v>861.27142499999991</v>
      </c>
      <c r="Q42" s="29"/>
      <c r="R42" s="29"/>
      <c r="S42" s="29"/>
      <c r="T42" s="29"/>
      <c r="U42" s="29"/>
      <c r="V42" s="29"/>
      <c r="W42" s="29"/>
      <c r="X42" s="29"/>
      <c r="Y42" s="29"/>
      <c r="Z42" s="29"/>
      <c r="AA42" s="29"/>
      <c r="AB42" s="29"/>
      <c r="AC42" s="29"/>
      <c r="AD42" s="29"/>
      <c r="AE42" s="29"/>
      <c r="AF42" s="29"/>
      <c r="AG42" s="29"/>
      <c r="AH42" s="29"/>
      <c r="AI42" s="29"/>
      <c r="AJ42" s="29"/>
    </row>
    <row r="43" spans="1:36" ht="32.25" customHeight="1">
      <c r="A43" s="128"/>
      <c r="B43" s="187"/>
      <c r="C43" s="188" t="s">
        <v>4588</v>
      </c>
      <c r="D43" s="189" t="s">
        <v>4589</v>
      </c>
      <c r="E43" s="190" t="s">
        <v>4530</v>
      </c>
      <c r="F43" s="60">
        <f t="shared" ref="F43:F44" si="43">CEILING(N43,100)</f>
        <v>1300</v>
      </c>
      <c r="G43" s="60">
        <f t="shared" ref="G43:G44" si="44">CEILING(M43,100)</f>
        <v>2100</v>
      </c>
      <c r="H43" s="129" t="s">
        <v>4526</v>
      </c>
      <c r="I43" s="29" t="s">
        <v>4213</v>
      </c>
      <c r="J43" s="127"/>
      <c r="K43" s="29">
        <v>19.559999999999999</v>
      </c>
      <c r="L43" s="63">
        <f t="shared" si="4"/>
        <v>684.59999999999991</v>
      </c>
      <c r="M43" s="53">
        <f t="shared" si="5"/>
        <v>2053.7999999999997</v>
      </c>
      <c r="N43" s="53">
        <f t="shared" si="6"/>
        <v>1232.2799999999997</v>
      </c>
      <c r="O43" s="53">
        <f t="shared" si="7"/>
        <v>1170.6659999999997</v>
      </c>
      <c r="P43" s="53">
        <f t="shared" si="8"/>
        <v>995.06609999999978</v>
      </c>
      <c r="Q43" s="29"/>
      <c r="R43" s="29"/>
      <c r="S43" s="29"/>
      <c r="T43" s="29"/>
      <c r="U43" s="29"/>
      <c r="V43" s="29"/>
      <c r="W43" s="29"/>
      <c r="X43" s="29"/>
      <c r="Y43" s="29"/>
      <c r="Z43" s="29"/>
      <c r="AA43" s="29"/>
      <c r="AB43" s="29"/>
      <c r="AC43" s="29"/>
      <c r="AD43" s="29"/>
      <c r="AE43" s="29"/>
      <c r="AF43" s="29"/>
      <c r="AG43" s="29"/>
      <c r="AH43" s="29"/>
      <c r="AI43" s="29"/>
      <c r="AJ43" s="29"/>
    </row>
    <row r="44" spans="1:36" ht="32.25" customHeight="1">
      <c r="A44" s="128"/>
      <c r="B44" s="187"/>
      <c r="C44" s="188" t="s">
        <v>4590</v>
      </c>
      <c r="D44" s="189" t="s">
        <v>4591</v>
      </c>
      <c r="E44" s="190" t="s">
        <v>4530</v>
      </c>
      <c r="F44" s="60">
        <f t="shared" si="43"/>
        <v>1400</v>
      </c>
      <c r="G44" s="60">
        <f t="shared" si="44"/>
        <v>2300</v>
      </c>
      <c r="H44" s="129" t="s">
        <v>4526</v>
      </c>
      <c r="I44" s="29" t="s">
        <v>4213</v>
      </c>
      <c r="J44" s="127"/>
      <c r="K44" s="29">
        <v>21.63</v>
      </c>
      <c r="L44" s="63">
        <f t="shared" si="4"/>
        <v>757.05</v>
      </c>
      <c r="M44" s="53">
        <f t="shared" si="5"/>
        <v>2271.1499999999996</v>
      </c>
      <c r="N44" s="53">
        <f t="shared" si="6"/>
        <v>1362.6899999999998</v>
      </c>
      <c r="O44" s="53">
        <f t="shared" si="7"/>
        <v>1294.5554999999997</v>
      </c>
      <c r="P44" s="53">
        <f t="shared" si="8"/>
        <v>1100.3721749999997</v>
      </c>
      <c r="Q44" s="29"/>
      <c r="R44" s="29"/>
      <c r="S44" s="29"/>
      <c r="T44" s="29"/>
      <c r="U44" s="29"/>
      <c r="V44" s="29"/>
      <c r="W44" s="29"/>
      <c r="X44" s="29"/>
      <c r="Y44" s="29"/>
      <c r="Z44" s="29"/>
      <c r="AA44" s="29"/>
      <c r="AB44" s="29"/>
      <c r="AC44" s="29"/>
      <c r="AD44" s="29"/>
      <c r="AE44" s="29"/>
      <c r="AF44" s="29"/>
      <c r="AG44" s="29"/>
      <c r="AH44" s="29"/>
      <c r="AI44" s="29"/>
      <c r="AJ44" s="29"/>
    </row>
    <row r="45" spans="1:36" ht="32.25" customHeight="1">
      <c r="A45" s="128"/>
      <c r="B45" s="187"/>
      <c r="C45" s="188" t="s">
        <v>4592</v>
      </c>
      <c r="D45" s="189" t="s">
        <v>4593</v>
      </c>
      <c r="E45" s="190" t="s">
        <v>4530</v>
      </c>
      <c r="F45" s="60">
        <f t="shared" ref="F45:F56" si="45">CEILING(N45,100)</f>
        <v>600</v>
      </c>
      <c r="G45" s="60">
        <f t="shared" ref="G45:G56" si="46">CEILING(M45,100)</f>
        <v>900</v>
      </c>
      <c r="H45" s="129" t="s">
        <v>4526</v>
      </c>
      <c r="I45" s="29" t="s">
        <v>4213</v>
      </c>
      <c r="J45" s="127"/>
      <c r="K45" s="29">
        <v>8</v>
      </c>
      <c r="L45" s="63">
        <f t="shared" si="4"/>
        <v>280</v>
      </c>
      <c r="M45" s="53">
        <f t="shared" si="5"/>
        <v>840</v>
      </c>
      <c r="N45" s="53">
        <f t="shared" si="6"/>
        <v>504</v>
      </c>
      <c r="O45" s="53">
        <f t="shared" si="7"/>
        <v>478.79999999999995</v>
      </c>
      <c r="P45" s="53">
        <f t="shared" si="8"/>
        <v>406.97999999999996</v>
      </c>
      <c r="Q45" s="29"/>
      <c r="R45" s="29"/>
      <c r="S45" s="29"/>
      <c r="T45" s="29"/>
      <c r="U45" s="29"/>
      <c r="V45" s="29"/>
      <c r="W45" s="29"/>
      <c r="X45" s="29"/>
      <c r="Y45" s="29"/>
      <c r="Z45" s="29"/>
      <c r="AA45" s="29"/>
      <c r="AB45" s="29"/>
      <c r="AC45" s="29"/>
      <c r="AD45" s="29"/>
      <c r="AE45" s="29"/>
      <c r="AF45" s="29"/>
      <c r="AG45" s="29"/>
      <c r="AH45" s="29"/>
      <c r="AI45" s="29"/>
      <c r="AJ45" s="29"/>
    </row>
    <row r="46" spans="1:36" ht="32.25" customHeight="1">
      <c r="A46" s="128"/>
      <c r="B46" s="187"/>
      <c r="C46" s="188" t="s">
        <v>4594</v>
      </c>
      <c r="D46" s="189" t="s">
        <v>4595</v>
      </c>
      <c r="E46" s="190" t="s">
        <v>4530</v>
      </c>
      <c r="F46" s="60">
        <f t="shared" si="45"/>
        <v>1300</v>
      </c>
      <c r="G46" s="60">
        <f t="shared" si="46"/>
        <v>2100</v>
      </c>
      <c r="H46" s="129" t="s">
        <v>4526</v>
      </c>
      <c r="I46" s="29" t="s">
        <v>4213</v>
      </c>
      <c r="J46" s="127"/>
      <c r="K46" s="29">
        <v>20</v>
      </c>
      <c r="L46" s="63">
        <f t="shared" si="4"/>
        <v>700</v>
      </c>
      <c r="M46" s="53">
        <f t="shared" si="5"/>
        <v>2100</v>
      </c>
      <c r="N46" s="53">
        <f t="shared" si="6"/>
        <v>1260</v>
      </c>
      <c r="O46" s="53">
        <f t="shared" si="7"/>
        <v>1197</v>
      </c>
      <c r="P46" s="53">
        <f t="shared" si="8"/>
        <v>1017.4499999999999</v>
      </c>
      <c r="Q46" s="29"/>
      <c r="R46" s="29"/>
      <c r="S46" s="29"/>
      <c r="T46" s="29"/>
      <c r="U46" s="29"/>
      <c r="V46" s="29"/>
      <c r="W46" s="29"/>
      <c r="X46" s="29"/>
      <c r="Y46" s="29"/>
      <c r="Z46" s="29"/>
      <c r="AA46" s="29"/>
      <c r="AB46" s="29"/>
      <c r="AC46" s="29"/>
      <c r="AD46" s="29"/>
      <c r="AE46" s="29"/>
      <c r="AF46" s="29"/>
      <c r="AG46" s="29"/>
      <c r="AH46" s="29"/>
      <c r="AI46" s="29"/>
      <c r="AJ46" s="29"/>
    </row>
    <row r="47" spans="1:36" ht="32.25" customHeight="1">
      <c r="A47" s="128"/>
      <c r="B47" s="187"/>
      <c r="C47" s="188" t="s">
        <v>4596</v>
      </c>
      <c r="D47" s="189" t="s">
        <v>4597</v>
      </c>
      <c r="E47" s="190" t="s">
        <v>4530</v>
      </c>
      <c r="F47" s="60">
        <f t="shared" si="45"/>
        <v>1300</v>
      </c>
      <c r="G47" s="60">
        <f t="shared" si="46"/>
        <v>2100</v>
      </c>
      <c r="H47" s="129" t="s">
        <v>4526</v>
      </c>
      <c r="I47" s="29" t="s">
        <v>4213</v>
      </c>
      <c r="J47" s="127"/>
      <c r="K47" s="29">
        <v>20</v>
      </c>
      <c r="L47" s="63">
        <f t="shared" si="4"/>
        <v>700</v>
      </c>
      <c r="M47" s="53">
        <f t="shared" si="5"/>
        <v>2100</v>
      </c>
      <c r="N47" s="53">
        <f t="shared" si="6"/>
        <v>1260</v>
      </c>
      <c r="O47" s="53">
        <f t="shared" si="7"/>
        <v>1197</v>
      </c>
      <c r="P47" s="53">
        <f t="shared" si="8"/>
        <v>1017.4499999999999</v>
      </c>
      <c r="Q47" s="29"/>
      <c r="R47" s="29"/>
      <c r="S47" s="29"/>
      <c r="T47" s="29"/>
      <c r="U47" s="29"/>
      <c r="V47" s="29"/>
      <c r="W47" s="29"/>
      <c r="X47" s="29"/>
      <c r="Y47" s="29"/>
      <c r="Z47" s="29"/>
      <c r="AA47" s="29"/>
      <c r="AB47" s="29"/>
      <c r="AC47" s="29"/>
      <c r="AD47" s="29"/>
      <c r="AE47" s="29"/>
      <c r="AF47" s="29"/>
      <c r="AG47" s="29"/>
      <c r="AH47" s="29"/>
      <c r="AI47" s="29"/>
      <c r="AJ47" s="29"/>
    </row>
    <row r="48" spans="1:36" ht="32.25" customHeight="1">
      <c r="A48" s="128"/>
      <c r="B48" s="187"/>
      <c r="C48" s="188" t="s">
        <v>4598</v>
      </c>
      <c r="D48" s="189" t="s">
        <v>4599</v>
      </c>
      <c r="E48" s="190" t="s">
        <v>4530</v>
      </c>
      <c r="F48" s="60">
        <f t="shared" si="45"/>
        <v>7300</v>
      </c>
      <c r="G48" s="60">
        <f t="shared" si="46"/>
        <v>12100</v>
      </c>
      <c r="H48" s="129" t="s">
        <v>4526</v>
      </c>
      <c r="I48" s="29" t="s">
        <v>4213</v>
      </c>
      <c r="J48" s="127"/>
      <c r="K48" s="29">
        <v>115</v>
      </c>
      <c r="L48" s="63">
        <f t="shared" si="4"/>
        <v>4025</v>
      </c>
      <c r="M48" s="53">
        <f t="shared" si="5"/>
        <v>12075</v>
      </c>
      <c r="N48" s="53">
        <f t="shared" si="6"/>
        <v>7245</v>
      </c>
      <c r="O48" s="53">
        <f t="shared" si="7"/>
        <v>6882.75</v>
      </c>
      <c r="P48" s="53">
        <f t="shared" si="8"/>
        <v>5850.3374999999996</v>
      </c>
      <c r="Q48" s="29"/>
      <c r="R48" s="29"/>
      <c r="S48" s="29"/>
      <c r="T48" s="29"/>
      <c r="U48" s="29"/>
      <c r="V48" s="29"/>
      <c r="W48" s="29"/>
      <c r="X48" s="29"/>
      <c r="Y48" s="29"/>
      <c r="Z48" s="29"/>
      <c r="AA48" s="29"/>
      <c r="AB48" s="29"/>
      <c r="AC48" s="29"/>
      <c r="AD48" s="29"/>
      <c r="AE48" s="29"/>
      <c r="AF48" s="29"/>
      <c r="AG48" s="29"/>
      <c r="AH48" s="29"/>
      <c r="AI48" s="29"/>
      <c r="AJ48" s="29"/>
    </row>
    <row r="49" spans="1:36" ht="48" customHeight="1">
      <c r="A49" s="128"/>
      <c r="B49" s="187"/>
      <c r="C49" s="188" t="s">
        <v>4600</v>
      </c>
      <c r="D49" s="189" t="s">
        <v>4601</v>
      </c>
      <c r="E49" s="190" t="s">
        <v>4530</v>
      </c>
      <c r="F49" s="60">
        <f t="shared" si="45"/>
        <v>22000</v>
      </c>
      <c r="G49" s="60">
        <f t="shared" si="46"/>
        <v>36600</v>
      </c>
      <c r="H49" s="129" t="s">
        <v>4526</v>
      </c>
      <c r="I49" s="29" t="s">
        <v>4213</v>
      </c>
      <c r="J49" s="127"/>
      <c r="K49" s="29">
        <v>348</v>
      </c>
      <c r="L49" s="63">
        <f t="shared" si="4"/>
        <v>12180</v>
      </c>
      <c r="M49" s="53">
        <f t="shared" si="5"/>
        <v>36540</v>
      </c>
      <c r="N49" s="53">
        <f t="shared" si="6"/>
        <v>21924</v>
      </c>
      <c r="O49" s="53">
        <f t="shared" si="7"/>
        <v>20827.8</v>
      </c>
      <c r="P49" s="53">
        <f t="shared" si="8"/>
        <v>17703.629999999997</v>
      </c>
      <c r="Q49" s="29"/>
      <c r="R49" s="29"/>
      <c r="S49" s="29"/>
      <c r="T49" s="29"/>
      <c r="U49" s="29"/>
      <c r="V49" s="29"/>
      <c r="W49" s="29"/>
      <c r="X49" s="29"/>
      <c r="Y49" s="29"/>
      <c r="Z49" s="29"/>
      <c r="AA49" s="29"/>
      <c r="AB49" s="29"/>
      <c r="AC49" s="29"/>
      <c r="AD49" s="29"/>
      <c r="AE49" s="29"/>
      <c r="AF49" s="29"/>
      <c r="AG49" s="29"/>
      <c r="AH49" s="29"/>
      <c r="AI49" s="29"/>
      <c r="AJ49" s="29"/>
    </row>
    <row r="50" spans="1:36" ht="32.25" customHeight="1">
      <c r="A50" s="128"/>
      <c r="B50" s="187"/>
      <c r="C50" s="188" t="s">
        <v>4602</v>
      </c>
      <c r="D50" s="189" t="s">
        <v>4603</v>
      </c>
      <c r="E50" s="190" t="s">
        <v>4530</v>
      </c>
      <c r="F50" s="60">
        <f t="shared" si="45"/>
        <v>1800</v>
      </c>
      <c r="G50" s="60">
        <f t="shared" si="46"/>
        <v>3000</v>
      </c>
      <c r="H50" s="129" t="s">
        <v>4526</v>
      </c>
      <c r="I50" s="29" t="s">
        <v>4213</v>
      </c>
      <c r="J50" s="127"/>
      <c r="K50" s="29">
        <v>28</v>
      </c>
      <c r="L50" s="63">
        <f t="shared" si="4"/>
        <v>980</v>
      </c>
      <c r="M50" s="53">
        <f t="shared" si="5"/>
        <v>2940</v>
      </c>
      <c r="N50" s="53">
        <f t="shared" si="6"/>
        <v>1764</v>
      </c>
      <c r="O50" s="53">
        <f t="shared" si="7"/>
        <v>1675.8</v>
      </c>
      <c r="P50" s="53">
        <f t="shared" si="8"/>
        <v>1424.4299999999998</v>
      </c>
      <c r="Q50" s="29"/>
      <c r="R50" s="29"/>
      <c r="S50" s="29"/>
      <c r="T50" s="29"/>
      <c r="U50" s="29"/>
      <c r="V50" s="29"/>
      <c r="W50" s="29"/>
      <c r="X50" s="29"/>
      <c r="Y50" s="29"/>
      <c r="Z50" s="29"/>
      <c r="AA50" s="29"/>
      <c r="AB50" s="29"/>
      <c r="AC50" s="29"/>
      <c r="AD50" s="29"/>
      <c r="AE50" s="29"/>
      <c r="AF50" s="29"/>
      <c r="AG50" s="29"/>
      <c r="AH50" s="29"/>
      <c r="AI50" s="29"/>
      <c r="AJ50" s="29"/>
    </row>
    <row r="51" spans="1:36" ht="32.25" customHeight="1">
      <c r="A51" s="128"/>
      <c r="B51" s="187"/>
      <c r="C51" s="188" t="s">
        <v>4604</v>
      </c>
      <c r="D51" s="189" t="s">
        <v>4605</v>
      </c>
      <c r="E51" s="190" t="s">
        <v>4530</v>
      </c>
      <c r="F51" s="60">
        <f t="shared" si="45"/>
        <v>2200</v>
      </c>
      <c r="G51" s="60">
        <f t="shared" si="46"/>
        <v>3700</v>
      </c>
      <c r="H51" s="129" t="s">
        <v>4526</v>
      </c>
      <c r="I51" s="29" t="s">
        <v>4213</v>
      </c>
      <c r="J51" s="127"/>
      <c r="K51" s="29">
        <v>34.61</v>
      </c>
      <c r="L51" s="63">
        <f t="shared" si="4"/>
        <v>1211.3499999999999</v>
      </c>
      <c r="M51" s="53">
        <f t="shared" si="5"/>
        <v>3634.0499999999997</v>
      </c>
      <c r="N51" s="53">
        <f t="shared" si="6"/>
        <v>2180.4299999999998</v>
      </c>
      <c r="O51" s="53">
        <f t="shared" si="7"/>
        <v>2071.4084999999995</v>
      </c>
      <c r="P51" s="53">
        <f t="shared" si="8"/>
        <v>1760.6972249999997</v>
      </c>
      <c r="Q51" s="29"/>
      <c r="R51" s="29"/>
      <c r="S51" s="29"/>
      <c r="T51" s="29"/>
      <c r="U51" s="29"/>
      <c r="V51" s="29"/>
      <c r="W51" s="29"/>
      <c r="X51" s="29"/>
      <c r="Y51" s="29"/>
      <c r="Z51" s="29"/>
      <c r="AA51" s="29"/>
      <c r="AB51" s="29"/>
      <c r="AC51" s="29"/>
      <c r="AD51" s="29"/>
      <c r="AE51" s="29"/>
      <c r="AF51" s="29"/>
      <c r="AG51" s="29"/>
      <c r="AH51" s="29"/>
      <c r="AI51" s="29"/>
      <c r="AJ51" s="29"/>
    </row>
    <row r="52" spans="1:36" ht="32.25" customHeight="1">
      <c r="A52" s="128"/>
      <c r="B52" s="187"/>
      <c r="C52" s="188" t="s">
        <v>4606</v>
      </c>
      <c r="D52" s="189" t="s">
        <v>4607</v>
      </c>
      <c r="E52" s="190" t="s">
        <v>4530</v>
      </c>
      <c r="F52" s="60">
        <f t="shared" si="45"/>
        <v>2600</v>
      </c>
      <c r="G52" s="60">
        <f t="shared" si="46"/>
        <v>4300</v>
      </c>
      <c r="H52" s="129" t="s">
        <v>4526</v>
      </c>
      <c r="I52" s="29" t="s">
        <v>4213</v>
      </c>
      <c r="J52" s="127"/>
      <c r="K52" s="29">
        <v>40.44</v>
      </c>
      <c r="L52" s="63">
        <f t="shared" si="4"/>
        <v>1415.3999999999999</v>
      </c>
      <c r="M52" s="53">
        <f t="shared" si="5"/>
        <v>4246.2</v>
      </c>
      <c r="N52" s="53">
        <f t="shared" si="6"/>
        <v>2547.7199999999998</v>
      </c>
      <c r="O52" s="53">
        <f t="shared" si="7"/>
        <v>2420.3339999999998</v>
      </c>
      <c r="P52" s="53">
        <f t="shared" si="8"/>
        <v>2057.2838999999999</v>
      </c>
      <c r="Q52" s="29"/>
      <c r="R52" s="29"/>
      <c r="S52" s="29"/>
      <c r="T52" s="29"/>
      <c r="U52" s="29"/>
      <c r="V52" s="29"/>
      <c r="W52" s="29"/>
      <c r="X52" s="29"/>
      <c r="Y52" s="29"/>
      <c r="Z52" s="29"/>
      <c r="AA52" s="29"/>
      <c r="AB52" s="29"/>
      <c r="AC52" s="29"/>
      <c r="AD52" s="29"/>
      <c r="AE52" s="29"/>
      <c r="AF52" s="29"/>
      <c r="AG52" s="29"/>
      <c r="AH52" s="29"/>
      <c r="AI52" s="29"/>
      <c r="AJ52" s="29"/>
    </row>
    <row r="53" spans="1:36" ht="32.25" customHeight="1">
      <c r="A53" s="128"/>
      <c r="B53" s="187"/>
      <c r="C53" s="188" t="s">
        <v>4608</v>
      </c>
      <c r="D53" s="189" t="s">
        <v>4609</v>
      </c>
      <c r="E53" s="190" t="s">
        <v>4530</v>
      </c>
      <c r="F53" s="60">
        <f t="shared" si="45"/>
        <v>4100</v>
      </c>
      <c r="G53" s="60">
        <f t="shared" si="46"/>
        <v>6900</v>
      </c>
      <c r="H53" s="129" t="s">
        <v>4526</v>
      </c>
      <c r="I53" s="29" t="s">
        <v>4213</v>
      </c>
      <c r="J53" s="127"/>
      <c r="K53" s="29">
        <v>65</v>
      </c>
      <c r="L53" s="63">
        <f t="shared" si="4"/>
        <v>2275</v>
      </c>
      <c r="M53" s="53">
        <f t="shared" si="5"/>
        <v>6825</v>
      </c>
      <c r="N53" s="53">
        <f t="shared" si="6"/>
        <v>4095</v>
      </c>
      <c r="O53" s="53">
        <f t="shared" si="7"/>
        <v>3890.25</v>
      </c>
      <c r="P53" s="53">
        <f t="shared" si="8"/>
        <v>3306.7125000000001</v>
      </c>
      <c r="Q53" s="29"/>
      <c r="R53" s="29"/>
      <c r="S53" s="29"/>
      <c r="T53" s="29"/>
      <c r="U53" s="29"/>
      <c r="V53" s="29"/>
      <c r="W53" s="29"/>
      <c r="X53" s="29"/>
      <c r="Y53" s="29"/>
      <c r="Z53" s="29"/>
      <c r="AA53" s="29"/>
      <c r="AB53" s="29"/>
      <c r="AC53" s="29"/>
      <c r="AD53" s="29"/>
      <c r="AE53" s="29"/>
      <c r="AF53" s="29"/>
      <c r="AG53" s="29"/>
      <c r="AH53" s="29"/>
      <c r="AI53" s="29"/>
      <c r="AJ53" s="29"/>
    </row>
    <row r="54" spans="1:36" ht="55.5" customHeight="1">
      <c r="A54" s="128"/>
      <c r="B54" s="191" t="s">
        <v>4610</v>
      </c>
      <c r="C54" s="188" t="s">
        <v>4611</v>
      </c>
      <c r="D54" s="189" t="s">
        <v>4612</v>
      </c>
      <c r="E54" s="190" t="s">
        <v>4530</v>
      </c>
      <c r="F54" s="60">
        <f t="shared" si="45"/>
        <v>2300</v>
      </c>
      <c r="G54" s="60">
        <f t="shared" si="46"/>
        <v>3700</v>
      </c>
      <c r="H54" s="129" t="s">
        <v>4526</v>
      </c>
      <c r="I54" s="29" t="s">
        <v>4213</v>
      </c>
      <c r="J54" s="127"/>
      <c r="K54" s="29">
        <v>35</v>
      </c>
      <c r="L54" s="63">
        <f t="shared" si="4"/>
        <v>1225</v>
      </c>
      <c r="M54" s="53">
        <f t="shared" si="5"/>
        <v>3675</v>
      </c>
      <c r="N54" s="53">
        <f t="shared" si="6"/>
        <v>2205</v>
      </c>
      <c r="O54" s="53">
        <f t="shared" si="7"/>
        <v>2094.75</v>
      </c>
      <c r="P54" s="53">
        <f t="shared" si="8"/>
        <v>1780.5374999999999</v>
      </c>
      <c r="Q54" s="29"/>
      <c r="R54" s="29"/>
      <c r="S54" s="29"/>
      <c r="T54" s="29"/>
      <c r="U54" s="29"/>
      <c r="V54" s="29"/>
      <c r="W54" s="29"/>
      <c r="X54" s="29"/>
      <c r="Y54" s="29"/>
      <c r="Z54" s="29"/>
      <c r="AA54" s="29"/>
      <c r="AB54" s="29"/>
      <c r="AC54" s="29"/>
      <c r="AD54" s="29"/>
      <c r="AE54" s="29"/>
      <c r="AF54" s="29"/>
      <c r="AG54" s="29"/>
      <c r="AH54" s="29"/>
      <c r="AI54" s="29"/>
      <c r="AJ54" s="29"/>
    </row>
    <row r="55" spans="1:36" ht="32.25" customHeight="1">
      <c r="A55" s="128"/>
      <c r="B55" s="187"/>
      <c r="C55" s="188" t="s">
        <v>4613</v>
      </c>
      <c r="D55" s="189" t="s">
        <v>4614</v>
      </c>
      <c r="E55" s="190" t="s">
        <v>4530</v>
      </c>
      <c r="F55" s="60">
        <f t="shared" si="45"/>
        <v>3400</v>
      </c>
      <c r="G55" s="60">
        <f t="shared" si="46"/>
        <v>5600</v>
      </c>
      <c r="H55" s="129" t="s">
        <v>4526</v>
      </c>
      <c r="I55" s="29" t="s">
        <v>4213</v>
      </c>
      <c r="J55" s="127"/>
      <c r="K55" s="29">
        <v>53</v>
      </c>
      <c r="L55" s="63">
        <f t="shared" si="4"/>
        <v>1855</v>
      </c>
      <c r="M55" s="53">
        <f t="shared" si="5"/>
        <v>5565</v>
      </c>
      <c r="N55" s="53">
        <f t="shared" si="6"/>
        <v>3339</v>
      </c>
      <c r="O55" s="53">
        <f t="shared" si="7"/>
        <v>3172.0499999999997</v>
      </c>
      <c r="P55" s="53">
        <f t="shared" si="8"/>
        <v>2696.2424999999998</v>
      </c>
      <c r="Q55" s="29"/>
      <c r="R55" s="29"/>
      <c r="S55" s="29"/>
      <c r="T55" s="29"/>
      <c r="U55" s="29"/>
      <c r="V55" s="29"/>
      <c r="W55" s="29"/>
      <c r="X55" s="29"/>
      <c r="Y55" s="29"/>
      <c r="Z55" s="29"/>
      <c r="AA55" s="29"/>
      <c r="AB55" s="29"/>
      <c r="AC55" s="29"/>
      <c r="AD55" s="29"/>
      <c r="AE55" s="29"/>
      <c r="AF55" s="29"/>
      <c r="AG55" s="29"/>
      <c r="AH55" s="29"/>
      <c r="AI55" s="29"/>
      <c r="AJ55" s="29"/>
    </row>
    <row r="56" spans="1:36" ht="32.25" customHeight="1">
      <c r="A56" s="128"/>
      <c r="B56" s="187"/>
      <c r="C56" s="188" t="s">
        <v>4615</v>
      </c>
      <c r="D56" s="189" t="s">
        <v>4616</v>
      </c>
      <c r="E56" s="190" t="s">
        <v>4530</v>
      </c>
      <c r="F56" s="60">
        <f t="shared" si="45"/>
        <v>3500</v>
      </c>
      <c r="G56" s="60">
        <f t="shared" si="46"/>
        <v>5800</v>
      </c>
      <c r="H56" s="129" t="s">
        <v>4526</v>
      </c>
      <c r="I56" s="29" t="s">
        <v>4213</v>
      </c>
      <c r="J56" s="127"/>
      <c r="K56" s="29">
        <v>54.92</v>
      </c>
      <c r="L56" s="63">
        <f t="shared" si="4"/>
        <v>1922.2</v>
      </c>
      <c r="M56" s="53">
        <f t="shared" si="5"/>
        <v>5766.6</v>
      </c>
      <c r="N56" s="53">
        <f t="shared" si="6"/>
        <v>3459.96</v>
      </c>
      <c r="O56" s="53">
        <f t="shared" si="7"/>
        <v>3286.962</v>
      </c>
      <c r="P56" s="53">
        <f t="shared" si="8"/>
        <v>2793.9177</v>
      </c>
      <c r="Q56" s="29"/>
      <c r="R56" s="29"/>
      <c r="S56" s="29"/>
      <c r="T56" s="29"/>
      <c r="U56" s="29"/>
      <c r="V56" s="29"/>
      <c r="W56" s="29"/>
      <c r="X56" s="29"/>
      <c r="Y56" s="29"/>
      <c r="Z56" s="29"/>
      <c r="AA56" s="29"/>
      <c r="AB56" s="29"/>
      <c r="AC56" s="29"/>
      <c r="AD56" s="29"/>
      <c r="AE56" s="29"/>
      <c r="AF56" s="29"/>
      <c r="AG56" s="29"/>
      <c r="AH56" s="29"/>
      <c r="AI56" s="29"/>
      <c r="AJ56" s="29"/>
    </row>
    <row r="57" spans="1:36" ht="32.25" customHeight="1">
      <c r="A57" s="128"/>
      <c r="B57" s="187"/>
      <c r="C57" s="188" t="s">
        <v>4617</v>
      </c>
      <c r="D57" s="189" t="s">
        <v>4618</v>
      </c>
      <c r="E57" s="190" t="s">
        <v>4530</v>
      </c>
      <c r="F57" s="60">
        <f t="shared" ref="F57" si="47">CEILING(N57,100)</f>
        <v>47200</v>
      </c>
      <c r="G57" s="60">
        <f t="shared" ref="G57" si="48">CEILING(M57,100)</f>
        <v>78700</v>
      </c>
      <c r="H57" s="129" t="s">
        <v>4526</v>
      </c>
      <c r="I57" s="29" t="s">
        <v>4213</v>
      </c>
      <c r="J57" s="127"/>
      <c r="K57" s="29">
        <f>724+25</f>
        <v>749</v>
      </c>
      <c r="L57" s="63">
        <f t="shared" si="4"/>
        <v>26215</v>
      </c>
      <c r="M57" s="53">
        <f t="shared" si="5"/>
        <v>78645</v>
      </c>
      <c r="N57" s="53">
        <f t="shared" si="6"/>
        <v>47187</v>
      </c>
      <c r="O57" s="53">
        <f t="shared" si="7"/>
        <v>44827.65</v>
      </c>
      <c r="P57" s="53">
        <f t="shared" si="8"/>
        <v>38103.502500000002</v>
      </c>
      <c r="Q57" s="29"/>
      <c r="R57" s="29"/>
      <c r="S57" s="29"/>
      <c r="T57" s="29"/>
      <c r="U57" s="29"/>
      <c r="V57" s="29"/>
      <c r="W57" s="29"/>
      <c r="X57" s="29"/>
      <c r="Y57" s="29"/>
      <c r="Z57" s="29"/>
      <c r="AA57" s="29"/>
      <c r="AB57" s="29"/>
      <c r="AC57" s="29"/>
      <c r="AD57" s="29"/>
      <c r="AE57" s="29"/>
      <c r="AF57" s="29"/>
      <c r="AG57" s="29"/>
      <c r="AH57" s="29"/>
      <c r="AI57" s="29"/>
      <c r="AJ57" s="29"/>
    </row>
    <row r="58" spans="1:36" ht="32.25" customHeight="1">
      <c r="A58" s="128"/>
      <c r="B58" s="187"/>
      <c r="C58" s="188" t="s">
        <v>4619</v>
      </c>
      <c r="D58" s="189" t="s">
        <v>4620</v>
      </c>
      <c r="E58" s="190" t="s">
        <v>4530</v>
      </c>
      <c r="F58" s="60">
        <f t="shared" ref="F58" si="49">CEILING(N58,100)</f>
        <v>36500</v>
      </c>
      <c r="G58" s="60">
        <f t="shared" ref="G58" si="50">CEILING(M58,100)</f>
        <v>60800</v>
      </c>
      <c r="H58" s="129" t="s">
        <v>4526</v>
      </c>
      <c r="I58" s="29" t="s">
        <v>4213</v>
      </c>
      <c r="J58" s="127"/>
      <c r="K58" s="29">
        <v>579</v>
      </c>
      <c r="L58" s="63">
        <f t="shared" si="4"/>
        <v>20265</v>
      </c>
      <c r="M58" s="53">
        <f t="shared" si="5"/>
        <v>60795</v>
      </c>
      <c r="N58" s="53">
        <f t="shared" si="6"/>
        <v>36477</v>
      </c>
      <c r="O58" s="53">
        <f t="shared" si="7"/>
        <v>34653.15</v>
      </c>
      <c r="P58" s="53">
        <f t="shared" si="8"/>
        <v>29455.177500000002</v>
      </c>
      <c r="Q58" s="29"/>
      <c r="R58" s="29"/>
      <c r="S58" s="29"/>
      <c r="T58" s="29"/>
      <c r="U58" s="29"/>
      <c r="V58" s="29"/>
      <c r="W58" s="29"/>
      <c r="X58" s="29"/>
      <c r="Y58" s="29"/>
      <c r="Z58" s="29"/>
      <c r="AA58" s="29"/>
      <c r="AB58" s="29"/>
      <c r="AC58" s="29"/>
      <c r="AD58" s="29"/>
      <c r="AE58" s="29"/>
      <c r="AF58" s="29"/>
      <c r="AG58" s="29"/>
      <c r="AH58" s="29"/>
      <c r="AI58" s="29"/>
      <c r="AJ58" s="29"/>
    </row>
    <row r="59" spans="1:36" ht="32.25" customHeight="1">
      <c r="A59" s="128"/>
      <c r="B59" s="191" t="s">
        <v>4621</v>
      </c>
      <c r="C59" s="192" t="s">
        <v>4622</v>
      </c>
      <c r="D59" s="189" t="s">
        <v>4623</v>
      </c>
      <c r="E59" s="190" t="s">
        <v>4530</v>
      </c>
      <c r="F59" s="60">
        <f t="shared" ref="F59:F62" si="51">CEILING(N59,100)</f>
        <v>300</v>
      </c>
      <c r="G59" s="60">
        <f t="shared" ref="G59:G62" si="52">CEILING(M59,100)</f>
        <v>400</v>
      </c>
      <c r="H59" s="129" t="s">
        <v>4526</v>
      </c>
      <c r="I59" s="29" t="s">
        <v>4213</v>
      </c>
      <c r="J59" s="127"/>
      <c r="K59" s="29"/>
      <c r="L59" s="63">
        <f t="shared" si="4"/>
        <v>0</v>
      </c>
      <c r="M59" s="130">
        <v>360</v>
      </c>
      <c r="N59" s="53">
        <f t="shared" si="6"/>
        <v>216</v>
      </c>
      <c r="O59" s="53">
        <f t="shared" si="7"/>
        <v>205.2</v>
      </c>
      <c r="P59" s="53">
        <f t="shared" si="8"/>
        <v>174.42</v>
      </c>
      <c r="Q59" s="29"/>
      <c r="R59" s="29"/>
      <c r="S59" s="29"/>
      <c r="T59" s="29"/>
      <c r="U59" s="29"/>
      <c r="V59" s="29"/>
      <c r="W59" s="29"/>
      <c r="X59" s="29"/>
      <c r="Y59" s="29"/>
      <c r="Z59" s="29"/>
      <c r="AA59" s="29"/>
      <c r="AB59" s="29"/>
      <c r="AC59" s="29"/>
      <c r="AD59" s="29"/>
      <c r="AE59" s="29"/>
      <c r="AF59" s="29"/>
      <c r="AG59" s="29"/>
      <c r="AH59" s="29"/>
      <c r="AI59" s="29"/>
      <c r="AJ59" s="29"/>
    </row>
    <row r="60" spans="1:36" ht="32.25" customHeight="1">
      <c r="A60" s="128"/>
      <c r="B60" s="187"/>
      <c r="C60" s="192" t="s">
        <v>4624</v>
      </c>
      <c r="D60" s="189" t="s">
        <v>4623</v>
      </c>
      <c r="E60" s="190" t="s">
        <v>4530</v>
      </c>
      <c r="F60" s="60">
        <f t="shared" si="51"/>
        <v>400</v>
      </c>
      <c r="G60" s="60">
        <f t="shared" si="52"/>
        <v>600</v>
      </c>
      <c r="H60" s="129" t="s">
        <v>4526</v>
      </c>
      <c r="I60" s="29" t="s">
        <v>4213</v>
      </c>
      <c r="J60" s="127"/>
      <c r="K60" s="29"/>
      <c r="L60" s="63">
        <f t="shared" si="4"/>
        <v>0</v>
      </c>
      <c r="M60" s="130">
        <v>580</v>
      </c>
      <c r="N60" s="53">
        <f t="shared" si="6"/>
        <v>348</v>
      </c>
      <c r="O60" s="53">
        <f t="shared" si="7"/>
        <v>330.59999999999997</v>
      </c>
      <c r="P60" s="53">
        <f t="shared" si="8"/>
        <v>281.01</v>
      </c>
      <c r="Q60" s="29"/>
      <c r="R60" s="29"/>
      <c r="S60" s="29"/>
      <c r="T60" s="29"/>
      <c r="U60" s="29"/>
      <c r="V60" s="29"/>
      <c r="W60" s="29"/>
      <c r="X60" s="29"/>
      <c r="Y60" s="29"/>
      <c r="Z60" s="29"/>
      <c r="AA60" s="29"/>
      <c r="AB60" s="29"/>
      <c r="AC60" s="29"/>
      <c r="AD60" s="29"/>
      <c r="AE60" s="29"/>
      <c r="AF60" s="29"/>
      <c r="AG60" s="29"/>
      <c r="AH60" s="29"/>
      <c r="AI60" s="29"/>
      <c r="AJ60" s="29"/>
    </row>
    <row r="61" spans="1:36" ht="32.25" customHeight="1">
      <c r="A61" s="128"/>
      <c r="B61" s="187"/>
      <c r="C61" s="192" t="s">
        <v>4625</v>
      </c>
      <c r="D61" s="189" t="s">
        <v>4626</v>
      </c>
      <c r="E61" s="190" t="s">
        <v>4530</v>
      </c>
      <c r="F61" s="60">
        <f t="shared" si="51"/>
        <v>500</v>
      </c>
      <c r="G61" s="60">
        <f t="shared" si="52"/>
        <v>800</v>
      </c>
      <c r="H61" s="129" t="s">
        <v>4526</v>
      </c>
      <c r="I61" s="29" t="s">
        <v>4213</v>
      </c>
      <c r="J61" s="127"/>
      <c r="K61" s="29"/>
      <c r="L61" s="63">
        <f t="shared" si="4"/>
        <v>0</v>
      </c>
      <c r="M61" s="130">
        <v>730</v>
      </c>
      <c r="N61" s="53">
        <f t="shared" si="6"/>
        <v>438</v>
      </c>
      <c r="O61" s="53">
        <f t="shared" si="7"/>
        <v>416.09999999999997</v>
      </c>
      <c r="P61" s="53">
        <f t="shared" si="8"/>
        <v>353.68499999999995</v>
      </c>
      <c r="Q61" s="29"/>
      <c r="R61" s="29"/>
      <c r="S61" s="29"/>
      <c r="T61" s="29"/>
      <c r="U61" s="29"/>
      <c r="V61" s="29"/>
      <c r="W61" s="29"/>
      <c r="X61" s="29"/>
      <c r="Y61" s="29"/>
      <c r="Z61" s="29"/>
      <c r="AA61" s="29"/>
      <c r="AB61" s="29"/>
      <c r="AC61" s="29"/>
      <c r="AD61" s="29"/>
      <c r="AE61" s="29"/>
      <c r="AF61" s="29"/>
      <c r="AG61" s="29"/>
      <c r="AH61" s="29"/>
      <c r="AI61" s="29"/>
      <c r="AJ61" s="29"/>
    </row>
    <row r="62" spans="1:36" ht="32.25" customHeight="1">
      <c r="A62" s="128"/>
      <c r="B62" s="187"/>
      <c r="C62" s="192" t="s">
        <v>4627</v>
      </c>
      <c r="D62" s="189" t="s">
        <v>4626</v>
      </c>
      <c r="E62" s="190" t="s">
        <v>4530</v>
      </c>
      <c r="F62" s="60">
        <f t="shared" si="51"/>
        <v>600</v>
      </c>
      <c r="G62" s="60">
        <f t="shared" si="52"/>
        <v>1000</v>
      </c>
      <c r="H62" s="129" t="s">
        <v>4526</v>
      </c>
      <c r="I62" s="29" t="s">
        <v>4213</v>
      </c>
      <c r="J62" s="127"/>
      <c r="K62" s="29"/>
      <c r="L62" s="63">
        <f t="shared" si="4"/>
        <v>0</v>
      </c>
      <c r="M62" s="130">
        <v>930</v>
      </c>
      <c r="N62" s="53">
        <f t="shared" si="6"/>
        <v>558</v>
      </c>
      <c r="O62" s="53">
        <f t="shared" si="7"/>
        <v>530.1</v>
      </c>
      <c r="P62" s="53">
        <f t="shared" si="8"/>
        <v>450.58499999999998</v>
      </c>
      <c r="Q62" s="29"/>
      <c r="R62" s="29"/>
      <c r="S62" s="29"/>
      <c r="T62" s="29"/>
      <c r="U62" s="29"/>
      <c r="V62" s="29"/>
      <c r="W62" s="29"/>
      <c r="X62" s="29"/>
      <c r="Y62" s="29"/>
      <c r="Z62" s="29"/>
      <c r="AA62" s="29"/>
      <c r="AB62" s="29"/>
      <c r="AC62" s="29"/>
      <c r="AD62" s="29"/>
      <c r="AE62" s="29"/>
      <c r="AF62" s="29"/>
      <c r="AG62" s="29"/>
      <c r="AH62" s="29"/>
      <c r="AI62" s="29"/>
      <c r="AJ62" s="29"/>
    </row>
    <row r="63" spans="1:36" ht="32.25" customHeight="1">
      <c r="A63" s="183" t="s">
        <v>4526</v>
      </c>
      <c r="B63" s="184" t="s">
        <v>4628</v>
      </c>
      <c r="C63" s="185"/>
      <c r="D63" s="186"/>
      <c r="E63" s="126"/>
      <c r="F63" s="126"/>
      <c r="G63" s="126"/>
      <c r="H63" s="183" t="s">
        <v>4526</v>
      </c>
      <c r="I63" s="29"/>
      <c r="J63" s="127"/>
      <c r="K63" s="29"/>
      <c r="L63" s="63">
        <f t="shared" si="4"/>
        <v>0</v>
      </c>
      <c r="M63" s="53">
        <f t="shared" si="5"/>
        <v>0</v>
      </c>
      <c r="N63" s="53">
        <f t="shared" si="6"/>
        <v>0</v>
      </c>
      <c r="O63" s="53">
        <f t="shared" si="7"/>
        <v>0</v>
      </c>
      <c r="P63" s="53">
        <f t="shared" si="8"/>
        <v>0</v>
      </c>
      <c r="Q63" s="29"/>
      <c r="R63" s="29"/>
      <c r="S63" s="29"/>
      <c r="T63" s="29"/>
      <c r="U63" s="29"/>
      <c r="V63" s="29"/>
      <c r="W63" s="29"/>
      <c r="X63" s="29"/>
      <c r="Y63" s="29"/>
      <c r="Z63" s="29"/>
      <c r="AA63" s="29"/>
      <c r="AB63" s="29"/>
      <c r="AC63" s="29"/>
      <c r="AD63" s="29"/>
      <c r="AE63" s="29"/>
      <c r="AF63" s="29"/>
      <c r="AG63" s="29"/>
      <c r="AH63" s="29"/>
      <c r="AI63" s="29"/>
      <c r="AJ63" s="29"/>
    </row>
    <row r="64" spans="1:36" ht="32.25" customHeight="1">
      <c r="A64" s="128"/>
      <c r="B64" s="191" t="s">
        <v>4585</v>
      </c>
      <c r="C64" s="188" t="s">
        <v>4629</v>
      </c>
      <c r="D64" s="189" t="s">
        <v>4630</v>
      </c>
      <c r="E64" s="190" t="s">
        <v>4530</v>
      </c>
      <c r="F64" s="60">
        <f t="shared" ref="F64" si="53">CEILING(N64,100)</f>
        <v>52600</v>
      </c>
      <c r="G64" s="60">
        <f t="shared" ref="G64" si="54">CEILING(M64,100)</f>
        <v>87600</v>
      </c>
      <c r="H64" s="129" t="s">
        <v>4526</v>
      </c>
      <c r="I64" s="29" t="s">
        <v>4213</v>
      </c>
      <c r="J64" s="127"/>
      <c r="K64" s="29">
        <v>834</v>
      </c>
      <c r="L64" s="63">
        <f t="shared" si="4"/>
        <v>29190</v>
      </c>
      <c r="M64" s="53">
        <f t="shared" si="5"/>
        <v>87570</v>
      </c>
      <c r="N64" s="53">
        <f t="shared" si="6"/>
        <v>52542</v>
      </c>
      <c r="O64" s="53">
        <f t="shared" si="7"/>
        <v>49914.899999999994</v>
      </c>
      <c r="P64" s="53">
        <f t="shared" si="8"/>
        <v>42427.664999999994</v>
      </c>
      <c r="Q64" s="29"/>
      <c r="R64" s="29"/>
      <c r="S64" s="29"/>
      <c r="T64" s="29"/>
      <c r="U64" s="29"/>
      <c r="V64" s="29"/>
      <c r="W64" s="29"/>
      <c r="X64" s="29"/>
      <c r="Y64" s="29"/>
      <c r="Z64" s="29"/>
      <c r="AA64" s="29"/>
      <c r="AB64" s="29"/>
      <c r="AC64" s="29"/>
      <c r="AD64" s="29"/>
      <c r="AE64" s="29"/>
      <c r="AF64" s="29"/>
      <c r="AG64" s="29"/>
      <c r="AH64" s="29"/>
      <c r="AI64" s="29"/>
      <c r="AJ64" s="29"/>
    </row>
    <row r="65" spans="1:36" ht="45" customHeight="1">
      <c r="A65" s="128"/>
      <c r="B65" s="187"/>
      <c r="C65" s="188" t="s">
        <v>4631</v>
      </c>
      <c r="D65" s="189" t="s">
        <v>4632</v>
      </c>
      <c r="E65" s="190" t="s">
        <v>4530</v>
      </c>
      <c r="F65" s="60">
        <f t="shared" ref="F65:F67" si="55">CEILING(N65,100)</f>
        <v>18900</v>
      </c>
      <c r="G65" s="60">
        <f t="shared" ref="G65:G67" si="56">CEILING(M65,100)</f>
        <v>31500</v>
      </c>
      <c r="H65" s="129" t="s">
        <v>4526</v>
      </c>
      <c r="I65" s="29" t="s">
        <v>4213</v>
      </c>
      <c r="J65" s="127"/>
      <c r="K65" s="29">
        <v>300</v>
      </c>
      <c r="L65" s="63">
        <f t="shared" si="4"/>
        <v>10500</v>
      </c>
      <c r="M65" s="53">
        <f t="shared" si="5"/>
        <v>31500</v>
      </c>
      <c r="N65" s="53">
        <f t="shared" si="6"/>
        <v>18900</v>
      </c>
      <c r="O65" s="53">
        <f t="shared" si="7"/>
        <v>17955</v>
      </c>
      <c r="P65" s="53">
        <f t="shared" si="8"/>
        <v>15261.75</v>
      </c>
      <c r="Q65" s="29"/>
      <c r="R65" s="29"/>
      <c r="S65" s="29"/>
      <c r="T65" s="29"/>
      <c r="U65" s="29"/>
      <c r="V65" s="29"/>
      <c r="W65" s="29"/>
      <c r="X65" s="29"/>
      <c r="Y65" s="29"/>
      <c r="Z65" s="29"/>
      <c r="AA65" s="29"/>
      <c r="AB65" s="29"/>
      <c r="AC65" s="29"/>
      <c r="AD65" s="29"/>
      <c r="AE65" s="29"/>
      <c r="AF65" s="29"/>
      <c r="AG65" s="29"/>
      <c r="AH65" s="29"/>
      <c r="AI65" s="29"/>
      <c r="AJ65" s="29"/>
    </row>
    <row r="66" spans="1:36" ht="32.25" customHeight="1">
      <c r="A66" s="128"/>
      <c r="B66" s="187"/>
      <c r="C66" s="188" t="s">
        <v>4633</v>
      </c>
      <c r="D66" s="189" t="s">
        <v>4634</v>
      </c>
      <c r="E66" s="190" t="s">
        <v>4530</v>
      </c>
      <c r="F66" s="60">
        <f t="shared" si="55"/>
        <v>7600</v>
      </c>
      <c r="G66" s="60">
        <f t="shared" si="56"/>
        <v>12600</v>
      </c>
      <c r="H66" s="129" t="s">
        <v>4526</v>
      </c>
      <c r="I66" s="29" t="s">
        <v>4213</v>
      </c>
      <c r="J66" s="127"/>
      <c r="K66" s="29">
        <v>120</v>
      </c>
      <c r="L66" s="63">
        <f t="shared" si="4"/>
        <v>4200</v>
      </c>
      <c r="M66" s="53">
        <f t="shared" si="5"/>
        <v>12600</v>
      </c>
      <c r="N66" s="53">
        <f t="shared" si="6"/>
        <v>7560</v>
      </c>
      <c r="O66" s="53">
        <f t="shared" si="7"/>
        <v>7182</v>
      </c>
      <c r="P66" s="53">
        <f t="shared" si="8"/>
        <v>6104.7</v>
      </c>
      <c r="Q66" s="29"/>
      <c r="R66" s="29"/>
      <c r="S66" s="29"/>
      <c r="T66" s="29"/>
      <c r="U66" s="29"/>
      <c r="V66" s="29"/>
      <c r="W66" s="29"/>
      <c r="X66" s="29"/>
      <c r="Y66" s="29"/>
      <c r="Z66" s="29"/>
      <c r="AA66" s="29"/>
      <c r="AB66" s="29"/>
      <c r="AC66" s="29"/>
      <c r="AD66" s="29"/>
      <c r="AE66" s="29"/>
      <c r="AF66" s="29"/>
      <c r="AG66" s="29"/>
      <c r="AH66" s="29"/>
      <c r="AI66" s="29"/>
      <c r="AJ66" s="29"/>
    </row>
    <row r="67" spans="1:36" ht="32.25" customHeight="1">
      <c r="A67" s="128"/>
      <c r="B67" s="187"/>
      <c r="C67" s="188" t="s">
        <v>4635</v>
      </c>
      <c r="D67" s="189" t="s">
        <v>4634</v>
      </c>
      <c r="E67" s="190" t="s">
        <v>4530</v>
      </c>
      <c r="F67" s="60">
        <f t="shared" si="55"/>
        <v>7600</v>
      </c>
      <c r="G67" s="60">
        <f t="shared" si="56"/>
        <v>12600</v>
      </c>
      <c r="H67" s="129" t="s">
        <v>4526</v>
      </c>
      <c r="I67" s="29" t="s">
        <v>4213</v>
      </c>
      <c r="J67" s="127"/>
      <c r="K67" s="29">
        <v>120</v>
      </c>
      <c r="L67" s="63">
        <f t="shared" si="4"/>
        <v>4200</v>
      </c>
      <c r="M67" s="53">
        <f t="shared" si="5"/>
        <v>12600</v>
      </c>
      <c r="N67" s="53">
        <f t="shared" si="6"/>
        <v>7560</v>
      </c>
      <c r="O67" s="53">
        <f t="shared" si="7"/>
        <v>7182</v>
      </c>
      <c r="P67" s="53">
        <f t="shared" si="8"/>
        <v>6104.7</v>
      </c>
      <c r="Q67" s="29"/>
      <c r="R67" s="29"/>
      <c r="S67" s="29"/>
      <c r="T67" s="29"/>
      <c r="U67" s="29"/>
      <c r="V67" s="29"/>
      <c r="W67" s="29"/>
      <c r="X67" s="29"/>
      <c r="Y67" s="29"/>
      <c r="Z67" s="29"/>
      <c r="AA67" s="29"/>
      <c r="AB67" s="29"/>
      <c r="AC67" s="29"/>
      <c r="AD67" s="29"/>
      <c r="AE67" s="29"/>
      <c r="AF67" s="29"/>
      <c r="AG67" s="29"/>
      <c r="AH67" s="29"/>
      <c r="AI67" s="29"/>
      <c r="AJ67" s="29"/>
    </row>
    <row r="68" spans="1:36" ht="50.25" customHeight="1">
      <c r="A68" s="128"/>
      <c r="B68" s="187"/>
      <c r="C68" s="188" t="s">
        <v>5703</v>
      </c>
      <c r="D68" s="189" t="s">
        <v>4636</v>
      </c>
      <c r="E68" s="190" t="s">
        <v>4530</v>
      </c>
      <c r="F68" s="130">
        <f t="shared" ref="F68:F72" si="57">G68*0.6</f>
        <v>54900</v>
      </c>
      <c r="G68" s="130">
        <v>91500</v>
      </c>
      <c r="H68" s="129" t="s">
        <v>4526</v>
      </c>
      <c r="I68" s="29" t="s">
        <v>4213</v>
      </c>
      <c r="J68" s="127"/>
      <c r="K68" s="29">
        <v>1043</v>
      </c>
      <c r="L68" s="63">
        <f t="shared" si="4"/>
        <v>36505</v>
      </c>
      <c r="M68" s="53">
        <f t="shared" si="5"/>
        <v>109515</v>
      </c>
      <c r="N68" s="53">
        <f t="shared" si="6"/>
        <v>65709</v>
      </c>
      <c r="O68" s="53">
        <f t="shared" si="7"/>
        <v>62423.549999999996</v>
      </c>
      <c r="P68" s="53">
        <f t="shared" si="8"/>
        <v>53060.017499999994</v>
      </c>
      <c r="Q68" s="29"/>
      <c r="R68" s="29"/>
      <c r="S68" s="29"/>
      <c r="T68" s="29"/>
      <c r="U68" s="29"/>
      <c r="V68" s="29"/>
      <c r="W68" s="29"/>
      <c r="X68" s="29"/>
      <c r="Y68" s="29"/>
      <c r="Z68" s="29"/>
      <c r="AA68" s="29"/>
      <c r="AB68" s="29"/>
      <c r="AC68" s="29"/>
      <c r="AD68" s="29"/>
      <c r="AE68" s="29"/>
      <c r="AF68" s="29"/>
      <c r="AG68" s="29"/>
      <c r="AH68" s="29"/>
      <c r="AI68" s="29"/>
      <c r="AJ68" s="29"/>
    </row>
    <row r="69" spans="1:36" ht="44.25" customHeight="1">
      <c r="A69" s="128"/>
      <c r="B69" s="187"/>
      <c r="C69" s="188" t="s">
        <v>4637</v>
      </c>
      <c r="D69" s="189" t="s">
        <v>4638</v>
      </c>
      <c r="E69" s="190" t="s">
        <v>4530</v>
      </c>
      <c r="F69" s="130">
        <f t="shared" si="57"/>
        <v>12480</v>
      </c>
      <c r="G69" s="130">
        <v>20800</v>
      </c>
      <c r="H69" s="129" t="s">
        <v>4526</v>
      </c>
      <c r="I69" s="29" t="s">
        <v>4213</v>
      </c>
      <c r="J69" s="145" t="s">
        <v>5673</v>
      </c>
      <c r="K69" s="29"/>
      <c r="L69" s="63">
        <f t="shared" si="4"/>
        <v>0</v>
      </c>
      <c r="M69" s="53">
        <f t="shared" si="5"/>
        <v>0</v>
      </c>
      <c r="N69" s="53">
        <f t="shared" si="6"/>
        <v>0</v>
      </c>
      <c r="O69" s="53">
        <f t="shared" si="7"/>
        <v>0</v>
      </c>
      <c r="P69" s="53">
        <f t="shared" si="8"/>
        <v>0</v>
      </c>
      <c r="Q69" s="29"/>
      <c r="R69" s="29"/>
      <c r="S69" s="29"/>
      <c r="T69" s="29"/>
      <c r="U69" s="29"/>
      <c r="V69" s="29"/>
      <c r="W69" s="29"/>
      <c r="X69" s="29"/>
      <c r="Y69" s="29"/>
      <c r="Z69" s="29"/>
      <c r="AA69" s="29"/>
      <c r="AB69" s="29"/>
      <c r="AC69" s="29"/>
      <c r="AD69" s="29"/>
      <c r="AE69" s="29"/>
      <c r="AF69" s="29"/>
      <c r="AG69" s="29"/>
      <c r="AH69" s="29"/>
      <c r="AI69" s="29"/>
      <c r="AJ69" s="29"/>
    </row>
    <row r="70" spans="1:36" ht="32.25" customHeight="1">
      <c r="A70" s="128"/>
      <c r="B70" s="187"/>
      <c r="C70" s="188" t="s">
        <v>4639</v>
      </c>
      <c r="D70" s="189" t="s">
        <v>4634</v>
      </c>
      <c r="E70" s="190" t="s">
        <v>4530</v>
      </c>
      <c r="F70" s="60">
        <f t="shared" ref="F70" si="58">CEILING(N70,100)</f>
        <v>17200</v>
      </c>
      <c r="G70" s="60">
        <f t="shared" ref="G70" si="59">CEILING(M70,100)</f>
        <v>28600</v>
      </c>
      <c r="H70" s="129" t="s">
        <v>4526</v>
      </c>
      <c r="I70" s="29" t="s">
        <v>4213</v>
      </c>
      <c r="J70" s="210"/>
      <c r="K70" s="29">
        <v>272</v>
      </c>
      <c r="L70" s="63">
        <f t="shared" si="4"/>
        <v>9520</v>
      </c>
      <c r="M70" s="53">
        <f t="shared" si="5"/>
        <v>28560</v>
      </c>
      <c r="N70" s="53">
        <f t="shared" si="6"/>
        <v>17136</v>
      </c>
      <c r="O70" s="53">
        <f t="shared" si="7"/>
        <v>16279.199999999999</v>
      </c>
      <c r="P70" s="53">
        <f t="shared" si="8"/>
        <v>13837.319999999998</v>
      </c>
      <c r="Q70" s="29"/>
      <c r="R70" s="29"/>
      <c r="S70" s="29"/>
      <c r="T70" s="29"/>
      <c r="U70" s="29"/>
      <c r="V70" s="29"/>
      <c r="W70" s="29"/>
      <c r="X70" s="29"/>
      <c r="Y70" s="29"/>
      <c r="Z70" s="29"/>
      <c r="AA70" s="29"/>
      <c r="AB70" s="29"/>
      <c r="AC70" s="29"/>
      <c r="AD70" s="29"/>
      <c r="AE70" s="29"/>
      <c r="AF70" s="29"/>
      <c r="AG70" s="29"/>
      <c r="AH70" s="29"/>
      <c r="AI70" s="29"/>
      <c r="AJ70" s="29"/>
    </row>
    <row r="71" spans="1:36" ht="45" customHeight="1">
      <c r="A71" s="128"/>
      <c r="B71" s="187"/>
      <c r="C71" s="188" t="s">
        <v>4640</v>
      </c>
      <c r="D71" s="189" t="s">
        <v>4641</v>
      </c>
      <c r="E71" s="190" t="s">
        <v>4530</v>
      </c>
      <c r="F71" s="130">
        <f t="shared" si="57"/>
        <v>15420</v>
      </c>
      <c r="G71" s="130">
        <v>25700</v>
      </c>
      <c r="H71" s="129" t="s">
        <v>4526</v>
      </c>
      <c r="I71" s="29" t="s">
        <v>4213</v>
      </c>
      <c r="J71" s="145" t="s">
        <v>5673</v>
      </c>
      <c r="K71" s="29"/>
      <c r="L71" s="63">
        <f t="shared" si="4"/>
        <v>0</v>
      </c>
      <c r="M71" s="53">
        <f t="shared" si="5"/>
        <v>0</v>
      </c>
      <c r="N71" s="53">
        <f t="shared" si="6"/>
        <v>0</v>
      </c>
      <c r="O71" s="53">
        <f t="shared" si="7"/>
        <v>0</v>
      </c>
      <c r="P71" s="53">
        <f t="shared" si="8"/>
        <v>0</v>
      </c>
      <c r="Q71" s="29"/>
      <c r="R71" s="29"/>
      <c r="S71" s="29"/>
      <c r="T71" s="29"/>
      <c r="U71" s="29"/>
      <c r="V71" s="29"/>
      <c r="W71" s="29"/>
      <c r="X71" s="29"/>
      <c r="Y71" s="29"/>
      <c r="Z71" s="29"/>
      <c r="AA71" s="29"/>
      <c r="AB71" s="29"/>
      <c r="AC71" s="29"/>
      <c r="AD71" s="29"/>
      <c r="AE71" s="29"/>
      <c r="AF71" s="29"/>
      <c r="AG71" s="29"/>
      <c r="AH71" s="29"/>
      <c r="AI71" s="29"/>
      <c r="AJ71" s="29"/>
    </row>
    <row r="72" spans="1:36" ht="32.25" customHeight="1">
      <c r="A72" s="128"/>
      <c r="B72" s="191" t="s">
        <v>4610</v>
      </c>
      <c r="C72" s="188" t="s">
        <v>4642</v>
      </c>
      <c r="D72" s="189" t="s">
        <v>4643</v>
      </c>
      <c r="E72" s="190" t="s">
        <v>4530</v>
      </c>
      <c r="F72" s="130">
        <f t="shared" si="57"/>
        <v>25500</v>
      </c>
      <c r="G72" s="130">
        <v>42500</v>
      </c>
      <c r="H72" s="129" t="s">
        <v>4526</v>
      </c>
      <c r="I72" s="29" t="s">
        <v>4213</v>
      </c>
      <c r="J72" s="145" t="s">
        <v>5673</v>
      </c>
      <c r="K72" s="29"/>
      <c r="L72" s="63">
        <f t="shared" si="4"/>
        <v>0</v>
      </c>
      <c r="M72" s="53">
        <f t="shared" si="5"/>
        <v>0</v>
      </c>
      <c r="N72" s="53">
        <f t="shared" si="6"/>
        <v>0</v>
      </c>
      <c r="O72" s="53">
        <f t="shared" si="7"/>
        <v>0</v>
      </c>
      <c r="P72" s="53">
        <f t="shared" si="8"/>
        <v>0</v>
      </c>
      <c r="Q72" s="29"/>
      <c r="R72" s="29"/>
      <c r="S72" s="29"/>
      <c r="T72" s="29"/>
      <c r="U72" s="29"/>
      <c r="V72" s="29"/>
      <c r="W72" s="29"/>
      <c r="X72" s="29"/>
      <c r="Y72" s="29"/>
      <c r="Z72" s="29"/>
      <c r="AA72" s="29"/>
      <c r="AB72" s="29"/>
      <c r="AC72" s="29"/>
      <c r="AD72" s="29"/>
      <c r="AE72" s="29"/>
      <c r="AF72" s="29"/>
      <c r="AG72" s="29"/>
      <c r="AH72" s="29"/>
      <c r="AI72" s="29"/>
      <c r="AJ72" s="29"/>
    </row>
    <row r="73" spans="1:36" ht="32.25" customHeight="1">
      <c r="A73" s="128"/>
      <c r="B73" s="187"/>
      <c r="C73" s="188" t="s">
        <v>4644</v>
      </c>
      <c r="D73" s="189" t="s">
        <v>4645</v>
      </c>
      <c r="E73" s="190" t="s">
        <v>4530</v>
      </c>
      <c r="F73" s="130" t="s">
        <v>4327</v>
      </c>
      <c r="G73" s="130" t="s">
        <v>4327</v>
      </c>
      <c r="H73" s="129" t="s">
        <v>4526</v>
      </c>
      <c r="I73" s="29" t="s">
        <v>4213</v>
      </c>
      <c r="J73" s="145" t="s">
        <v>5673</v>
      </c>
      <c r="K73" s="29"/>
      <c r="L73" s="63">
        <f t="shared" si="4"/>
        <v>0</v>
      </c>
      <c r="M73" s="53">
        <f t="shared" si="5"/>
        <v>0</v>
      </c>
      <c r="N73" s="53">
        <f t="shared" si="6"/>
        <v>0</v>
      </c>
      <c r="O73" s="53">
        <f t="shared" si="7"/>
        <v>0</v>
      </c>
      <c r="P73" s="53">
        <f t="shared" si="8"/>
        <v>0</v>
      </c>
      <c r="Q73" s="29"/>
      <c r="R73" s="29"/>
      <c r="S73" s="29"/>
      <c r="T73" s="29"/>
      <c r="U73" s="29"/>
      <c r="V73" s="29"/>
      <c r="W73" s="29"/>
      <c r="X73" s="29"/>
      <c r="Y73" s="29"/>
      <c r="Z73" s="29"/>
      <c r="AA73" s="29"/>
      <c r="AB73" s="29"/>
      <c r="AC73" s="29"/>
      <c r="AD73" s="29"/>
      <c r="AE73" s="29"/>
      <c r="AF73" s="29"/>
      <c r="AG73" s="29"/>
      <c r="AH73" s="29"/>
      <c r="AI73" s="29"/>
      <c r="AJ73" s="29"/>
    </row>
    <row r="74" spans="1:36" ht="48.75" customHeight="1">
      <c r="A74" s="128"/>
      <c r="B74" s="187"/>
      <c r="C74" s="188" t="s">
        <v>4646</v>
      </c>
      <c r="D74" s="189" t="s">
        <v>4647</v>
      </c>
      <c r="E74" s="190" t="s">
        <v>4530</v>
      </c>
      <c r="F74" s="60">
        <f t="shared" ref="F74" si="60">CEILING(N74,100)</f>
        <v>39100</v>
      </c>
      <c r="G74" s="60">
        <f t="shared" ref="G74" si="61">CEILING(M74,100)</f>
        <v>65100</v>
      </c>
      <c r="H74" s="129" t="s">
        <v>4526</v>
      </c>
      <c r="I74" s="29" t="s">
        <v>4213</v>
      </c>
      <c r="J74" s="127"/>
      <c r="K74" s="29">
        <v>620</v>
      </c>
      <c r="L74" s="63">
        <f t="shared" si="4"/>
        <v>21700</v>
      </c>
      <c r="M74" s="53">
        <f t="shared" si="5"/>
        <v>65100</v>
      </c>
      <c r="N74" s="53">
        <f t="shared" si="6"/>
        <v>39060</v>
      </c>
      <c r="O74" s="53">
        <f t="shared" si="7"/>
        <v>37107</v>
      </c>
      <c r="P74" s="53">
        <f t="shared" si="8"/>
        <v>31540.95</v>
      </c>
      <c r="Q74" s="29"/>
      <c r="R74" s="29"/>
      <c r="S74" s="29"/>
      <c r="T74" s="29"/>
      <c r="U74" s="29"/>
      <c r="V74" s="29"/>
      <c r="W74" s="29"/>
      <c r="X74" s="29"/>
      <c r="Y74" s="29"/>
      <c r="Z74" s="29"/>
      <c r="AA74" s="29"/>
      <c r="AB74" s="29"/>
      <c r="AC74" s="29"/>
      <c r="AD74" s="29"/>
      <c r="AE74" s="29"/>
      <c r="AF74" s="29"/>
      <c r="AG74" s="29"/>
      <c r="AH74" s="29"/>
      <c r="AI74" s="29"/>
      <c r="AJ74" s="29"/>
    </row>
    <row r="75" spans="1:36" ht="32.25" customHeight="1">
      <c r="A75" s="128"/>
      <c r="B75" s="187"/>
      <c r="C75" s="188" t="s">
        <v>4648</v>
      </c>
      <c r="D75" s="189" t="s">
        <v>4649</v>
      </c>
      <c r="E75" s="190" t="s">
        <v>4530</v>
      </c>
      <c r="F75" s="130">
        <f t="shared" ref="F75" si="62">G75*0.6</f>
        <v>30240</v>
      </c>
      <c r="G75" s="130">
        <v>50400</v>
      </c>
      <c r="H75" s="129" t="s">
        <v>4526</v>
      </c>
      <c r="I75" s="29" t="s">
        <v>4213</v>
      </c>
      <c r="J75" s="127"/>
      <c r="K75" s="29">
        <v>420</v>
      </c>
      <c r="L75" s="63">
        <f t="shared" si="4"/>
        <v>14700</v>
      </c>
      <c r="M75" s="53">
        <f t="shared" si="5"/>
        <v>44100</v>
      </c>
      <c r="N75" s="53">
        <f t="shared" si="6"/>
        <v>26460</v>
      </c>
      <c r="O75" s="53">
        <f t="shared" si="7"/>
        <v>25137</v>
      </c>
      <c r="P75" s="53">
        <f t="shared" si="8"/>
        <v>21366.45</v>
      </c>
      <c r="Q75" s="29"/>
      <c r="R75" s="29"/>
      <c r="S75" s="29"/>
      <c r="T75" s="29"/>
      <c r="U75" s="29"/>
      <c r="V75" s="29"/>
      <c r="W75" s="29"/>
      <c r="X75" s="29"/>
      <c r="Y75" s="29"/>
      <c r="Z75" s="29"/>
      <c r="AA75" s="29"/>
      <c r="AB75" s="29"/>
      <c r="AC75" s="29"/>
      <c r="AD75" s="29"/>
      <c r="AE75" s="29"/>
      <c r="AF75" s="29"/>
      <c r="AG75" s="29"/>
      <c r="AH75" s="29"/>
      <c r="AI75" s="29"/>
      <c r="AJ75" s="29"/>
    </row>
    <row r="76" spans="1:36" ht="32.25" customHeight="1">
      <c r="A76" s="128"/>
      <c r="B76" s="187"/>
      <c r="C76" s="188" t="s">
        <v>4650</v>
      </c>
      <c r="D76" s="189" t="s">
        <v>4651</v>
      </c>
      <c r="E76" s="190" t="s">
        <v>4530</v>
      </c>
      <c r="F76" s="130" t="s">
        <v>4327</v>
      </c>
      <c r="G76" s="130" t="s">
        <v>4327</v>
      </c>
      <c r="H76" s="129" t="s">
        <v>4526</v>
      </c>
      <c r="I76" s="29" t="s">
        <v>4213</v>
      </c>
      <c r="J76" s="145" t="s">
        <v>5673</v>
      </c>
      <c r="K76" s="29"/>
      <c r="L76" s="63">
        <f t="shared" ref="L76:L147" si="63">K76*35</f>
        <v>0</v>
      </c>
      <c r="M76" s="53">
        <f t="shared" ref="M76:M139" si="64">L76*3</f>
        <v>0</v>
      </c>
      <c r="N76" s="53">
        <f t="shared" ref="N76:N147" si="65">M76*0.6</f>
        <v>0</v>
      </c>
      <c r="O76" s="53">
        <f t="shared" ref="O76:O147" si="66">N76*0.95</f>
        <v>0</v>
      </c>
      <c r="P76" s="53">
        <f t="shared" ref="P76:P147" si="67">O76*0.85</f>
        <v>0</v>
      </c>
      <c r="Q76" s="29"/>
      <c r="R76" s="29"/>
      <c r="S76" s="29"/>
      <c r="T76" s="29"/>
      <c r="U76" s="29"/>
      <c r="V76" s="29"/>
      <c r="W76" s="29"/>
      <c r="X76" s="29"/>
      <c r="Y76" s="29"/>
      <c r="Z76" s="29"/>
      <c r="AA76" s="29"/>
      <c r="AB76" s="29"/>
      <c r="AC76" s="29"/>
      <c r="AD76" s="29"/>
      <c r="AE76" s="29"/>
      <c r="AF76" s="29"/>
      <c r="AG76" s="29"/>
      <c r="AH76" s="29"/>
      <c r="AI76" s="29"/>
      <c r="AJ76" s="29"/>
    </row>
    <row r="77" spans="1:36" ht="32.25" customHeight="1">
      <c r="A77" s="128"/>
      <c r="B77" s="187"/>
      <c r="C77" s="188" t="s">
        <v>4652</v>
      </c>
      <c r="D77" s="189" t="s">
        <v>4649</v>
      </c>
      <c r="E77" s="190" t="s">
        <v>4530</v>
      </c>
      <c r="F77" s="130" t="s">
        <v>4327</v>
      </c>
      <c r="G77" s="130" t="s">
        <v>4327</v>
      </c>
      <c r="H77" s="129" t="s">
        <v>4526</v>
      </c>
      <c r="I77" s="29" t="s">
        <v>4213</v>
      </c>
      <c r="J77" s="145" t="s">
        <v>5673</v>
      </c>
      <c r="K77" s="29"/>
      <c r="L77" s="63">
        <f t="shared" si="63"/>
        <v>0</v>
      </c>
      <c r="M77" s="53">
        <f t="shared" si="64"/>
        <v>0</v>
      </c>
      <c r="N77" s="53">
        <f t="shared" si="65"/>
        <v>0</v>
      </c>
      <c r="O77" s="53">
        <f t="shared" si="66"/>
        <v>0</v>
      </c>
      <c r="P77" s="53">
        <f t="shared" si="67"/>
        <v>0</v>
      </c>
      <c r="Q77" s="29"/>
      <c r="R77" s="29"/>
      <c r="S77" s="29"/>
      <c r="T77" s="29"/>
      <c r="U77" s="29"/>
      <c r="V77" s="29"/>
      <c r="W77" s="29"/>
      <c r="X77" s="29"/>
      <c r="Y77" s="29"/>
      <c r="Z77" s="29"/>
      <c r="AA77" s="29"/>
      <c r="AB77" s="29"/>
      <c r="AC77" s="29"/>
      <c r="AD77" s="29"/>
      <c r="AE77" s="29"/>
      <c r="AF77" s="29"/>
      <c r="AG77" s="29"/>
      <c r="AH77" s="29"/>
      <c r="AI77" s="29"/>
      <c r="AJ77" s="29"/>
    </row>
    <row r="78" spans="1:36" ht="32.25" customHeight="1">
      <c r="A78" s="183" t="s">
        <v>4526</v>
      </c>
      <c r="B78" s="184" t="s">
        <v>4653</v>
      </c>
      <c r="C78" s="185"/>
      <c r="D78" s="186"/>
      <c r="E78" s="126"/>
      <c r="F78" s="126"/>
      <c r="G78" s="126"/>
      <c r="H78" s="183" t="s">
        <v>4526</v>
      </c>
      <c r="I78" s="29"/>
      <c r="J78" s="127"/>
      <c r="K78" s="29"/>
      <c r="L78" s="63">
        <f t="shared" si="63"/>
        <v>0</v>
      </c>
      <c r="M78" s="53">
        <f t="shared" si="64"/>
        <v>0</v>
      </c>
      <c r="N78" s="53">
        <f t="shared" si="65"/>
        <v>0</v>
      </c>
      <c r="O78" s="53">
        <f t="shared" si="66"/>
        <v>0</v>
      </c>
      <c r="P78" s="53">
        <f t="shared" si="67"/>
        <v>0</v>
      </c>
      <c r="Q78" s="29"/>
      <c r="R78" s="29"/>
      <c r="S78" s="29"/>
      <c r="T78" s="29"/>
      <c r="U78" s="29"/>
      <c r="V78" s="29"/>
      <c r="W78" s="29"/>
      <c r="X78" s="29"/>
      <c r="Y78" s="29"/>
      <c r="Z78" s="29"/>
      <c r="AA78" s="29"/>
      <c r="AB78" s="29"/>
      <c r="AC78" s="29"/>
      <c r="AD78" s="29"/>
      <c r="AE78" s="29"/>
      <c r="AF78" s="29"/>
      <c r="AG78" s="29"/>
      <c r="AH78" s="29"/>
      <c r="AI78" s="29"/>
      <c r="AJ78" s="29"/>
    </row>
    <row r="79" spans="1:36" ht="32.25" customHeight="1">
      <c r="A79" s="128"/>
      <c r="B79" s="191" t="s">
        <v>4585</v>
      </c>
      <c r="C79" s="188" t="s">
        <v>4654</v>
      </c>
      <c r="D79" s="189" t="s">
        <v>4655</v>
      </c>
      <c r="E79" s="190" t="s">
        <v>4530</v>
      </c>
      <c r="F79" s="130">
        <f t="shared" ref="F79:F96" si="68">G79*0.6</f>
        <v>96000</v>
      </c>
      <c r="G79" s="130">
        <v>160000</v>
      </c>
      <c r="H79" s="129" t="s">
        <v>4526</v>
      </c>
      <c r="I79" s="29" t="s">
        <v>4213</v>
      </c>
      <c r="J79" s="145" t="s">
        <v>5673</v>
      </c>
      <c r="K79" s="29"/>
      <c r="L79" s="63">
        <f t="shared" si="63"/>
        <v>0</v>
      </c>
      <c r="M79" s="53">
        <f t="shared" si="64"/>
        <v>0</v>
      </c>
      <c r="N79" s="53">
        <f t="shared" si="65"/>
        <v>0</v>
      </c>
      <c r="O79" s="53">
        <f t="shared" si="66"/>
        <v>0</v>
      </c>
      <c r="P79" s="53">
        <f t="shared" si="67"/>
        <v>0</v>
      </c>
      <c r="Q79" s="29"/>
      <c r="R79" s="29"/>
      <c r="S79" s="29"/>
      <c r="T79" s="29"/>
      <c r="U79" s="29"/>
      <c r="V79" s="29"/>
      <c r="W79" s="29"/>
      <c r="X79" s="29"/>
      <c r="Y79" s="29"/>
      <c r="Z79" s="29"/>
      <c r="AA79" s="29"/>
      <c r="AB79" s="29"/>
      <c r="AC79" s="29"/>
      <c r="AD79" s="29"/>
      <c r="AE79" s="29"/>
      <c r="AF79" s="29"/>
      <c r="AG79" s="29"/>
      <c r="AH79" s="29"/>
      <c r="AI79" s="29"/>
      <c r="AJ79" s="29"/>
    </row>
    <row r="80" spans="1:36" ht="32.25" customHeight="1">
      <c r="A80" s="128"/>
      <c r="B80" s="187"/>
      <c r="C80" s="188" t="s">
        <v>5704</v>
      </c>
      <c r="D80" s="189" t="s">
        <v>5705</v>
      </c>
      <c r="E80" s="190" t="s">
        <v>4530</v>
      </c>
      <c r="F80" s="60">
        <f t="shared" ref="F80" si="69">CEILING(N80,100)</f>
        <v>18300</v>
      </c>
      <c r="G80" s="60">
        <f t="shared" ref="G80" si="70">CEILING(M80,100)</f>
        <v>30500</v>
      </c>
      <c r="H80" s="129" t="s">
        <v>4526</v>
      </c>
      <c r="I80" s="29" t="s">
        <v>4213</v>
      </c>
      <c r="J80" s="127"/>
      <c r="K80" s="29">
        <v>290</v>
      </c>
      <c r="L80" s="63">
        <f t="shared" ref="L80" si="71">K80*35</f>
        <v>10150</v>
      </c>
      <c r="M80" s="53">
        <f t="shared" ref="M80" si="72">L80*3</f>
        <v>30450</v>
      </c>
      <c r="N80" s="53">
        <f t="shared" ref="N80" si="73">M80*0.6</f>
        <v>18270</v>
      </c>
      <c r="O80" s="53">
        <f t="shared" ref="O80" si="74">N80*0.95</f>
        <v>17356.5</v>
      </c>
      <c r="P80" s="53">
        <f t="shared" ref="P80" si="75">O80*0.85</f>
        <v>14753.025</v>
      </c>
      <c r="Q80" s="29"/>
      <c r="R80" s="29"/>
      <c r="S80" s="29"/>
      <c r="T80" s="29"/>
      <c r="U80" s="29"/>
      <c r="V80" s="29"/>
      <c r="W80" s="29"/>
      <c r="X80" s="29"/>
      <c r="Y80" s="29"/>
      <c r="Z80" s="29"/>
      <c r="AA80" s="29"/>
      <c r="AB80" s="29"/>
      <c r="AC80" s="29"/>
      <c r="AD80" s="29"/>
      <c r="AE80" s="29"/>
      <c r="AF80" s="29"/>
      <c r="AG80" s="29"/>
      <c r="AH80" s="29"/>
      <c r="AI80" s="29"/>
      <c r="AJ80" s="29"/>
    </row>
    <row r="81" spans="1:36" ht="32.25" customHeight="1">
      <c r="A81" s="128"/>
      <c r="B81" s="187"/>
      <c r="C81" s="188" t="s">
        <v>4656</v>
      </c>
      <c r="D81" s="189" t="s">
        <v>4657</v>
      </c>
      <c r="E81" s="190" t="s">
        <v>4530</v>
      </c>
      <c r="F81" s="60">
        <f t="shared" ref="F81" si="76">CEILING(N81,100)</f>
        <v>16900</v>
      </c>
      <c r="G81" s="60">
        <f t="shared" ref="G81" si="77">CEILING(M81,100)</f>
        <v>28100</v>
      </c>
      <c r="H81" s="129" t="s">
        <v>4526</v>
      </c>
      <c r="I81" s="29" t="s">
        <v>4213</v>
      </c>
      <c r="J81" s="145" t="s">
        <v>5673</v>
      </c>
      <c r="K81" s="29">
        <v>267</v>
      </c>
      <c r="L81" s="63">
        <f t="shared" si="63"/>
        <v>9345</v>
      </c>
      <c r="M81" s="53">
        <f t="shared" si="64"/>
        <v>28035</v>
      </c>
      <c r="N81" s="53">
        <f t="shared" si="65"/>
        <v>16821</v>
      </c>
      <c r="O81" s="53">
        <f t="shared" si="66"/>
        <v>15979.949999999999</v>
      </c>
      <c r="P81" s="53">
        <f t="shared" si="67"/>
        <v>13582.957499999999</v>
      </c>
      <c r="Q81" s="29"/>
      <c r="R81" s="29"/>
      <c r="S81" s="29"/>
      <c r="T81" s="29"/>
      <c r="U81" s="29"/>
      <c r="V81" s="29"/>
      <c r="W81" s="29"/>
      <c r="X81" s="29"/>
      <c r="Y81" s="29"/>
      <c r="Z81" s="29"/>
      <c r="AA81" s="29"/>
      <c r="AB81" s="29"/>
      <c r="AC81" s="29"/>
      <c r="AD81" s="29"/>
      <c r="AE81" s="29"/>
      <c r="AF81" s="29"/>
      <c r="AG81" s="29"/>
      <c r="AH81" s="29"/>
      <c r="AI81" s="29"/>
      <c r="AJ81" s="29"/>
    </row>
    <row r="82" spans="1:36" ht="32.25" customHeight="1">
      <c r="A82" s="128"/>
      <c r="B82" s="187"/>
      <c r="C82" s="188" t="s">
        <v>4658</v>
      </c>
      <c r="D82" s="189" t="s">
        <v>4659</v>
      </c>
      <c r="E82" s="190" t="s">
        <v>4530</v>
      </c>
      <c r="F82" s="60">
        <f t="shared" ref="F82" si="78">CEILING(N82,100)</f>
        <v>4800</v>
      </c>
      <c r="G82" s="60">
        <f t="shared" ref="G82" si="79">CEILING(M82,100)</f>
        <v>7900</v>
      </c>
      <c r="H82" s="129" t="s">
        <v>4526</v>
      </c>
      <c r="I82" s="29" t="s">
        <v>4213</v>
      </c>
      <c r="J82" s="145" t="s">
        <v>5673</v>
      </c>
      <c r="K82" s="29">
        <v>75</v>
      </c>
      <c r="L82" s="63">
        <f t="shared" si="63"/>
        <v>2625</v>
      </c>
      <c r="M82" s="53">
        <f t="shared" si="64"/>
        <v>7875</v>
      </c>
      <c r="N82" s="53">
        <f t="shared" si="65"/>
        <v>4725</v>
      </c>
      <c r="O82" s="53">
        <f t="shared" si="66"/>
        <v>4488.75</v>
      </c>
      <c r="P82" s="53">
        <f t="shared" si="67"/>
        <v>3815.4375</v>
      </c>
      <c r="Q82" s="29"/>
      <c r="R82" s="29"/>
      <c r="S82" s="29"/>
      <c r="T82" s="29"/>
      <c r="U82" s="29"/>
      <c r="V82" s="29"/>
      <c r="W82" s="29"/>
      <c r="X82" s="29"/>
      <c r="Y82" s="29"/>
      <c r="Z82" s="29"/>
      <c r="AA82" s="29"/>
      <c r="AB82" s="29"/>
      <c r="AC82" s="29"/>
      <c r="AD82" s="29"/>
      <c r="AE82" s="29"/>
      <c r="AF82" s="29"/>
      <c r="AG82" s="29"/>
      <c r="AH82" s="29"/>
      <c r="AI82" s="29"/>
      <c r="AJ82" s="29"/>
    </row>
    <row r="83" spans="1:36" ht="32.25" customHeight="1">
      <c r="A83" s="128"/>
      <c r="B83" s="187"/>
      <c r="C83" s="188" t="s">
        <v>4660</v>
      </c>
      <c r="D83" s="189" t="s">
        <v>4661</v>
      </c>
      <c r="E83" s="190" t="s">
        <v>4530</v>
      </c>
      <c r="F83" s="60">
        <f t="shared" ref="F83:F85" si="80">CEILING(N83,100)</f>
        <v>6700</v>
      </c>
      <c r="G83" s="60">
        <f t="shared" ref="G83:G85" si="81">CEILING(M83,100)</f>
        <v>11100</v>
      </c>
      <c r="H83" s="129" t="s">
        <v>4526</v>
      </c>
      <c r="I83" s="29" t="s">
        <v>4213</v>
      </c>
      <c r="J83" s="127"/>
      <c r="K83" s="29">
        <v>105</v>
      </c>
      <c r="L83" s="63">
        <f t="shared" si="63"/>
        <v>3675</v>
      </c>
      <c r="M83" s="53">
        <f t="shared" si="64"/>
        <v>11025</v>
      </c>
      <c r="N83" s="53">
        <f t="shared" si="65"/>
        <v>6615</v>
      </c>
      <c r="O83" s="53">
        <f t="shared" si="66"/>
        <v>6284.25</v>
      </c>
      <c r="P83" s="53">
        <f t="shared" si="67"/>
        <v>5341.6125000000002</v>
      </c>
      <c r="Q83" s="29"/>
      <c r="R83" s="29"/>
      <c r="S83" s="29"/>
      <c r="T83" s="29"/>
      <c r="U83" s="29"/>
      <c r="V83" s="29"/>
      <c r="W83" s="29"/>
      <c r="X83" s="29"/>
      <c r="Y83" s="29"/>
      <c r="Z83" s="29"/>
      <c r="AA83" s="29"/>
      <c r="AB83" s="29"/>
      <c r="AC83" s="29"/>
      <c r="AD83" s="29"/>
      <c r="AE83" s="29"/>
      <c r="AF83" s="29"/>
      <c r="AG83" s="29"/>
      <c r="AH83" s="29"/>
      <c r="AI83" s="29"/>
      <c r="AJ83" s="29"/>
    </row>
    <row r="84" spans="1:36" ht="32.25" customHeight="1">
      <c r="A84" s="128"/>
      <c r="B84" s="187"/>
      <c r="C84" s="188" t="s">
        <v>4662</v>
      </c>
      <c r="D84" s="189" t="s">
        <v>4661</v>
      </c>
      <c r="E84" s="190" t="s">
        <v>4530</v>
      </c>
      <c r="F84" s="60">
        <f t="shared" si="80"/>
        <v>7300</v>
      </c>
      <c r="G84" s="60">
        <f t="shared" si="81"/>
        <v>12100</v>
      </c>
      <c r="H84" s="129" t="s">
        <v>4526</v>
      </c>
      <c r="I84" s="29" t="s">
        <v>4213</v>
      </c>
      <c r="J84" s="127"/>
      <c r="K84" s="29">
        <v>115</v>
      </c>
      <c r="L84" s="63">
        <f t="shared" si="63"/>
        <v>4025</v>
      </c>
      <c r="M84" s="53">
        <f t="shared" si="64"/>
        <v>12075</v>
      </c>
      <c r="N84" s="53">
        <f t="shared" si="65"/>
        <v>7245</v>
      </c>
      <c r="O84" s="53">
        <f t="shared" si="66"/>
        <v>6882.75</v>
      </c>
      <c r="P84" s="53">
        <f t="shared" si="67"/>
        <v>5850.3374999999996</v>
      </c>
      <c r="Q84" s="29"/>
      <c r="R84" s="29"/>
      <c r="S84" s="29"/>
      <c r="T84" s="29"/>
      <c r="U84" s="29"/>
      <c r="V84" s="29"/>
      <c r="W84" s="29"/>
      <c r="X84" s="29"/>
      <c r="Y84" s="29"/>
      <c r="Z84" s="29"/>
      <c r="AA84" s="29"/>
      <c r="AB84" s="29"/>
      <c r="AC84" s="29"/>
      <c r="AD84" s="29"/>
      <c r="AE84" s="29"/>
      <c r="AF84" s="29"/>
      <c r="AG84" s="29"/>
      <c r="AH84" s="29"/>
      <c r="AI84" s="29"/>
      <c r="AJ84" s="29"/>
    </row>
    <row r="85" spans="1:36" ht="32.25" customHeight="1">
      <c r="A85" s="128"/>
      <c r="B85" s="187"/>
      <c r="C85" s="188" t="s">
        <v>4663</v>
      </c>
      <c r="D85" s="189" t="s">
        <v>4661</v>
      </c>
      <c r="E85" s="190" t="s">
        <v>4530</v>
      </c>
      <c r="F85" s="60">
        <f t="shared" si="80"/>
        <v>8900</v>
      </c>
      <c r="G85" s="60">
        <f t="shared" si="81"/>
        <v>14700</v>
      </c>
      <c r="H85" s="129" t="s">
        <v>4526</v>
      </c>
      <c r="I85" s="29" t="s">
        <v>4213</v>
      </c>
      <c r="J85" s="127"/>
      <c r="K85" s="29">
        <v>140</v>
      </c>
      <c r="L85" s="63">
        <f t="shared" si="63"/>
        <v>4900</v>
      </c>
      <c r="M85" s="53">
        <f t="shared" si="64"/>
        <v>14700</v>
      </c>
      <c r="N85" s="53">
        <f t="shared" si="65"/>
        <v>8820</v>
      </c>
      <c r="O85" s="53">
        <f t="shared" si="66"/>
        <v>8379</v>
      </c>
      <c r="P85" s="53">
        <f t="shared" si="67"/>
        <v>7122.15</v>
      </c>
      <c r="Q85" s="29"/>
      <c r="R85" s="29"/>
      <c r="S85" s="29"/>
      <c r="T85" s="29"/>
      <c r="U85" s="29"/>
      <c r="V85" s="29"/>
      <c r="W85" s="29"/>
      <c r="X85" s="29"/>
      <c r="Y85" s="29"/>
      <c r="Z85" s="29"/>
      <c r="AA85" s="29"/>
      <c r="AB85" s="29"/>
      <c r="AC85" s="29"/>
      <c r="AD85" s="29"/>
      <c r="AE85" s="29"/>
      <c r="AF85" s="29"/>
      <c r="AG85" s="29"/>
      <c r="AH85" s="29"/>
      <c r="AI85" s="29"/>
      <c r="AJ85" s="29"/>
    </row>
    <row r="86" spans="1:36" ht="32.25" customHeight="1">
      <c r="A86" s="128"/>
      <c r="B86" s="187"/>
      <c r="C86" s="188" t="s">
        <v>4664</v>
      </c>
      <c r="D86" s="189" t="s">
        <v>4661</v>
      </c>
      <c r="E86" s="190" t="s">
        <v>4530</v>
      </c>
      <c r="F86" s="60">
        <f t="shared" ref="F86:F91" si="82">CEILING(N86,100)</f>
        <v>9500</v>
      </c>
      <c r="G86" s="60">
        <f t="shared" ref="G86:G91" si="83">CEILING(M86,100)</f>
        <v>15800</v>
      </c>
      <c r="H86" s="129" t="s">
        <v>4526</v>
      </c>
      <c r="I86" s="29" t="s">
        <v>4213</v>
      </c>
      <c r="J86" s="127"/>
      <c r="K86" s="29">
        <v>150</v>
      </c>
      <c r="L86" s="63">
        <f t="shared" si="63"/>
        <v>5250</v>
      </c>
      <c r="M86" s="53">
        <f t="shared" si="64"/>
        <v>15750</v>
      </c>
      <c r="N86" s="53">
        <f t="shared" si="65"/>
        <v>9450</v>
      </c>
      <c r="O86" s="53">
        <f t="shared" si="66"/>
        <v>8977.5</v>
      </c>
      <c r="P86" s="53">
        <f t="shared" si="67"/>
        <v>7630.875</v>
      </c>
      <c r="Q86" s="29"/>
      <c r="R86" s="29"/>
      <c r="S86" s="29"/>
      <c r="T86" s="29"/>
      <c r="U86" s="29"/>
      <c r="V86" s="29"/>
      <c r="W86" s="29"/>
      <c r="X86" s="29"/>
      <c r="Y86" s="29"/>
      <c r="Z86" s="29"/>
      <c r="AA86" s="29"/>
      <c r="AB86" s="29"/>
      <c r="AC86" s="29"/>
      <c r="AD86" s="29"/>
      <c r="AE86" s="29"/>
      <c r="AF86" s="29"/>
      <c r="AG86" s="29"/>
      <c r="AH86" s="29"/>
      <c r="AI86" s="29"/>
      <c r="AJ86" s="29"/>
    </row>
    <row r="87" spans="1:36" ht="32.25" customHeight="1">
      <c r="A87" s="128"/>
      <c r="B87" s="187"/>
      <c r="C87" s="188" t="s">
        <v>4665</v>
      </c>
      <c r="D87" s="189" t="s">
        <v>4666</v>
      </c>
      <c r="E87" s="190" t="s">
        <v>4530</v>
      </c>
      <c r="F87" s="60">
        <f t="shared" si="82"/>
        <v>14900</v>
      </c>
      <c r="G87" s="60">
        <f t="shared" si="83"/>
        <v>24700</v>
      </c>
      <c r="H87" s="129" t="s">
        <v>4526</v>
      </c>
      <c r="I87" s="29" t="s">
        <v>4213</v>
      </c>
      <c r="J87" s="127"/>
      <c r="K87" s="29">
        <v>235</v>
      </c>
      <c r="L87" s="63">
        <f t="shared" si="63"/>
        <v>8225</v>
      </c>
      <c r="M87" s="53">
        <f t="shared" si="64"/>
        <v>24675</v>
      </c>
      <c r="N87" s="53">
        <f t="shared" si="65"/>
        <v>14805</v>
      </c>
      <c r="O87" s="53">
        <f t="shared" si="66"/>
        <v>14064.75</v>
      </c>
      <c r="P87" s="53">
        <f t="shared" si="67"/>
        <v>11955.0375</v>
      </c>
      <c r="Q87" s="29"/>
      <c r="R87" s="29"/>
      <c r="S87" s="29"/>
      <c r="T87" s="29"/>
      <c r="U87" s="29"/>
      <c r="V87" s="29"/>
      <c r="W87" s="29"/>
      <c r="X87" s="29"/>
      <c r="Y87" s="29"/>
      <c r="Z87" s="29"/>
      <c r="AA87" s="29"/>
      <c r="AB87" s="29"/>
      <c r="AC87" s="29"/>
      <c r="AD87" s="29"/>
      <c r="AE87" s="29"/>
      <c r="AF87" s="29"/>
      <c r="AG87" s="29"/>
      <c r="AH87" s="29"/>
      <c r="AI87" s="29"/>
      <c r="AJ87" s="29"/>
    </row>
    <row r="88" spans="1:36" ht="32.25" customHeight="1">
      <c r="A88" s="128"/>
      <c r="B88" s="187"/>
      <c r="C88" s="188" t="s">
        <v>4667</v>
      </c>
      <c r="D88" s="189" t="s">
        <v>4668</v>
      </c>
      <c r="E88" s="190" t="s">
        <v>4530</v>
      </c>
      <c r="F88" s="60">
        <f t="shared" si="82"/>
        <v>11700</v>
      </c>
      <c r="G88" s="60">
        <f t="shared" si="83"/>
        <v>19500</v>
      </c>
      <c r="H88" s="129" t="s">
        <v>4526</v>
      </c>
      <c r="I88" s="29" t="s">
        <v>4213</v>
      </c>
      <c r="J88" s="127"/>
      <c r="K88" s="29">
        <v>185</v>
      </c>
      <c r="L88" s="63">
        <f t="shared" si="63"/>
        <v>6475</v>
      </c>
      <c r="M88" s="53">
        <f t="shared" si="64"/>
        <v>19425</v>
      </c>
      <c r="N88" s="53">
        <f t="shared" si="65"/>
        <v>11655</v>
      </c>
      <c r="O88" s="53">
        <f t="shared" si="66"/>
        <v>11072.25</v>
      </c>
      <c r="P88" s="53">
        <f t="shared" si="67"/>
        <v>9411.4125000000004</v>
      </c>
      <c r="Q88" s="29"/>
      <c r="R88" s="29"/>
      <c r="S88" s="29"/>
      <c r="T88" s="29"/>
      <c r="U88" s="29"/>
      <c r="V88" s="29"/>
      <c r="W88" s="29"/>
      <c r="X88" s="29"/>
      <c r="Y88" s="29"/>
      <c r="Z88" s="29"/>
      <c r="AA88" s="29"/>
      <c r="AB88" s="29"/>
      <c r="AC88" s="29"/>
      <c r="AD88" s="29"/>
      <c r="AE88" s="29"/>
      <c r="AF88" s="29"/>
      <c r="AG88" s="29"/>
      <c r="AH88" s="29"/>
      <c r="AI88" s="29"/>
      <c r="AJ88" s="29"/>
    </row>
    <row r="89" spans="1:36" ht="32.25" customHeight="1">
      <c r="A89" s="128"/>
      <c r="B89" s="187"/>
      <c r="C89" s="188" t="s">
        <v>4669</v>
      </c>
      <c r="D89" s="189"/>
      <c r="E89" s="190" t="s">
        <v>4530</v>
      </c>
      <c r="F89" s="60">
        <f t="shared" si="82"/>
        <v>4800</v>
      </c>
      <c r="G89" s="60">
        <f t="shared" si="83"/>
        <v>7900</v>
      </c>
      <c r="H89" s="129" t="s">
        <v>4526</v>
      </c>
      <c r="I89" s="29" t="s">
        <v>4213</v>
      </c>
      <c r="J89" s="127"/>
      <c r="K89" s="29">
        <v>75</v>
      </c>
      <c r="L89" s="63">
        <f t="shared" si="63"/>
        <v>2625</v>
      </c>
      <c r="M89" s="53">
        <f t="shared" si="64"/>
        <v>7875</v>
      </c>
      <c r="N89" s="53">
        <f t="shared" si="65"/>
        <v>4725</v>
      </c>
      <c r="O89" s="53">
        <f t="shared" si="66"/>
        <v>4488.75</v>
      </c>
      <c r="P89" s="53">
        <f t="shared" si="67"/>
        <v>3815.4375</v>
      </c>
      <c r="Q89" s="29"/>
      <c r="R89" s="29"/>
      <c r="S89" s="29"/>
      <c r="T89" s="29"/>
      <c r="U89" s="29"/>
      <c r="V89" s="29"/>
      <c r="W89" s="29"/>
      <c r="X89" s="29"/>
      <c r="Y89" s="29"/>
      <c r="Z89" s="29"/>
      <c r="AA89" s="29"/>
      <c r="AB89" s="29"/>
      <c r="AC89" s="29"/>
      <c r="AD89" s="29"/>
      <c r="AE89" s="29"/>
      <c r="AF89" s="29"/>
      <c r="AG89" s="29"/>
      <c r="AH89" s="29"/>
      <c r="AI89" s="29"/>
      <c r="AJ89" s="29"/>
    </row>
    <row r="90" spans="1:36" ht="32.25" customHeight="1">
      <c r="A90" s="128"/>
      <c r="B90" s="187"/>
      <c r="C90" s="188" t="s">
        <v>4670</v>
      </c>
      <c r="D90" s="189"/>
      <c r="E90" s="190" t="s">
        <v>4530</v>
      </c>
      <c r="F90" s="60">
        <f t="shared" si="82"/>
        <v>4900</v>
      </c>
      <c r="G90" s="60">
        <f t="shared" si="83"/>
        <v>8100</v>
      </c>
      <c r="H90" s="129" t="s">
        <v>4526</v>
      </c>
      <c r="I90" s="29" t="s">
        <v>4213</v>
      </c>
      <c r="J90" s="127"/>
      <c r="K90" s="29">
        <v>77</v>
      </c>
      <c r="L90" s="63">
        <f t="shared" si="63"/>
        <v>2695</v>
      </c>
      <c r="M90" s="53">
        <f t="shared" si="64"/>
        <v>8085</v>
      </c>
      <c r="N90" s="53">
        <f t="shared" si="65"/>
        <v>4851</v>
      </c>
      <c r="O90" s="53">
        <f t="shared" si="66"/>
        <v>4608.45</v>
      </c>
      <c r="P90" s="53">
        <f t="shared" si="67"/>
        <v>3917.1824999999999</v>
      </c>
      <c r="Q90" s="29"/>
      <c r="R90" s="29"/>
      <c r="S90" s="29"/>
      <c r="T90" s="29"/>
      <c r="U90" s="29"/>
      <c r="V90" s="29"/>
      <c r="W90" s="29"/>
      <c r="X90" s="29"/>
      <c r="Y90" s="29"/>
      <c r="Z90" s="29"/>
      <c r="AA90" s="29"/>
      <c r="AB90" s="29"/>
      <c r="AC90" s="29"/>
      <c r="AD90" s="29"/>
      <c r="AE90" s="29"/>
      <c r="AF90" s="29"/>
      <c r="AG90" s="29"/>
      <c r="AH90" s="29"/>
      <c r="AI90" s="29"/>
      <c r="AJ90" s="29"/>
    </row>
    <row r="91" spans="1:36" ht="32.25" customHeight="1">
      <c r="A91" s="128"/>
      <c r="B91" s="187"/>
      <c r="C91" s="188" t="s">
        <v>4671</v>
      </c>
      <c r="D91" s="189"/>
      <c r="E91" s="190" t="s">
        <v>4530</v>
      </c>
      <c r="F91" s="60">
        <f t="shared" si="82"/>
        <v>1900</v>
      </c>
      <c r="G91" s="60">
        <f t="shared" si="83"/>
        <v>3200</v>
      </c>
      <c r="H91" s="129" t="s">
        <v>4526</v>
      </c>
      <c r="I91" s="29" t="s">
        <v>4213</v>
      </c>
      <c r="J91" s="127"/>
      <c r="K91" s="29">
        <v>30</v>
      </c>
      <c r="L91" s="63">
        <f t="shared" si="63"/>
        <v>1050</v>
      </c>
      <c r="M91" s="53">
        <f t="shared" si="64"/>
        <v>3150</v>
      </c>
      <c r="N91" s="53">
        <f t="shared" si="65"/>
        <v>1890</v>
      </c>
      <c r="O91" s="53">
        <f t="shared" si="66"/>
        <v>1795.5</v>
      </c>
      <c r="P91" s="53">
        <f t="shared" si="67"/>
        <v>1526.175</v>
      </c>
      <c r="Q91" s="29"/>
      <c r="R91" s="29"/>
      <c r="S91" s="29"/>
      <c r="T91" s="29"/>
      <c r="U91" s="29"/>
      <c r="V91" s="29"/>
      <c r="W91" s="29"/>
      <c r="X91" s="29"/>
      <c r="Y91" s="29"/>
      <c r="Z91" s="29"/>
      <c r="AA91" s="29"/>
      <c r="AB91" s="29"/>
      <c r="AC91" s="29"/>
      <c r="AD91" s="29"/>
      <c r="AE91" s="29"/>
      <c r="AF91" s="29"/>
      <c r="AG91" s="29"/>
      <c r="AH91" s="29"/>
      <c r="AI91" s="29"/>
      <c r="AJ91" s="29"/>
    </row>
    <row r="92" spans="1:36" ht="32.25" customHeight="1">
      <c r="A92" s="128"/>
      <c r="B92" s="191" t="s">
        <v>4610</v>
      </c>
      <c r="C92" s="188" t="s">
        <v>4672</v>
      </c>
      <c r="D92" s="189" t="s">
        <v>4673</v>
      </c>
      <c r="E92" s="190" t="s">
        <v>4530</v>
      </c>
      <c r="F92" s="130">
        <f t="shared" si="68"/>
        <v>0</v>
      </c>
      <c r="G92" s="130"/>
      <c r="H92" s="129" t="s">
        <v>4526</v>
      </c>
      <c r="I92" s="29" t="s">
        <v>4213</v>
      </c>
      <c r="J92" s="145" t="s">
        <v>5673</v>
      </c>
      <c r="K92" s="29"/>
      <c r="L92" s="63">
        <f t="shared" si="63"/>
        <v>0</v>
      </c>
      <c r="M92" s="53">
        <f t="shared" si="64"/>
        <v>0</v>
      </c>
      <c r="N92" s="53">
        <f t="shared" si="65"/>
        <v>0</v>
      </c>
      <c r="O92" s="53">
        <f t="shared" si="66"/>
        <v>0</v>
      </c>
      <c r="P92" s="53">
        <f t="shared" si="67"/>
        <v>0</v>
      </c>
      <c r="Q92" s="29"/>
      <c r="R92" s="29"/>
      <c r="S92" s="29"/>
      <c r="T92" s="29"/>
      <c r="U92" s="29"/>
      <c r="V92" s="29"/>
      <c r="W92" s="29"/>
      <c r="X92" s="29"/>
      <c r="Y92" s="29"/>
      <c r="Z92" s="29"/>
      <c r="AA92" s="29"/>
      <c r="AB92" s="29"/>
      <c r="AC92" s="29"/>
      <c r="AD92" s="29"/>
      <c r="AE92" s="29"/>
      <c r="AF92" s="29"/>
      <c r="AG92" s="29"/>
      <c r="AH92" s="29"/>
      <c r="AI92" s="29"/>
      <c r="AJ92" s="29"/>
    </row>
    <row r="93" spans="1:36" ht="32.25" customHeight="1">
      <c r="A93" s="128"/>
      <c r="B93" s="187"/>
      <c r="C93" s="188" t="s">
        <v>4674</v>
      </c>
      <c r="D93" s="189" t="s">
        <v>4675</v>
      </c>
      <c r="E93" s="190" t="s">
        <v>4530</v>
      </c>
      <c r="F93" s="130">
        <f t="shared" si="68"/>
        <v>10620</v>
      </c>
      <c r="G93" s="130">
        <v>17700</v>
      </c>
      <c r="H93" s="129" t="s">
        <v>4526</v>
      </c>
      <c r="I93" s="29" t="s">
        <v>4213</v>
      </c>
      <c r="J93" s="145" t="s">
        <v>5673</v>
      </c>
      <c r="K93" s="29"/>
      <c r="L93" s="63">
        <f t="shared" si="63"/>
        <v>0</v>
      </c>
      <c r="M93" s="53">
        <f t="shared" si="64"/>
        <v>0</v>
      </c>
      <c r="N93" s="53">
        <f t="shared" si="65"/>
        <v>0</v>
      </c>
      <c r="O93" s="53">
        <f t="shared" si="66"/>
        <v>0</v>
      </c>
      <c r="P93" s="53">
        <f t="shared" si="67"/>
        <v>0</v>
      </c>
      <c r="Q93" s="29"/>
      <c r="R93" s="29"/>
      <c r="S93" s="29"/>
      <c r="T93" s="29"/>
      <c r="U93" s="29"/>
      <c r="V93" s="29"/>
      <c r="W93" s="29"/>
      <c r="X93" s="29"/>
      <c r="Y93" s="29"/>
      <c r="Z93" s="29"/>
      <c r="AA93" s="29"/>
      <c r="AB93" s="29"/>
      <c r="AC93" s="29"/>
      <c r="AD93" s="29"/>
      <c r="AE93" s="29"/>
      <c r="AF93" s="29"/>
      <c r="AG93" s="29"/>
      <c r="AH93" s="29"/>
      <c r="AI93" s="29"/>
      <c r="AJ93" s="29"/>
    </row>
    <row r="94" spans="1:36" ht="48" customHeight="1">
      <c r="A94" s="128"/>
      <c r="B94" s="187"/>
      <c r="C94" s="188" t="s">
        <v>4676</v>
      </c>
      <c r="D94" s="189" t="s">
        <v>4677</v>
      </c>
      <c r="E94" s="190" t="s">
        <v>4530</v>
      </c>
      <c r="F94" s="130">
        <f t="shared" si="68"/>
        <v>10680</v>
      </c>
      <c r="G94" s="130">
        <v>17800</v>
      </c>
      <c r="H94" s="129" t="s">
        <v>4526</v>
      </c>
      <c r="I94" s="29" t="s">
        <v>4213</v>
      </c>
      <c r="J94" s="145" t="s">
        <v>5673</v>
      </c>
      <c r="K94" s="29"/>
      <c r="L94" s="63">
        <f t="shared" si="63"/>
        <v>0</v>
      </c>
      <c r="M94" s="53">
        <f t="shared" si="64"/>
        <v>0</v>
      </c>
      <c r="N94" s="53">
        <f t="shared" si="65"/>
        <v>0</v>
      </c>
      <c r="O94" s="53">
        <f t="shared" si="66"/>
        <v>0</v>
      </c>
      <c r="P94" s="53">
        <f t="shared" si="67"/>
        <v>0</v>
      </c>
      <c r="Q94" s="29"/>
      <c r="R94" s="29"/>
      <c r="S94" s="29"/>
      <c r="T94" s="29"/>
      <c r="U94" s="29"/>
      <c r="V94" s="29"/>
      <c r="W94" s="29"/>
      <c r="X94" s="29"/>
      <c r="Y94" s="29"/>
      <c r="Z94" s="29"/>
      <c r="AA94" s="29"/>
      <c r="AB94" s="29"/>
      <c r="AC94" s="29"/>
      <c r="AD94" s="29"/>
      <c r="AE94" s="29"/>
      <c r="AF94" s="29"/>
      <c r="AG94" s="29"/>
      <c r="AH94" s="29"/>
      <c r="AI94" s="29"/>
      <c r="AJ94" s="29"/>
    </row>
    <row r="95" spans="1:36" ht="62.25" customHeight="1">
      <c r="A95" s="128"/>
      <c r="B95" s="187"/>
      <c r="C95" s="188" t="s">
        <v>4678</v>
      </c>
      <c r="D95" s="189" t="s">
        <v>4679</v>
      </c>
      <c r="E95" s="190" t="s">
        <v>4530</v>
      </c>
      <c r="F95" s="60">
        <f t="shared" ref="F95" si="84">CEILING(N95,100)</f>
        <v>12000</v>
      </c>
      <c r="G95" s="60">
        <f t="shared" ref="G95" si="85">CEILING(M95,100)</f>
        <v>20000</v>
      </c>
      <c r="H95" s="129" t="s">
        <v>4526</v>
      </c>
      <c r="I95" s="29" t="s">
        <v>4213</v>
      </c>
      <c r="J95" s="127"/>
      <c r="K95" s="29">
        <v>190</v>
      </c>
      <c r="L95" s="63">
        <f t="shared" si="63"/>
        <v>6650</v>
      </c>
      <c r="M95" s="53">
        <f t="shared" si="64"/>
        <v>19950</v>
      </c>
      <c r="N95" s="53">
        <f t="shared" si="65"/>
        <v>11970</v>
      </c>
      <c r="O95" s="53">
        <f t="shared" si="66"/>
        <v>11371.5</v>
      </c>
      <c r="P95" s="53">
        <f t="shared" si="67"/>
        <v>9665.7749999999996</v>
      </c>
      <c r="Q95" s="29"/>
      <c r="R95" s="29"/>
      <c r="S95" s="29"/>
      <c r="T95" s="29"/>
      <c r="U95" s="29"/>
      <c r="V95" s="29"/>
      <c r="W95" s="29"/>
      <c r="X95" s="29"/>
      <c r="Y95" s="29"/>
      <c r="Z95" s="29"/>
      <c r="AA95" s="29"/>
      <c r="AB95" s="29"/>
      <c r="AC95" s="29"/>
      <c r="AD95" s="29"/>
      <c r="AE95" s="29"/>
      <c r="AF95" s="29"/>
      <c r="AG95" s="29"/>
      <c r="AH95" s="29"/>
      <c r="AI95" s="29"/>
      <c r="AJ95" s="29"/>
    </row>
    <row r="96" spans="1:36" ht="65.25" customHeight="1">
      <c r="A96" s="128"/>
      <c r="B96" s="187"/>
      <c r="C96" s="188" t="s">
        <v>4680</v>
      </c>
      <c r="D96" s="189" t="s">
        <v>4681</v>
      </c>
      <c r="E96" s="190" t="s">
        <v>4530</v>
      </c>
      <c r="F96" s="130">
        <f t="shared" si="68"/>
        <v>15840</v>
      </c>
      <c r="G96" s="130">
        <v>26400</v>
      </c>
      <c r="H96" s="129" t="s">
        <v>4526</v>
      </c>
      <c r="I96" s="29" t="s">
        <v>4213</v>
      </c>
      <c r="J96" s="145" t="s">
        <v>5673</v>
      </c>
      <c r="K96" s="29"/>
      <c r="L96" s="63">
        <f t="shared" si="63"/>
        <v>0</v>
      </c>
      <c r="M96" s="53">
        <f t="shared" si="64"/>
        <v>0</v>
      </c>
      <c r="N96" s="53">
        <f t="shared" si="65"/>
        <v>0</v>
      </c>
      <c r="O96" s="53">
        <f t="shared" si="66"/>
        <v>0</v>
      </c>
      <c r="P96" s="53">
        <f t="shared" si="67"/>
        <v>0</v>
      </c>
      <c r="Q96" s="29"/>
      <c r="R96" s="29"/>
      <c r="S96" s="29"/>
      <c r="T96" s="29"/>
      <c r="U96" s="29"/>
      <c r="V96" s="29"/>
      <c r="W96" s="29"/>
      <c r="X96" s="29"/>
      <c r="Y96" s="29"/>
      <c r="Z96" s="29"/>
      <c r="AA96" s="29"/>
      <c r="AB96" s="29"/>
      <c r="AC96" s="29"/>
      <c r="AD96" s="29"/>
      <c r="AE96" s="29"/>
      <c r="AF96" s="29"/>
      <c r="AG96" s="29"/>
      <c r="AH96" s="29"/>
      <c r="AI96" s="29"/>
      <c r="AJ96" s="29"/>
    </row>
    <row r="97" spans="1:36" ht="55.5" customHeight="1">
      <c r="A97" s="128"/>
      <c r="B97" s="187"/>
      <c r="C97" s="188" t="s">
        <v>4682</v>
      </c>
      <c r="D97" s="189" t="s">
        <v>4683</v>
      </c>
      <c r="E97" s="190" t="s">
        <v>4530</v>
      </c>
      <c r="F97" s="60">
        <f t="shared" ref="F97" si="86">CEILING(N97,100)</f>
        <v>30000</v>
      </c>
      <c r="G97" s="60">
        <f t="shared" ref="G97" si="87">CEILING(M97,100)</f>
        <v>50000</v>
      </c>
      <c r="H97" s="129" t="s">
        <v>4526</v>
      </c>
      <c r="I97" s="29" t="s">
        <v>4213</v>
      </c>
      <c r="J97" s="127"/>
      <c r="K97" s="29">
        <v>476</v>
      </c>
      <c r="L97" s="63">
        <f t="shared" si="63"/>
        <v>16660</v>
      </c>
      <c r="M97" s="53">
        <f t="shared" si="64"/>
        <v>49980</v>
      </c>
      <c r="N97" s="53">
        <f t="shared" si="65"/>
        <v>29988</v>
      </c>
      <c r="O97" s="53">
        <f t="shared" si="66"/>
        <v>28488.6</v>
      </c>
      <c r="P97" s="53">
        <f t="shared" si="67"/>
        <v>24215.309999999998</v>
      </c>
      <c r="Q97" s="29"/>
      <c r="R97" s="29"/>
      <c r="S97" s="29"/>
      <c r="T97" s="29"/>
      <c r="U97" s="29"/>
      <c r="V97" s="29"/>
      <c r="W97" s="29"/>
      <c r="X97" s="29"/>
      <c r="Y97" s="29"/>
      <c r="Z97" s="29"/>
      <c r="AA97" s="29"/>
      <c r="AB97" s="29"/>
      <c r="AC97" s="29"/>
      <c r="AD97" s="29"/>
      <c r="AE97" s="29"/>
      <c r="AF97" s="29"/>
      <c r="AG97" s="29"/>
      <c r="AH97" s="29"/>
      <c r="AI97" s="29"/>
      <c r="AJ97" s="29"/>
    </row>
    <row r="98" spans="1:36" ht="32.25" customHeight="1">
      <c r="A98" s="183" t="s">
        <v>4526</v>
      </c>
      <c r="B98" s="184" t="s">
        <v>4684</v>
      </c>
      <c r="C98" s="185"/>
      <c r="D98" s="185"/>
      <c r="E98" s="126"/>
      <c r="F98" s="126"/>
      <c r="G98" s="126"/>
      <c r="H98" s="183" t="s">
        <v>4526</v>
      </c>
      <c r="I98" s="29"/>
      <c r="J98" s="127"/>
      <c r="K98" s="29"/>
      <c r="L98" s="63">
        <f t="shared" si="63"/>
        <v>0</v>
      </c>
      <c r="M98" s="53">
        <f t="shared" si="64"/>
        <v>0</v>
      </c>
      <c r="N98" s="53">
        <f t="shared" si="65"/>
        <v>0</v>
      </c>
      <c r="O98" s="53">
        <f t="shared" si="66"/>
        <v>0</v>
      </c>
      <c r="P98" s="53">
        <f t="shared" si="67"/>
        <v>0</v>
      </c>
      <c r="Q98" s="29"/>
      <c r="R98" s="29"/>
      <c r="S98" s="29"/>
      <c r="T98" s="29"/>
      <c r="U98" s="29"/>
      <c r="V98" s="29"/>
      <c r="W98" s="29"/>
      <c r="X98" s="29"/>
      <c r="Y98" s="29"/>
      <c r="Z98" s="29"/>
      <c r="AA98" s="29"/>
      <c r="AB98" s="29"/>
      <c r="AC98" s="29"/>
      <c r="AD98" s="29"/>
      <c r="AE98" s="29"/>
      <c r="AF98" s="29"/>
      <c r="AG98" s="29"/>
      <c r="AH98" s="29"/>
      <c r="AI98" s="29"/>
      <c r="AJ98" s="29"/>
    </row>
    <row r="99" spans="1:36" ht="63" customHeight="1">
      <c r="A99" s="128"/>
      <c r="B99" s="187"/>
      <c r="C99" s="188" t="s">
        <v>4685</v>
      </c>
      <c r="D99" s="189" t="s">
        <v>4686</v>
      </c>
      <c r="E99" s="190" t="s">
        <v>4530</v>
      </c>
      <c r="F99" s="60">
        <f t="shared" ref="F99" si="88">CEILING(N99,100)</f>
        <v>3800</v>
      </c>
      <c r="G99" s="60">
        <f t="shared" ref="G99" si="89">CEILING(M99,100)</f>
        <v>6300</v>
      </c>
      <c r="H99" s="129" t="s">
        <v>4526</v>
      </c>
      <c r="I99" s="29" t="s">
        <v>4213</v>
      </c>
      <c r="J99" s="127"/>
      <c r="K99" s="29">
        <v>59.62</v>
      </c>
      <c r="L99" s="63">
        <f t="shared" si="63"/>
        <v>2086.6999999999998</v>
      </c>
      <c r="M99" s="53">
        <f t="shared" si="64"/>
        <v>6260.0999999999995</v>
      </c>
      <c r="N99" s="53">
        <f t="shared" si="65"/>
        <v>3756.0599999999995</v>
      </c>
      <c r="O99" s="53">
        <f t="shared" si="66"/>
        <v>3568.2569999999992</v>
      </c>
      <c r="P99" s="53">
        <f t="shared" si="67"/>
        <v>3033.0184499999991</v>
      </c>
      <c r="Q99" s="29"/>
      <c r="R99" s="29"/>
      <c r="S99" s="29"/>
      <c r="T99" s="29"/>
      <c r="U99" s="29"/>
      <c r="V99" s="29"/>
      <c r="W99" s="29"/>
      <c r="X99" s="29"/>
      <c r="Y99" s="29"/>
      <c r="Z99" s="29"/>
      <c r="AA99" s="29"/>
      <c r="AB99" s="29"/>
      <c r="AC99" s="29"/>
      <c r="AD99" s="29"/>
      <c r="AE99" s="29"/>
      <c r="AF99" s="29"/>
      <c r="AG99" s="29"/>
      <c r="AH99" s="29"/>
      <c r="AI99" s="29"/>
      <c r="AJ99" s="29"/>
    </row>
    <row r="100" spans="1:36" ht="59.25" customHeight="1">
      <c r="A100" s="128"/>
      <c r="B100" s="187"/>
      <c r="C100" s="188" t="s">
        <v>4687</v>
      </c>
      <c r="D100" s="189" t="s">
        <v>4688</v>
      </c>
      <c r="E100" s="190" t="s">
        <v>4530</v>
      </c>
      <c r="F100" s="60">
        <f t="shared" ref="F100:F103" si="90">CEILING(N100,100)</f>
        <v>8500</v>
      </c>
      <c r="G100" s="60">
        <f t="shared" ref="G100:G103" si="91">CEILING(M100,100)</f>
        <v>14200</v>
      </c>
      <c r="H100" s="129" t="s">
        <v>4526</v>
      </c>
      <c r="I100" s="29" t="s">
        <v>4213</v>
      </c>
      <c r="J100" s="127"/>
      <c r="K100" s="29">
        <v>134.84</v>
      </c>
      <c r="L100" s="63">
        <f t="shared" si="63"/>
        <v>4719.4000000000005</v>
      </c>
      <c r="M100" s="53">
        <f t="shared" si="64"/>
        <v>14158.2</v>
      </c>
      <c r="N100" s="53">
        <f t="shared" si="65"/>
        <v>8494.92</v>
      </c>
      <c r="O100" s="53">
        <f t="shared" si="66"/>
        <v>8070.174</v>
      </c>
      <c r="P100" s="53">
        <f t="shared" si="67"/>
        <v>6859.6478999999999</v>
      </c>
      <c r="Q100" s="29"/>
      <c r="R100" s="29"/>
      <c r="S100" s="29"/>
      <c r="T100" s="29"/>
      <c r="U100" s="29"/>
      <c r="V100" s="29"/>
      <c r="W100" s="29"/>
      <c r="X100" s="29"/>
      <c r="Y100" s="29"/>
      <c r="Z100" s="29"/>
      <c r="AA100" s="29"/>
      <c r="AB100" s="29"/>
      <c r="AC100" s="29"/>
      <c r="AD100" s="29"/>
      <c r="AE100" s="29"/>
      <c r="AF100" s="29"/>
      <c r="AG100" s="29"/>
      <c r="AH100" s="29"/>
      <c r="AI100" s="29"/>
      <c r="AJ100" s="29"/>
    </row>
    <row r="101" spans="1:36" ht="63" customHeight="1">
      <c r="A101" s="128"/>
      <c r="B101" s="187"/>
      <c r="C101" s="188" t="s">
        <v>4689</v>
      </c>
      <c r="D101" s="189" t="s">
        <v>4690</v>
      </c>
      <c r="E101" s="190" t="s">
        <v>4530</v>
      </c>
      <c r="F101" s="60">
        <f t="shared" si="90"/>
        <v>4900</v>
      </c>
      <c r="G101" s="60">
        <f t="shared" si="91"/>
        <v>8100</v>
      </c>
      <c r="H101" s="129" t="s">
        <v>4526</v>
      </c>
      <c r="I101" s="29" t="s">
        <v>4213</v>
      </c>
      <c r="J101" s="127"/>
      <c r="K101" s="29">
        <v>76.55</v>
      </c>
      <c r="L101" s="63">
        <f t="shared" si="63"/>
        <v>2679.25</v>
      </c>
      <c r="M101" s="53">
        <f t="shared" si="64"/>
        <v>8037.75</v>
      </c>
      <c r="N101" s="53">
        <f t="shared" si="65"/>
        <v>4822.6499999999996</v>
      </c>
      <c r="O101" s="53">
        <f t="shared" si="66"/>
        <v>4581.517499999999</v>
      </c>
      <c r="P101" s="53">
        <f t="shared" si="67"/>
        <v>3894.289874999999</v>
      </c>
      <c r="Q101" s="29"/>
      <c r="R101" s="29"/>
      <c r="S101" s="29"/>
      <c r="T101" s="29"/>
      <c r="U101" s="29"/>
      <c r="V101" s="29"/>
      <c r="W101" s="29"/>
      <c r="X101" s="29"/>
      <c r="Y101" s="29"/>
      <c r="Z101" s="29"/>
      <c r="AA101" s="29"/>
      <c r="AB101" s="29"/>
      <c r="AC101" s="29"/>
      <c r="AD101" s="29"/>
      <c r="AE101" s="29"/>
      <c r="AF101" s="29"/>
      <c r="AG101" s="29"/>
      <c r="AH101" s="29"/>
      <c r="AI101" s="29"/>
      <c r="AJ101" s="29"/>
    </row>
    <row r="102" spans="1:36" ht="45.75" customHeight="1">
      <c r="A102" s="131"/>
      <c r="B102" s="187"/>
      <c r="C102" s="188" t="s">
        <v>4691</v>
      </c>
      <c r="D102" s="189" t="s">
        <v>4692</v>
      </c>
      <c r="E102" s="190" t="s">
        <v>4530</v>
      </c>
      <c r="F102" s="60">
        <f t="shared" si="90"/>
        <v>6600</v>
      </c>
      <c r="G102" s="60">
        <f t="shared" si="91"/>
        <v>10900</v>
      </c>
      <c r="H102" s="129" t="s">
        <v>4526</v>
      </c>
      <c r="I102" s="29" t="s">
        <v>4213</v>
      </c>
      <c r="J102" s="29"/>
      <c r="K102" s="29">
        <v>103.45</v>
      </c>
      <c r="L102" s="63">
        <f t="shared" ref="L102" si="92">K102*35</f>
        <v>3620.75</v>
      </c>
      <c r="M102" s="53">
        <f t="shared" ref="M102" si="93">L102*3</f>
        <v>10862.25</v>
      </c>
      <c r="N102" s="53">
        <f t="shared" ref="N102" si="94">M102*0.6</f>
        <v>6517.3499999999995</v>
      </c>
      <c r="O102" s="53">
        <f t="shared" ref="O102" si="95">N102*0.95</f>
        <v>6191.4824999999992</v>
      </c>
      <c r="P102" s="53">
        <f t="shared" ref="P102" si="96">O102*0.85</f>
        <v>5262.7601249999989</v>
      </c>
      <c r="Q102" s="29"/>
      <c r="R102" s="29"/>
      <c r="S102" s="29"/>
      <c r="T102" s="29"/>
      <c r="U102" s="29"/>
      <c r="V102" s="29"/>
      <c r="W102" s="29"/>
      <c r="X102" s="29"/>
      <c r="Y102" s="29"/>
      <c r="Z102" s="29"/>
      <c r="AA102" s="29"/>
      <c r="AB102" s="29"/>
      <c r="AC102" s="29"/>
      <c r="AD102" s="29"/>
      <c r="AE102" s="29"/>
      <c r="AF102" s="29"/>
      <c r="AG102" s="29"/>
      <c r="AH102" s="29"/>
      <c r="AI102" s="29"/>
      <c r="AJ102" s="29"/>
    </row>
    <row r="103" spans="1:36" ht="45.75" customHeight="1">
      <c r="A103" s="131"/>
      <c r="B103" s="187"/>
      <c r="C103" s="188" t="s">
        <v>5715</v>
      </c>
      <c r="D103" s="189" t="s">
        <v>4692</v>
      </c>
      <c r="E103" s="190" t="s">
        <v>4530</v>
      </c>
      <c r="F103" s="60">
        <f t="shared" si="90"/>
        <v>9800</v>
      </c>
      <c r="G103" s="60">
        <f t="shared" si="91"/>
        <v>16300</v>
      </c>
      <c r="H103" s="129" t="s">
        <v>4526</v>
      </c>
      <c r="I103" s="29" t="s">
        <v>4213</v>
      </c>
      <c r="J103" s="29"/>
      <c r="K103" s="29">
        <v>155.16999999999999</v>
      </c>
      <c r="L103" s="63">
        <f t="shared" si="63"/>
        <v>5430.95</v>
      </c>
      <c r="M103" s="53">
        <f t="shared" si="64"/>
        <v>16292.849999999999</v>
      </c>
      <c r="N103" s="53">
        <f t="shared" si="65"/>
        <v>9775.7099999999991</v>
      </c>
      <c r="O103" s="53">
        <f t="shared" si="66"/>
        <v>9286.9244999999992</v>
      </c>
      <c r="P103" s="53">
        <f t="shared" si="67"/>
        <v>7893.8858249999994</v>
      </c>
      <c r="Q103" s="29"/>
      <c r="R103" s="29"/>
      <c r="S103" s="29"/>
      <c r="T103" s="29"/>
      <c r="U103" s="29"/>
      <c r="V103" s="29"/>
      <c r="W103" s="29"/>
      <c r="X103" s="29"/>
      <c r="Y103" s="29"/>
      <c r="Z103" s="29"/>
      <c r="AA103" s="29"/>
      <c r="AB103" s="29"/>
      <c r="AC103" s="29"/>
      <c r="AD103" s="29"/>
      <c r="AE103" s="29"/>
      <c r="AF103" s="29"/>
      <c r="AG103" s="29"/>
      <c r="AH103" s="29"/>
      <c r="AI103" s="29"/>
      <c r="AJ103" s="29"/>
    </row>
    <row r="104" spans="1:36" ht="32.25" customHeight="1">
      <c r="A104" s="183" t="s">
        <v>4526</v>
      </c>
      <c r="B104" s="184" t="s">
        <v>14</v>
      </c>
      <c r="C104" s="185"/>
      <c r="D104" s="186"/>
      <c r="E104" s="126"/>
      <c r="F104" s="126">
        <f t="shared" ref="F104" si="97">G104*0.6</f>
        <v>0</v>
      </c>
      <c r="G104" s="126"/>
      <c r="H104" s="183" t="s">
        <v>4526</v>
      </c>
      <c r="I104" s="29"/>
      <c r="J104" s="29"/>
      <c r="K104" s="29"/>
      <c r="L104" s="63">
        <f t="shared" si="63"/>
        <v>0</v>
      </c>
      <c r="M104" s="53">
        <f t="shared" si="64"/>
        <v>0</v>
      </c>
      <c r="N104" s="53">
        <f t="shared" si="65"/>
        <v>0</v>
      </c>
      <c r="O104" s="53">
        <f t="shared" si="66"/>
        <v>0</v>
      </c>
      <c r="P104" s="53">
        <f t="shared" si="67"/>
        <v>0</v>
      </c>
      <c r="Q104" s="29"/>
      <c r="R104" s="29"/>
      <c r="S104" s="29"/>
      <c r="T104" s="29"/>
      <c r="U104" s="29"/>
      <c r="V104" s="29"/>
      <c r="W104" s="29"/>
      <c r="X104" s="29"/>
      <c r="Y104" s="29"/>
      <c r="Z104" s="29"/>
      <c r="AA104" s="29"/>
      <c r="AB104" s="29"/>
      <c r="AC104" s="29"/>
      <c r="AD104" s="29"/>
      <c r="AE104" s="29"/>
      <c r="AF104" s="29"/>
      <c r="AG104" s="29"/>
      <c r="AH104" s="29"/>
      <c r="AI104" s="29"/>
      <c r="AJ104" s="29"/>
    </row>
    <row r="105" spans="1:36" ht="32.25" customHeight="1">
      <c r="A105" s="131"/>
      <c r="B105" s="187"/>
      <c r="C105" s="188" t="s">
        <v>4693</v>
      </c>
      <c r="D105" s="189" t="s">
        <v>4694</v>
      </c>
      <c r="E105" s="190" t="s">
        <v>4530</v>
      </c>
      <c r="F105" s="60">
        <f>CEILING(N105,100)</f>
        <v>25900</v>
      </c>
      <c r="G105" s="60">
        <f>CEILING(M105,100)</f>
        <v>43100</v>
      </c>
      <c r="H105" s="129" t="s">
        <v>4526</v>
      </c>
      <c r="I105" s="29"/>
      <c r="J105" s="29"/>
      <c r="K105" s="29">
        <v>410</v>
      </c>
      <c r="L105" s="63">
        <f t="shared" si="63"/>
        <v>14350</v>
      </c>
      <c r="M105" s="53">
        <f t="shared" si="64"/>
        <v>43050</v>
      </c>
      <c r="N105" s="53">
        <f t="shared" si="65"/>
        <v>25830</v>
      </c>
      <c r="O105" s="53">
        <f t="shared" si="66"/>
        <v>24538.5</v>
      </c>
      <c r="P105" s="53">
        <f t="shared" si="67"/>
        <v>20857.724999999999</v>
      </c>
      <c r="Q105" s="29"/>
      <c r="R105" s="29"/>
      <c r="S105" s="29"/>
      <c r="T105" s="29"/>
      <c r="U105" s="29"/>
      <c r="V105" s="29"/>
      <c r="W105" s="29"/>
      <c r="X105" s="29"/>
      <c r="Y105" s="29"/>
      <c r="Z105" s="29"/>
      <c r="AA105" s="29"/>
      <c r="AB105" s="29"/>
      <c r="AC105" s="29"/>
      <c r="AD105" s="29"/>
      <c r="AE105" s="29"/>
      <c r="AF105" s="29"/>
      <c r="AG105" s="29"/>
      <c r="AH105" s="29"/>
      <c r="AI105" s="29"/>
      <c r="AJ105" s="29"/>
    </row>
    <row r="106" spans="1:36" ht="32.25" customHeight="1">
      <c r="A106" s="131"/>
      <c r="B106" s="187"/>
      <c r="C106" s="188" t="s">
        <v>4695</v>
      </c>
      <c r="D106" s="189" t="s">
        <v>4696</v>
      </c>
      <c r="E106" s="190" t="s">
        <v>4530</v>
      </c>
      <c r="F106" s="60">
        <f>CEILING(N106,100)</f>
        <v>14200</v>
      </c>
      <c r="G106" s="60">
        <f>CEILING(M106,100)</f>
        <v>23700</v>
      </c>
      <c r="H106" s="129" t="s">
        <v>4526</v>
      </c>
      <c r="I106" s="29"/>
      <c r="J106" s="29"/>
      <c r="K106" s="29">
        <v>225</v>
      </c>
      <c r="L106" s="63">
        <f t="shared" si="63"/>
        <v>7875</v>
      </c>
      <c r="M106" s="53">
        <f t="shared" si="64"/>
        <v>23625</v>
      </c>
      <c r="N106" s="53">
        <f t="shared" si="65"/>
        <v>14175</v>
      </c>
      <c r="O106" s="53">
        <f t="shared" si="66"/>
        <v>13466.25</v>
      </c>
      <c r="P106" s="53">
        <f t="shared" si="67"/>
        <v>11446.3125</v>
      </c>
      <c r="Q106" s="29"/>
      <c r="R106" s="29"/>
      <c r="S106" s="29"/>
      <c r="T106" s="29"/>
      <c r="U106" s="29"/>
      <c r="V106" s="29"/>
      <c r="W106" s="29"/>
      <c r="X106" s="29"/>
      <c r="Y106" s="29"/>
      <c r="Z106" s="29"/>
      <c r="AA106" s="29"/>
      <c r="AB106" s="29"/>
      <c r="AC106" s="29"/>
      <c r="AD106" s="29"/>
      <c r="AE106" s="29"/>
      <c r="AF106" s="29"/>
      <c r="AG106" s="29"/>
      <c r="AH106" s="29"/>
      <c r="AI106" s="29"/>
      <c r="AJ106" s="29"/>
    </row>
    <row r="107" spans="1:36" ht="32.25" customHeight="1">
      <c r="A107" s="131"/>
      <c r="B107" s="226"/>
      <c r="C107" s="227" t="s">
        <v>4697</v>
      </c>
      <c r="D107" s="228"/>
      <c r="E107" s="229" t="s">
        <v>4530</v>
      </c>
      <c r="F107" s="230">
        <f>CEILING(N107,100)</f>
        <v>12000</v>
      </c>
      <c r="G107" s="230">
        <f>CEILING(M107,100)</f>
        <v>20000</v>
      </c>
      <c r="H107" s="139" t="s">
        <v>4526</v>
      </c>
      <c r="I107" s="29"/>
      <c r="J107" s="29"/>
      <c r="K107" s="29">
        <v>190</v>
      </c>
      <c r="L107" s="63">
        <f t="shared" si="63"/>
        <v>6650</v>
      </c>
      <c r="M107" s="53">
        <f t="shared" si="64"/>
        <v>19950</v>
      </c>
      <c r="N107" s="53">
        <f t="shared" si="65"/>
        <v>11970</v>
      </c>
      <c r="O107" s="53">
        <f t="shared" si="66"/>
        <v>11371.5</v>
      </c>
      <c r="P107" s="53">
        <f t="shared" si="67"/>
        <v>9665.7749999999996</v>
      </c>
      <c r="Q107" s="29"/>
      <c r="R107" s="29"/>
      <c r="S107" s="29"/>
      <c r="T107" s="29"/>
      <c r="U107" s="29"/>
      <c r="V107" s="29"/>
      <c r="W107" s="29"/>
      <c r="X107" s="29"/>
      <c r="Y107" s="29"/>
      <c r="Z107" s="29"/>
      <c r="AA107" s="29"/>
      <c r="AB107" s="29"/>
      <c r="AC107" s="29"/>
      <c r="AD107" s="29"/>
      <c r="AE107" s="29"/>
      <c r="AF107" s="29"/>
      <c r="AG107" s="29"/>
      <c r="AH107" s="29"/>
      <c r="AI107" s="29"/>
      <c r="AJ107" s="29"/>
    </row>
    <row r="108" spans="1:36" ht="32.25" customHeight="1">
      <c r="A108" s="225"/>
      <c r="B108" s="231"/>
      <c r="C108" s="232" t="s">
        <v>5707</v>
      </c>
      <c r="D108" s="233"/>
      <c r="E108" s="229" t="s">
        <v>4530</v>
      </c>
      <c r="F108" s="230">
        <f t="shared" ref="F108:F112" si="98">CEILING(N108,100)</f>
        <v>12000</v>
      </c>
      <c r="G108" s="230">
        <f t="shared" ref="G108:G112" si="99">CEILING(M108,100)</f>
        <v>20000</v>
      </c>
      <c r="H108" s="139" t="s">
        <v>4526</v>
      </c>
      <c r="I108" s="29"/>
      <c r="J108" s="29"/>
      <c r="K108" s="29">
        <v>190</v>
      </c>
      <c r="L108" s="63">
        <f t="shared" si="63"/>
        <v>6650</v>
      </c>
      <c r="M108" s="53">
        <f t="shared" si="64"/>
        <v>19950</v>
      </c>
      <c r="N108" s="53">
        <f t="shared" si="65"/>
        <v>11970</v>
      </c>
      <c r="O108" s="53">
        <f t="shared" si="66"/>
        <v>11371.5</v>
      </c>
      <c r="P108" s="53">
        <f t="shared" si="67"/>
        <v>9665.7749999999996</v>
      </c>
      <c r="Q108" s="29"/>
      <c r="R108" s="29"/>
      <c r="S108" s="29"/>
      <c r="T108" s="29"/>
      <c r="U108" s="29"/>
      <c r="V108" s="29"/>
      <c r="W108" s="29"/>
      <c r="X108" s="29"/>
      <c r="Y108" s="29"/>
      <c r="Z108" s="29"/>
      <c r="AA108" s="29"/>
      <c r="AB108" s="29"/>
      <c r="AC108" s="29"/>
      <c r="AD108" s="29"/>
      <c r="AE108" s="29"/>
      <c r="AF108" s="29"/>
      <c r="AG108" s="29"/>
      <c r="AH108" s="29"/>
      <c r="AI108" s="29"/>
      <c r="AJ108" s="29"/>
    </row>
    <row r="109" spans="1:36" ht="32.25" customHeight="1">
      <c r="A109" s="225"/>
      <c r="B109" s="231"/>
      <c r="C109" s="232" t="s">
        <v>5708</v>
      </c>
      <c r="D109" s="233"/>
      <c r="E109" s="229" t="s">
        <v>4530</v>
      </c>
      <c r="F109" s="230">
        <f t="shared" si="98"/>
        <v>12000</v>
      </c>
      <c r="G109" s="230">
        <f t="shared" si="99"/>
        <v>20000</v>
      </c>
      <c r="H109" s="139" t="s">
        <v>4526</v>
      </c>
      <c r="I109" s="29"/>
      <c r="J109" s="29"/>
      <c r="K109" s="29">
        <v>190</v>
      </c>
      <c r="L109" s="63">
        <f t="shared" si="63"/>
        <v>6650</v>
      </c>
      <c r="M109" s="53">
        <f t="shared" si="64"/>
        <v>19950</v>
      </c>
      <c r="N109" s="53">
        <f t="shared" si="65"/>
        <v>11970</v>
      </c>
      <c r="O109" s="53">
        <f t="shared" si="66"/>
        <v>11371.5</v>
      </c>
      <c r="P109" s="53">
        <f t="shared" si="67"/>
        <v>9665.7749999999996</v>
      </c>
      <c r="Q109" s="29"/>
      <c r="R109" s="29"/>
      <c r="S109" s="29"/>
      <c r="T109" s="29"/>
      <c r="U109" s="29"/>
      <c r="V109" s="29"/>
      <c r="W109" s="29"/>
      <c r="X109" s="29"/>
      <c r="Y109" s="29"/>
      <c r="Z109" s="29"/>
      <c r="AA109" s="29"/>
      <c r="AB109" s="29"/>
      <c r="AC109" s="29"/>
      <c r="AD109" s="29"/>
      <c r="AE109" s="29"/>
      <c r="AF109" s="29"/>
      <c r="AG109" s="29"/>
      <c r="AH109" s="29"/>
      <c r="AI109" s="29"/>
      <c r="AJ109" s="29"/>
    </row>
    <row r="110" spans="1:36" ht="32.25" customHeight="1">
      <c r="A110" s="225"/>
      <c r="B110" s="231"/>
      <c r="C110" s="232" t="s">
        <v>5706</v>
      </c>
      <c r="D110" s="233"/>
      <c r="E110" s="229" t="s">
        <v>4530</v>
      </c>
      <c r="F110" s="234" t="s">
        <v>5711</v>
      </c>
      <c r="G110" s="234" t="s">
        <v>5711</v>
      </c>
      <c r="H110" s="139" t="s">
        <v>4526</v>
      </c>
      <c r="I110" s="29"/>
      <c r="J110" s="29"/>
      <c r="K110" s="29"/>
      <c r="L110" s="63">
        <f t="shared" ref="L110:L112" si="100">K110*35</f>
        <v>0</v>
      </c>
      <c r="M110" s="53">
        <f t="shared" ref="M110:M112" si="101">L110*3</f>
        <v>0</v>
      </c>
      <c r="N110" s="53">
        <f t="shared" ref="N110:N112" si="102">M110*0.6</f>
        <v>0</v>
      </c>
      <c r="O110" s="53">
        <f t="shared" ref="O110:O112" si="103">N110*0.95</f>
        <v>0</v>
      </c>
      <c r="P110" s="53">
        <f t="shared" ref="P110:P112" si="104">O110*0.85</f>
        <v>0</v>
      </c>
      <c r="Q110" s="29"/>
      <c r="R110" s="29"/>
      <c r="S110" s="29"/>
      <c r="T110" s="29"/>
      <c r="U110" s="29"/>
      <c r="V110" s="29"/>
      <c r="W110" s="29"/>
      <c r="X110" s="29"/>
      <c r="Y110" s="29"/>
      <c r="Z110" s="29"/>
      <c r="AA110" s="29"/>
      <c r="AB110" s="29"/>
      <c r="AC110" s="29"/>
      <c r="AD110" s="29"/>
      <c r="AE110" s="29"/>
      <c r="AF110" s="29"/>
      <c r="AG110" s="29"/>
      <c r="AH110" s="29"/>
      <c r="AI110" s="29"/>
      <c r="AJ110" s="29"/>
    </row>
    <row r="111" spans="1:36" ht="32.25" customHeight="1">
      <c r="A111" s="225"/>
      <c r="B111" s="231"/>
      <c r="C111" s="232" t="s">
        <v>5709</v>
      </c>
      <c r="D111" s="233"/>
      <c r="E111" s="229" t="s">
        <v>4530</v>
      </c>
      <c r="F111" s="230">
        <f t="shared" si="98"/>
        <v>3600</v>
      </c>
      <c r="G111" s="230">
        <f t="shared" si="99"/>
        <v>6000</v>
      </c>
      <c r="H111" s="139" t="s">
        <v>4526</v>
      </c>
      <c r="I111" s="29"/>
      <c r="J111" s="29"/>
      <c r="K111" s="29">
        <v>57</v>
      </c>
      <c r="L111" s="63">
        <f t="shared" si="100"/>
        <v>1995</v>
      </c>
      <c r="M111" s="53">
        <f t="shared" si="101"/>
        <v>5985</v>
      </c>
      <c r="N111" s="53">
        <f t="shared" si="102"/>
        <v>3591</v>
      </c>
      <c r="O111" s="53">
        <f t="shared" si="103"/>
        <v>3411.45</v>
      </c>
      <c r="P111" s="53">
        <f t="shared" si="104"/>
        <v>2899.7324999999996</v>
      </c>
      <c r="Q111" s="29"/>
      <c r="R111" s="29"/>
      <c r="S111" s="29"/>
      <c r="T111" s="29"/>
      <c r="U111" s="29"/>
      <c r="V111" s="29"/>
      <c r="W111" s="29"/>
      <c r="X111" s="29"/>
      <c r="Y111" s="29"/>
      <c r="Z111" s="29"/>
      <c r="AA111" s="29"/>
      <c r="AB111" s="29"/>
      <c r="AC111" s="29"/>
      <c r="AD111" s="29"/>
      <c r="AE111" s="29"/>
      <c r="AF111" s="29"/>
      <c r="AG111" s="29"/>
      <c r="AH111" s="29"/>
      <c r="AI111" s="29"/>
      <c r="AJ111" s="29"/>
    </row>
    <row r="112" spans="1:36" ht="32.25" customHeight="1">
      <c r="A112" s="225"/>
      <c r="B112" s="231"/>
      <c r="C112" s="232" t="s">
        <v>5710</v>
      </c>
      <c r="D112" s="233"/>
      <c r="E112" s="229" t="s">
        <v>4530</v>
      </c>
      <c r="F112" s="230">
        <f t="shared" si="98"/>
        <v>1200</v>
      </c>
      <c r="G112" s="230">
        <f t="shared" si="99"/>
        <v>1900</v>
      </c>
      <c r="H112" s="139" t="s">
        <v>4526</v>
      </c>
      <c r="I112" s="29"/>
      <c r="J112" s="29"/>
      <c r="K112" s="29">
        <v>18</v>
      </c>
      <c r="L112" s="63">
        <f t="shared" si="100"/>
        <v>630</v>
      </c>
      <c r="M112" s="53">
        <f t="shared" si="101"/>
        <v>1890</v>
      </c>
      <c r="N112" s="53">
        <f t="shared" si="102"/>
        <v>1134</v>
      </c>
      <c r="O112" s="53">
        <f t="shared" si="103"/>
        <v>1077.3</v>
      </c>
      <c r="P112" s="53">
        <f t="shared" si="104"/>
        <v>915.70499999999993</v>
      </c>
      <c r="Q112" s="29"/>
      <c r="R112" s="29"/>
      <c r="S112" s="29"/>
      <c r="T112" s="29"/>
      <c r="U112" s="29"/>
      <c r="V112" s="29"/>
      <c r="W112" s="29"/>
      <c r="X112" s="29"/>
      <c r="Y112" s="29"/>
      <c r="Z112" s="29"/>
      <c r="AA112" s="29"/>
      <c r="AB112" s="29"/>
      <c r="AC112" s="29"/>
      <c r="AD112" s="29"/>
      <c r="AE112" s="29"/>
      <c r="AF112" s="29"/>
      <c r="AG112" s="29"/>
      <c r="AH112" s="29"/>
      <c r="AI112" s="29"/>
      <c r="AJ112" s="29"/>
    </row>
    <row r="113" spans="1:36" ht="32.25" customHeight="1">
      <c r="A113" s="193" t="s">
        <v>511</v>
      </c>
      <c r="B113" s="132"/>
      <c r="C113" s="29"/>
      <c r="D113" s="172"/>
      <c r="E113" s="131"/>
      <c r="F113" s="131"/>
      <c r="G113" s="131"/>
      <c r="H113" s="193" t="s">
        <v>511</v>
      </c>
      <c r="I113" s="29"/>
      <c r="J113" s="29"/>
      <c r="K113" s="29"/>
      <c r="L113" s="63">
        <f t="shared" si="63"/>
        <v>0</v>
      </c>
      <c r="M113" s="53">
        <f t="shared" si="64"/>
        <v>0</v>
      </c>
      <c r="N113" s="53">
        <f t="shared" si="65"/>
        <v>0</v>
      </c>
      <c r="O113" s="53">
        <f t="shared" si="66"/>
        <v>0</v>
      </c>
      <c r="P113" s="53">
        <f t="shared" si="67"/>
        <v>0</v>
      </c>
      <c r="Q113" s="29"/>
      <c r="R113" s="29"/>
      <c r="S113" s="29"/>
      <c r="T113" s="29"/>
      <c r="U113" s="29"/>
      <c r="V113" s="29"/>
      <c r="W113" s="29"/>
      <c r="X113" s="29"/>
      <c r="Y113" s="29"/>
      <c r="Z113" s="29"/>
      <c r="AA113" s="29"/>
      <c r="AB113" s="29"/>
      <c r="AC113" s="29"/>
      <c r="AD113" s="29"/>
      <c r="AE113" s="29"/>
      <c r="AF113" s="29"/>
      <c r="AG113" s="29"/>
      <c r="AH113" s="29"/>
      <c r="AI113" s="29"/>
      <c r="AJ113" s="29"/>
    </row>
    <row r="114" spans="1:36" ht="32.25" customHeight="1">
      <c r="A114" s="131"/>
      <c r="B114" s="133" t="s">
        <v>4698</v>
      </c>
      <c r="C114" s="134"/>
      <c r="D114" s="134"/>
      <c r="E114" s="135"/>
      <c r="F114" s="135"/>
      <c r="G114" s="135"/>
      <c r="H114" s="131"/>
      <c r="I114" s="29"/>
      <c r="J114" s="29"/>
      <c r="K114" s="29"/>
      <c r="L114" s="63">
        <f t="shared" si="63"/>
        <v>0</v>
      </c>
      <c r="M114" s="53">
        <f t="shared" si="64"/>
        <v>0</v>
      </c>
      <c r="N114" s="53">
        <f t="shared" si="65"/>
        <v>0</v>
      </c>
      <c r="O114" s="53">
        <f t="shared" si="66"/>
        <v>0</v>
      </c>
      <c r="P114" s="53">
        <f t="shared" si="67"/>
        <v>0</v>
      </c>
      <c r="Q114" s="29"/>
      <c r="R114" s="29"/>
      <c r="S114" s="29"/>
      <c r="T114" s="29"/>
      <c r="U114" s="29"/>
      <c r="V114" s="29"/>
      <c r="W114" s="29"/>
      <c r="X114" s="29"/>
      <c r="Y114" s="29"/>
      <c r="Z114" s="29"/>
      <c r="AA114" s="29"/>
      <c r="AB114" s="29"/>
      <c r="AC114" s="29"/>
      <c r="AD114" s="29"/>
      <c r="AE114" s="29"/>
      <c r="AF114" s="29"/>
      <c r="AG114" s="29"/>
      <c r="AH114" s="29"/>
      <c r="AI114" s="29"/>
      <c r="AJ114" s="29"/>
    </row>
    <row r="115" spans="1:36" ht="32.25" customHeight="1">
      <c r="A115" s="131"/>
      <c r="B115" s="136"/>
      <c r="C115" s="137" t="s">
        <v>4699</v>
      </c>
      <c r="D115" s="138" t="s">
        <v>4700</v>
      </c>
      <c r="E115" s="194" t="s">
        <v>4701</v>
      </c>
      <c r="F115" s="60">
        <f>CEILING(N115,100)</f>
        <v>11800</v>
      </c>
      <c r="G115" s="60">
        <f>CEILING(M115,100)</f>
        <v>19700</v>
      </c>
      <c r="H115" s="139" t="s">
        <v>511</v>
      </c>
      <c r="I115" s="29" t="s">
        <v>4213</v>
      </c>
      <c r="J115" s="29"/>
      <c r="K115" s="29">
        <v>187</v>
      </c>
      <c r="L115" s="63">
        <f t="shared" si="63"/>
        <v>6545</v>
      </c>
      <c r="M115" s="53">
        <f t="shared" si="64"/>
        <v>19635</v>
      </c>
      <c r="N115" s="53">
        <f t="shared" si="65"/>
        <v>11781</v>
      </c>
      <c r="O115" s="53">
        <f t="shared" si="66"/>
        <v>11191.949999999999</v>
      </c>
      <c r="P115" s="53">
        <f t="shared" si="67"/>
        <v>9513.1574999999993</v>
      </c>
      <c r="Q115" s="29"/>
      <c r="R115" s="29"/>
      <c r="S115" s="29"/>
      <c r="T115" s="29"/>
      <c r="U115" s="29"/>
      <c r="V115" s="29"/>
      <c r="W115" s="29"/>
      <c r="X115" s="29"/>
      <c r="Y115" s="29"/>
      <c r="Z115" s="29"/>
      <c r="AA115" s="29"/>
      <c r="AB115" s="29"/>
      <c r="AC115" s="29"/>
      <c r="AD115" s="29"/>
      <c r="AE115" s="29"/>
      <c r="AF115" s="29"/>
      <c r="AG115" s="29"/>
      <c r="AH115" s="29"/>
      <c r="AI115" s="29"/>
      <c r="AJ115" s="29"/>
    </row>
    <row r="116" spans="1:36" ht="32.25" customHeight="1">
      <c r="A116" s="131"/>
      <c r="B116" s="136"/>
      <c r="C116" s="137" t="s">
        <v>4702</v>
      </c>
      <c r="D116" s="138" t="s">
        <v>4703</v>
      </c>
      <c r="E116" s="194" t="s">
        <v>4701</v>
      </c>
      <c r="F116" s="60">
        <f t="shared" ref="F116:F119" si="105">CEILING(N116,100)</f>
        <v>31000</v>
      </c>
      <c r="G116" s="60">
        <f t="shared" ref="G116:G119" si="106">CEILING(M116,100)</f>
        <v>51700</v>
      </c>
      <c r="H116" s="140" t="s">
        <v>511</v>
      </c>
      <c r="I116" s="29" t="s">
        <v>4213</v>
      </c>
      <c r="J116" s="29"/>
      <c r="K116" s="29">
        <v>492</v>
      </c>
      <c r="L116" s="63">
        <f t="shared" si="63"/>
        <v>17220</v>
      </c>
      <c r="M116" s="53">
        <f t="shared" si="64"/>
        <v>51660</v>
      </c>
      <c r="N116" s="53">
        <f t="shared" si="65"/>
        <v>30996</v>
      </c>
      <c r="O116" s="53">
        <f t="shared" si="66"/>
        <v>29446.199999999997</v>
      </c>
      <c r="P116" s="53">
        <f t="shared" si="67"/>
        <v>25029.269999999997</v>
      </c>
      <c r="Q116" s="29"/>
      <c r="R116" s="29"/>
      <c r="S116" s="29"/>
      <c r="T116" s="29"/>
      <c r="U116" s="29"/>
      <c r="V116" s="29"/>
      <c r="W116" s="29"/>
      <c r="X116" s="29"/>
      <c r="Y116" s="29"/>
      <c r="Z116" s="29"/>
      <c r="AA116" s="29"/>
      <c r="AB116" s="29"/>
      <c r="AC116" s="29"/>
      <c r="AD116" s="29"/>
      <c r="AE116" s="29"/>
      <c r="AF116" s="29"/>
      <c r="AG116" s="29"/>
      <c r="AH116" s="29"/>
      <c r="AI116" s="29"/>
      <c r="AJ116" s="29"/>
    </row>
    <row r="117" spans="1:36" ht="32.25" customHeight="1">
      <c r="A117" s="131"/>
      <c r="B117" s="136"/>
      <c r="C117" s="137" t="s">
        <v>4704</v>
      </c>
      <c r="D117" s="138" t="s">
        <v>4705</v>
      </c>
      <c r="E117" s="194" t="s">
        <v>4701</v>
      </c>
      <c r="F117" s="60">
        <f t="shared" si="105"/>
        <v>17000</v>
      </c>
      <c r="G117" s="60">
        <f t="shared" si="106"/>
        <v>28300</v>
      </c>
      <c r="H117" s="140" t="s">
        <v>511</v>
      </c>
      <c r="I117" s="29" t="s">
        <v>4213</v>
      </c>
      <c r="J117" s="29"/>
      <c r="K117" s="195">
        <v>269</v>
      </c>
      <c r="L117" s="63">
        <f t="shared" si="63"/>
        <v>9415</v>
      </c>
      <c r="M117" s="53">
        <f t="shared" si="64"/>
        <v>28245</v>
      </c>
      <c r="N117" s="53">
        <f t="shared" si="65"/>
        <v>16947</v>
      </c>
      <c r="O117" s="53">
        <f t="shared" si="66"/>
        <v>16099.65</v>
      </c>
      <c r="P117" s="53">
        <f t="shared" si="67"/>
        <v>13684.702499999999</v>
      </c>
      <c r="Q117" s="29"/>
      <c r="R117" s="29"/>
      <c r="S117" s="29"/>
      <c r="T117" s="29"/>
      <c r="U117" s="29"/>
      <c r="V117" s="29"/>
      <c r="W117" s="29"/>
      <c r="X117" s="29"/>
      <c r="Y117" s="29"/>
      <c r="Z117" s="29"/>
      <c r="AA117" s="29"/>
      <c r="AB117" s="29"/>
      <c r="AC117" s="29"/>
      <c r="AD117" s="29"/>
      <c r="AE117" s="29"/>
      <c r="AF117" s="29"/>
      <c r="AG117" s="29"/>
      <c r="AH117" s="29"/>
      <c r="AI117" s="29"/>
      <c r="AJ117" s="29"/>
    </row>
    <row r="118" spans="1:36" ht="32.25" customHeight="1">
      <c r="A118" s="131"/>
      <c r="B118" s="136"/>
      <c r="C118" s="137" t="s">
        <v>4706</v>
      </c>
      <c r="D118" s="138" t="s">
        <v>4707</v>
      </c>
      <c r="E118" s="194" t="s">
        <v>4701</v>
      </c>
      <c r="F118" s="60">
        <f t="shared" si="105"/>
        <v>27600</v>
      </c>
      <c r="G118" s="60">
        <f t="shared" si="106"/>
        <v>45900</v>
      </c>
      <c r="H118" s="140" t="s">
        <v>511</v>
      </c>
      <c r="I118" s="29" t="s">
        <v>4213</v>
      </c>
      <c r="J118" s="29"/>
      <c r="K118" s="196">
        <v>437</v>
      </c>
      <c r="L118" s="63">
        <f t="shared" si="63"/>
        <v>15295</v>
      </c>
      <c r="M118" s="53">
        <f t="shared" si="64"/>
        <v>45885</v>
      </c>
      <c r="N118" s="53">
        <f t="shared" si="65"/>
        <v>27531</v>
      </c>
      <c r="O118" s="53">
        <f t="shared" si="66"/>
        <v>26154.449999999997</v>
      </c>
      <c r="P118" s="53">
        <f t="shared" si="67"/>
        <v>22231.282499999998</v>
      </c>
      <c r="Q118" s="29"/>
      <c r="R118" s="29"/>
      <c r="S118" s="29"/>
      <c r="T118" s="29"/>
      <c r="U118" s="29"/>
      <c r="V118" s="29"/>
      <c r="W118" s="29"/>
      <c r="X118" s="29"/>
      <c r="Y118" s="29"/>
      <c r="Z118" s="29"/>
      <c r="AA118" s="29"/>
      <c r="AB118" s="29"/>
      <c r="AC118" s="29"/>
      <c r="AD118" s="29"/>
      <c r="AE118" s="29"/>
      <c r="AF118" s="29"/>
      <c r="AG118" s="29"/>
      <c r="AH118" s="29"/>
      <c r="AI118" s="29"/>
      <c r="AJ118" s="29"/>
    </row>
    <row r="119" spans="1:36" ht="32.25" customHeight="1">
      <c r="A119" s="131"/>
      <c r="B119" s="136"/>
      <c r="C119" s="137" t="s">
        <v>4708</v>
      </c>
      <c r="D119" s="138" t="s">
        <v>4709</v>
      </c>
      <c r="E119" s="194" t="s">
        <v>4701</v>
      </c>
      <c r="F119" s="60">
        <f t="shared" si="105"/>
        <v>37800</v>
      </c>
      <c r="G119" s="60">
        <f t="shared" si="106"/>
        <v>62900</v>
      </c>
      <c r="H119" s="140" t="s">
        <v>511</v>
      </c>
      <c r="I119" s="29" t="s">
        <v>4213</v>
      </c>
      <c r="J119" s="29"/>
      <c r="K119" s="196">
        <v>599</v>
      </c>
      <c r="L119" s="63">
        <f t="shared" si="63"/>
        <v>20965</v>
      </c>
      <c r="M119" s="53">
        <f t="shared" si="64"/>
        <v>62895</v>
      </c>
      <c r="N119" s="53">
        <f t="shared" si="65"/>
        <v>37737</v>
      </c>
      <c r="O119" s="53">
        <f t="shared" si="66"/>
        <v>35850.15</v>
      </c>
      <c r="P119" s="53">
        <f t="shared" si="67"/>
        <v>30472.627499999999</v>
      </c>
      <c r="Q119" s="29"/>
      <c r="R119" s="29"/>
      <c r="S119" s="29"/>
      <c r="T119" s="29"/>
      <c r="U119" s="29"/>
      <c r="V119" s="29"/>
      <c r="W119" s="29"/>
      <c r="X119" s="29"/>
      <c r="Y119" s="29"/>
      <c r="Z119" s="29"/>
      <c r="AA119" s="29"/>
      <c r="AB119" s="29"/>
      <c r="AC119" s="29"/>
      <c r="AD119" s="29"/>
      <c r="AE119" s="29"/>
      <c r="AF119" s="29"/>
      <c r="AG119" s="29"/>
      <c r="AH119" s="29"/>
      <c r="AI119" s="29"/>
      <c r="AJ119" s="29"/>
    </row>
    <row r="120" spans="1:36" ht="32.25" customHeight="1">
      <c r="A120" s="131"/>
      <c r="B120" s="133" t="s">
        <v>4710</v>
      </c>
      <c r="C120" s="134"/>
      <c r="D120" s="134"/>
      <c r="E120" s="134"/>
      <c r="F120" s="141"/>
      <c r="G120" s="142"/>
      <c r="H120" s="140"/>
      <c r="I120" s="29"/>
      <c r="J120" s="29"/>
      <c r="K120" s="29"/>
      <c r="L120" s="63">
        <f t="shared" si="63"/>
        <v>0</v>
      </c>
      <c r="M120" s="53">
        <f t="shared" si="64"/>
        <v>0</v>
      </c>
      <c r="N120" s="53">
        <f t="shared" si="65"/>
        <v>0</v>
      </c>
      <c r="O120" s="53">
        <f t="shared" si="66"/>
        <v>0</v>
      </c>
      <c r="P120" s="53">
        <f t="shared" si="67"/>
        <v>0</v>
      </c>
      <c r="Q120" s="29"/>
      <c r="R120" s="29"/>
      <c r="S120" s="29"/>
      <c r="T120" s="29"/>
      <c r="U120" s="29"/>
      <c r="V120" s="29"/>
      <c r="W120" s="29"/>
      <c r="X120" s="29"/>
      <c r="Y120" s="29"/>
      <c r="Z120" s="29"/>
      <c r="AA120" s="29"/>
      <c r="AB120" s="29"/>
      <c r="AC120" s="29"/>
      <c r="AD120" s="29"/>
      <c r="AE120" s="29"/>
      <c r="AF120" s="29"/>
      <c r="AG120" s="29"/>
      <c r="AH120" s="29"/>
      <c r="AI120" s="29"/>
      <c r="AJ120" s="29"/>
    </row>
    <row r="121" spans="1:36" ht="32.25" customHeight="1">
      <c r="A121" s="131"/>
      <c r="B121" s="136"/>
      <c r="C121" s="137" t="s">
        <v>4711</v>
      </c>
      <c r="D121" s="138" t="s">
        <v>4712</v>
      </c>
      <c r="E121" s="194" t="s">
        <v>4701</v>
      </c>
      <c r="F121" s="143">
        <v>7200</v>
      </c>
      <c r="G121" s="144">
        <v>12000</v>
      </c>
      <c r="H121" s="140" t="s">
        <v>511</v>
      </c>
      <c r="I121" s="29" t="s">
        <v>4213</v>
      </c>
      <c r="J121" s="145" t="s">
        <v>5673</v>
      </c>
      <c r="K121" s="29"/>
      <c r="L121" s="63">
        <f t="shared" si="63"/>
        <v>0</v>
      </c>
      <c r="M121" s="53">
        <f t="shared" si="64"/>
        <v>0</v>
      </c>
      <c r="N121" s="53">
        <f t="shared" si="65"/>
        <v>0</v>
      </c>
      <c r="O121" s="53">
        <f t="shared" si="66"/>
        <v>0</v>
      </c>
      <c r="P121" s="53">
        <f t="shared" si="67"/>
        <v>0</v>
      </c>
      <c r="Q121" s="29"/>
      <c r="R121" s="29"/>
      <c r="S121" s="29"/>
      <c r="T121" s="29"/>
      <c r="U121" s="29"/>
      <c r="V121" s="29"/>
      <c r="W121" s="29"/>
      <c r="X121" s="29"/>
      <c r="Y121" s="29"/>
      <c r="Z121" s="29"/>
      <c r="AA121" s="29"/>
      <c r="AB121" s="29"/>
      <c r="AC121" s="29"/>
      <c r="AD121" s="29"/>
      <c r="AE121" s="29"/>
      <c r="AF121" s="29"/>
      <c r="AG121" s="29"/>
      <c r="AH121" s="29"/>
      <c r="AI121" s="29"/>
      <c r="AJ121" s="29"/>
    </row>
    <row r="122" spans="1:36" ht="32.25" customHeight="1">
      <c r="A122" s="131"/>
      <c r="B122" s="136"/>
      <c r="C122" s="137" t="s">
        <v>4713</v>
      </c>
      <c r="D122" s="138" t="s">
        <v>4714</v>
      </c>
      <c r="E122" s="194" t="s">
        <v>4701</v>
      </c>
      <c r="F122" s="143">
        <v>12000</v>
      </c>
      <c r="G122" s="144">
        <v>20000</v>
      </c>
      <c r="H122" s="140" t="s">
        <v>511</v>
      </c>
      <c r="I122" s="29" t="s">
        <v>4213</v>
      </c>
      <c r="J122" s="145" t="s">
        <v>5673</v>
      </c>
      <c r="K122" s="29"/>
      <c r="L122" s="63">
        <f t="shared" si="63"/>
        <v>0</v>
      </c>
      <c r="M122" s="53">
        <f t="shared" si="64"/>
        <v>0</v>
      </c>
      <c r="N122" s="53">
        <f t="shared" si="65"/>
        <v>0</v>
      </c>
      <c r="O122" s="53">
        <f t="shared" si="66"/>
        <v>0</v>
      </c>
      <c r="P122" s="53">
        <f t="shared" si="67"/>
        <v>0</v>
      </c>
      <c r="Q122" s="29"/>
      <c r="R122" s="29"/>
      <c r="S122" s="29"/>
      <c r="T122" s="29"/>
      <c r="U122" s="29"/>
      <c r="V122" s="29"/>
      <c r="W122" s="29"/>
      <c r="X122" s="29"/>
      <c r="Y122" s="29"/>
      <c r="Z122" s="29"/>
      <c r="AA122" s="29"/>
      <c r="AB122" s="29"/>
      <c r="AC122" s="29"/>
      <c r="AD122" s="29"/>
      <c r="AE122" s="29"/>
      <c r="AF122" s="29"/>
      <c r="AG122" s="29"/>
      <c r="AH122" s="29"/>
      <c r="AI122" s="29"/>
      <c r="AJ122" s="29"/>
    </row>
    <row r="123" spans="1:36" ht="32.25" customHeight="1">
      <c r="A123" s="131"/>
      <c r="B123" s="133" t="s">
        <v>4715</v>
      </c>
      <c r="C123" s="134"/>
      <c r="D123" s="134"/>
      <c r="E123" s="134"/>
      <c r="F123" s="141"/>
      <c r="G123" s="142"/>
      <c r="H123" s="140"/>
      <c r="I123" s="29"/>
      <c r="J123" s="29"/>
      <c r="K123" s="29"/>
      <c r="L123" s="63">
        <f t="shared" si="63"/>
        <v>0</v>
      </c>
      <c r="M123" s="53">
        <f t="shared" si="64"/>
        <v>0</v>
      </c>
      <c r="N123" s="53">
        <f t="shared" si="65"/>
        <v>0</v>
      </c>
      <c r="O123" s="53">
        <f t="shared" si="66"/>
        <v>0</v>
      </c>
      <c r="P123" s="53">
        <f t="shared" si="67"/>
        <v>0</v>
      </c>
      <c r="Q123" s="29"/>
      <c r="R123" s="29"/>
      <c r="S123" s="29"/>
      <c r="T123" s="29"/>
      <c r="U123" s="29"/>
      <c r="V123" s="29"/>
      <c r="W123" s="29"/>
      <c r="X123" s="29"/>
      <c r="Y123" s="29"/>
      <c r="Z123" s="29"/>
      <c r="AA123" s="29"/>
      <c r="AB123" s="29"/>
      <c r="AC123" s="29"/>
      <c r="AD123" s="29"/>
      <c r="AE123" s="29"/>
      <c r="AF123" s="29"/>
      <c r="AG123" s="29"/>
      <c r="AH123" s="29"/>
      <c r="AI123" s="29"/>
      <c r="AJ123" s="29"/>
    </row>
    <row r="124" spans="1:36" ht="32.25" customHeight="1">
      <c r="A124" s="131"/>
      <c r="B124" s="136"/>
      <c r="C124" s="137" t="s">
        <v>4716</v>
      </c>
      <c r="D124" s="137" t="s">
        <v>4717</v>
      </c>
      <c r="E124" s="194" t="s">
        <v>4701</v>
      </c>
      <c r="F124" s="143">
        <v>1560</v>
      </c>
      <c r="G124" s="144">
        <v>2600</v>
      </c>
      <c r="H124" s="140" t="s">
        <v>511</v>
      </c>
      <c r="I124" s="29" t="s">
        <v>4213</v>
      </c>
      <c r="J124" s="145" t="s">
        <v>5673</v>
      </c>
      <c r="K124" s="29"/>
      <c r="L124" s="63">
        <f t="shared" ref="L124" si="107">K124*35</f>
        <v>0</v>
      </c>
      <c r="M124" s="53">
        <f t="shared" ref="M124" si="108">L124*3</f>
        <v>0</v>
      </c>
      <c r="N124" s="53">
        <f t="shared" ref="N124" si="109">M124*0.6</f>
        <v>0</v>
      </c>
      <c r="O124" s="53">
        <f t="shared" ref="O124" si="110">N124*0.95</f>
        <v>0</v>
      </c>
      <c r="P124" s="53">
        <f t="shared" ref="P124" si="111">O124*0.85</f>
        <v>0</v>
      </c>
      <c r="Q124" s="29"/>
      <c r="R124" s="29"/>
      <c r="S124" s="29"/>
      <c r="T124" s="29"/>
      <c r="U124" s="29"/>
      <c r="V124" s="29"/>
      <c r="W124" s="29"/>
      <c r="X124" s="29"/>
      <c r="Y124" s="29"/>
      <c r="Z124" s="29"/>
      <c r="AA124" s="29"/>
      <c r="AB124" s="29"/>
      <c r="AC124" s="29"/>
      <c r="AD124" s="29"/>
      <c r="AE124" s="29"/>
      <c r="AF124" s="29"/>
      <c r="AG124" s="29"/>
      <c r="AH124" s="29"/>
      <c r="AI124" s="29"/>
      <c r="AJ124" s="29"/>
    </row>
    <row r="125" spans="1:36" ht="32.25" customHeight="1">
      <c r="A125" s="131"/>
      <c r="B125" s="136"/>
      <c r="C125" s="137" t="s">
        <v>5701</v>
      </c>
      <c r="D125" s="137" t="s">
        <v>5702</v>
      </c>
      <c r="E125" s="194" t="s">
        <v>4701</v>
      </c>
      <c r="F125" s="60">
        <f t="shared" ref="F125" si="112">CEILING(N125,100)</f>
        <v>2400</v>
      </c>
      <c r="G125" s="60">
        <f t="shared" ref="G125" si="113">CEILING(M125,100)</f>
        <v>3900</v>
      </c>
      <c r="H125" s="140" t="s">
        <v>511</v>
      </c>
      <c r="I125" s="29" t="s">
        <v>4213</v>
      </c>
      <c r="J125" s="145"/>
      <c r="K125" s="29">
        <v>37</v>
      </c>
      <c r="L125" s="63">
        <f t="shared" si="63"/>
        <v>1295</v>
      </c>
      <c r="M125" s="53">
        <f t="shared" si="64"/>
        <v>3885</v>
      </c>
      <c r="N125" s="53">
        <f t="shared" si="65"/>
        <v>2331</v>
      </c>
      <c r="O125" s="53">
        <f t="shared" si="66"/>
        <v>2214.4499999999998</v>
      </c>
      <c r="P125" s="53">
        <f t="shared" si="67"/>
        <v>1882.2824999999998</v>
      </c>
      <c r="Q125" s="29"/>
      <c r="R125" s="29"/>
      <c r="S125" s="29"/>
      <c r="T125" s="29"/>
      <c r="U125" s="29"/>
      <c r="V125" s="29"/>
      <c r="W125" s="29"/>
      <c r="X125" s="29"/>
      <c r="Y125" s="29"/>
      <c r="Z125" s="29"/>
      <c r="AA125" s="29"/>
      <c r="AB125" s="29"/>
      <c r="AC125" s="29"/>
      <c r="AD125" s="29"/>
      <c r="AE125" s="29"/>
      <c r="AF125" s="29"/>
      <c r="AG125" s="29"/>
      <c r="AH125" s="29"/>
      <c r="AI125" s="29"/>
      <c r="AJ125" s="29"/>
    </row>
    <row r="126" spans="1:36" ht="32.25" customHeight="1">
      <c r="A126" s="131"/>
      <c r="B126" s="136"/>
      <c r="C126" s="137" t="s">
        <v>4718</v>
      </c>
      <c r="D126" s="138" t="s">
        <v>4719</v>
      </c>
      <c r="E126" s="194" t="s">
        <v>4701</v>
      </c>
      <c r="F126" s="60">
        <f t="shared" ref="F126:F127" si="114">CEILING(N126,100)</f>
        <v>2100</v>
      </c>
      <c r="G126" s="60">
        <f t="shared" ref="G126:G127" si="115">CEILING(M126,100)</f>
        <v>3400</v>
      </c>
      <c r="H126" s="140" t="s">
        <v>511</v>
      </c>
      <c r="I126" s="29" t="s">
        <v>4213</v>
      </c>
      <c r="J126" s="29"/>
      <c r="K126" s="29">
        <v>32</v>
      </c>
      <c r="L126" s="63">
        <f t="shared" si="63"/>
        <v>1120</v>
      </c>
      <c r="M126" s="53">
        <f t="shared" si="64"/>
        <v>3360</v>
      </c>
      <c r="N126" s="53">
        <f t="shared" si="65"/>
        <v>2016</v>
      </c>
      <c r="O126" s="53">
        <f t="shared" si="66"/>
        <v>1915.1999999999998</v>
      </c>
      <c r="P126" s="53">
        <f t="shared" si="67"/>
        <v>1627.9199999999998</v>
      </c>
      <c r="Q126" s="29"/>
      <c r="R126" s="29"/>
      <c r="S126" s="29"/>
      <c r="T126" s="29"/>
      <c r="U126" s="29"/>
      <c r="V126" s="29"/>
      <c r="W126" s="29"/>
      <c r="X126" s="29"/>
      <c r="Y126" s="29"/>
      <c r="Z126" s="29"/>
      <c r="AA126" s="29"/>
      <c r="AB126" s="29"/>
      <c r="AC126" s="29"/>
      <c r="AD126" s="29"/>
      <c r="AE126" s="29"/>
      <c r="AF126" s="29"/>
      <c r="AG126" s="29"/>
      <c r="AH126" s="29"/>
      <c r="AI126" s="29"/>
      <c r="AJ126" s="29"/>
    </row>
    <row r="127" spans="1:36" ht="32.25" customHeight="1">
      <c r="A127" s="131"/>
      <c r="B127" s="136"/>
      <c r="C127" s="137" t="s">
        <v>4720</v>
      </c>
      <c r="D127" s="138" t="s">
        <v>4721</v>
      </c>
      <c r="E127" s="194" t="s">
        <v>4701</v>
      </c>
      <c r="F127" s="60">
        <f t="shared" si="114"/>
        <v>3600</v>
      </c>
      <c r="G127" s="60">
        <f t="shared" si="115"/>
        <v>5900</v>
      </c>
      <c r="H127" s="140" t="s">
        <v>511</v>
      </c>
      <c r="I127" s="29" t="s">
        <v>4213</v>
      </c>
      <c r="J127" s="29"/>
      <c r="K127" s="29">
        <v>56</v>
      </c>
      <c r="L127" s="63">
        <f t="shared" si="63"/>
        <v>1960</v>
      </c>
      <c r="M127" s="53">
        <f t="shared" si="64"/>
        <v>5880</v>
      </c>
      <c r="N127" s="53">
        <f t="shared" si="65"/>
        <v>3528</v>
      </c>
      <c r="O127" s="53">
        <f t="shared" si="66"/>
        <v>3351.6</v>
      </c>
      <c r="P127" s="53">
        <f t="shared" si="67"/>
        <v>2848.8599999999997</v>
      </c>
      <c r="Q127" s="29"/>
      <c r="R127" s="29"/>
      <c r="S127" s="29"/>
      <c r="T127" s="29"/>
      <c r="U127" s="29"/>
      <c r="V127" s="29"/>
      <c r="W127" s="29"/>
      <c r="X127" s="29"/>
      <c r="Y127" s="29"/>
      <c r="Z127" s="29"/>
      <c r="AA127" s="29"/>
      <c r="AB127" s="29"/>
      <c r="AC127" s="29"/>
      <c r="AD127" s="29"/>
      <c r="AE127" s="29"/>
      <c r="AF127" s="29"/>
      <c r="AG127" s="29"/>
      <c r="AH127" s="29"/>
      <c r="AI127" s="29"/>
      <c r="AJ127" s="29"/>
    </row>
    <row r="128" spans="1:36" ht="32.25" customHeight="1">
      <c r="A128" s="131"/>
      <c r="B128" s="136"/>
      <c r="C128" s="137" t="s">
        <v>4722</v>
      </c>
      <c r="D128" s="146" t="s">
        <v>4723</v>
      </c>
      <c r="E128" s="194" t="s">
        <v>4701</v>
      </c>
      <c r="F128" s="143">
        <v>11160</v>
      </c>
      <c r="G128" s="144">
        <v>18600</v>
      </c>
      <c r="H128" s="140" t="s">
        <v>511</v>
      </c>
      <c r="I128" s="29" t="s">
        <v>4213</v>
      </c>
      <c r="J128" s="145" t="s">
        <v>5673</v>
      </c>
      <c r="K128" s="29"/>
      <c r="L128" s="63">
        <f t="shared" si="63"/>
        <v>0</v>
      </c>
      <c r="M128" s="53">
        <f t="shared" si="64"/>
        <v>0</v>
      </c>
      <c r="N128" s="53">
        <f t="shared" si="65"/>
        <v>0</v>
      </c>
      <c r="O128" s="53">
        <f t="shared" si="66"/>
        <v>0</v>
      </c>
      <c r="P128" s="53">
        <f t="shared" si="67"/>
        <v>0</v>
      </c>
      <c r="Q128" s="29"/>
      <c r="R128" s="29"/>
      <c r="S128" s="29"/>
      <c r="T128" s="29"/>
      <c r="U128" s="29"/>
      <c r="V128" s="29"/>
      <c r="W128" s="29"/>
      <c r="X128" s="29"/>
      <c r="Y128" s="29"/>
      <c r="Z128" s="29"/>
      <c r="AA128" s="29"/>
      <c r="AB128" s="29"/>
      <c r="AC128" s="29"/>
      <c r="AD128" s="29"/>
      <c r="AE128" s="29"/>
      <c r="AF128" s="29"/>
      <c r="AG128" s="29"/>
      <c r="AH128" s="29"/>
      <c r="AI128" s="29"/>
      <c r="AJ128" s="29"/>
    </row>
    <row r="129" spans="1:36" ht="32.25" customHeight="1">
      <c r="A129" s="131"/>
      <c r="B129" s="133" t="s">
        <v>4724</v>
      </c>
      <c r="C129" s="134"/>
      <c r="D129" s="147"/>
      <c r="E129" s="147"/>
      <c r="F129" s="141"/>
      <c r="G129" s="142"/>
      <c r="H129" s="140"/>
      <c r="I129" s="29"/>
      <c r="J129" s="29"/>
      <c r="K129" s="29"/>
      <c r="L129" s="63">
        <f t="shared" si="63"/>
        <v>0</v>
      </c>
      <c r="M129" s="53">
        <f t="shared" si="64"/>
        <v>0</v>
      </c>
      <c r="N129" s="53">
        <f t="shared" si="65"/>
        <v>0</v>
      </c>
      <c r="O129" s="53">
        <f t="shared" si="66"/>
        <v>0</v>
      </c>
      <c r="P129" s="53">
        <f t="shared" si="67"/>
        <v>0</v>
      </c>
      <c r="Q129" s="29"/>
      <c r="R129" s="29"/>
      <c r="S129" s="29"/>
      <c r="T129" s="29"/>
      <c r="U129" s="29"/>
      <c r="V129" s="29"/>
      <c r="W129" s="29"/>
      <c r="X129" s="29"/>
      <c r="Y129" s="29"/>
      <c r="Z129" s="29"/>
      <c r="AA129" s="29"/>
      <c r="AB129" s="29"/>
      <c r="AC129" s="29"/>
      <c r="AD129" s="29"/>
      <c r="AE129" s="29"/>
      <c r="AF129" s="29"/>
      <c r="AG129" s="29"/>
      <c r="AH129" s="29"/>
      <c r="AI129" s="29"/>
      <c r="AJ129" s="29"/>
    </row>
    <row r="130" spans="1:36" ht="32.25" customHeight="1">
      <c r="A130" s="131"/>
      <c r="B130" s="136"/>
      <c r="C130" s="137" t="s">
        <v>4725</v>
      </c>
      <c r="D130" s="138" t="s">
        <v>4726</v>
      </c>
      <c r="E130" s="194" t="s">
        <v>4701</v>
      </c>
      <c r="F130" s="143">
        <v>8880</v>
      </c>
      <c r="G130" s="148">
        <v>14800</v>
      </c>
      <c r="H130" s="140" t="s">
        <v>511</v>
      </c>
      <c r="I130" s="29" t="s">
        <v>4213</v>
      </c>
      <c r="J130" s="145" t="s">
        <v>5673</v>
      </c>
      <c r="K130" s="29"/>
      <c r="L130" s="63">
        <f t="shared" si="63"/>
        <v>0</v>
      </c>
      <c r="M130" s="53">
        <f t="shared" si="64"/>
        <v>0</v>
      </c>
      <c r="N130" s="53">
        <f t="shared" si="65"/>
        <v>0</v>
      </c>
      <c r="O130" s="53">
        <f t="shared" si="66"/>
        <v>0</v>
      </c>
      <c r="P130" s="53">
        <f t="shared" si="67"/>
        <v>0</v>
      </c>
      <c r="Q130" s="29"/>
      <c r="R130" s="29"/>
      <c r="S130" s="29"/>
      <c r="T130" s="29"/>
      <c r="U130" s="29"/>
      <c r="V130" s="29"/>
      <c r="W130" s="29"/>
      <c r="X130" s="29"/>
      <c r="Y130" s="29"/>
      <c r="Z130" s="29"/>
      <c r="AA130" s="29"/>
      <c r="AB130" s="29"/>
      <c r="AC130" s="29"/>
      <c r="AD130" s="29"/>
      <c r="AE130" s="29"/>
      <c r="AF130" s="29"/>
      <c r="AG130" s="29"/>
      <c r="AH130" s="29"/>
      <c r="AI130" s="29"/>
      <c r="AJ130" s="29"/>
    </row>
    <row r="131" spans="1:36" ht="32.25" customHeight="1">
      <c r="A131" s="131"/>
      <c r="B131" s="136"/>
      <c r="C131" s="137" t="s">
        <v>4727</v>
      </c>
      <c r="D131" s="138" t="s">
        <v>4728</v>
      </c>
      <c r="E131" s="194" t="s">
        <v>4701</v>
      </c>
      <c r="F131" s="60">
        <f t="shared" ref="F131" si="116">CEILING(N131,100)</f>
        <v>12500</v>
      </c>
      <c r="G131" s="60">
        <f t="shared" ref="G131" si="117">CEILING(M131,100)</f>
        <v>20700</v>
      </c>
      <c r="H131" s="140" t="s">
        <v>511</v>
      </c>
      <c r="I131" s="29" t="s">
        <v>4213</v>
      </c>
      <c r="J131" s="29"/>
      <c r="K131" s="29">
        <v>197</v>
      </c>
      <c r="L131" s="63">
        <f t="shared" si="63"/>
        <v>6895</v>
      </c>
      <c r="M131" s="53">
        <f t="shared" si="64"/>
        <v>20685</v>
      </c>
      <c r="N131" s="53">
        <f t="shared" si="65"/>
        <v>12411</v>
      </c>
      <c r="O131" s="53">
        <f t="shared" si="66"/>
        <v>11790.449999999999</v>
      </c>
      <c r="P131" s="53">
        <f t="shared" si="67"/>
        <v>10021.8825</v>
      </c>
      <c r="Q131" s="29"/>
      <c r="R131" s="29"/>
      <c r="S131" s="29"/>
      <c r="T131" s="29"/>
      <c r="U131" s="29"/>
      <c r="V131" s="29"/>
      <c r="W131" s="29"/>
      <c r="X131" s="29"/>
      <c r="Y131" s="29"/>
      <c r="Z131" s="29"/>
      <c r="AA131" s="29"/>
      <c r="AB131" s="29"/>
      <c r="AC131" s="29"/>
      <c r="AD131" s="29"/>
      <c r="AE131" s="29"/>
      <c r="AF131" s="29"/>
      <c r="AG131" s="29"/>
      <c r="AH131" s="29"/>
      <c r="AI131" s="29"/>
      <c r="AJ131" s="29"/>
    </row>
    <row r="132" spans="1:36" ht="32.25" customHeight="1">
      <c r="A132" s="131"/>
      <c r="B132" s="136"/>
      <c r="C132" s="137" t="s">
        <v>4729</v>
      </c>
      <c r="D132" s="138" t="s">
        <v>4730</v>
      </c>
      <c r="E132" s="194" t="s">
        <v>4701</v>
      </c>
      <c r="F132" s="60">
        <f t="shared" ref="F132" si="118">CEILING(N132,100)</f>
        <v>24900</v>
      </c>
      <c r="G132" s="60">
        <f t="shared" ref="G132" si="119">CEILING(M132,100)</f>
        <v>41500</v>
      </c>
      <c r="H132" s="140" t="s">
        <v>511</v>
      </c>
      <c r="I132" s="29" t="s">
        <v>4213</v>
      </c>
      <c r="J132" s="29"/>
      <c r="K132" s="29">
        <v>395</v>
      </c>
      <c r="L132" s="63">
        <f t="shared" si="63"/>
        <v>13825</v>
      </c>
      <c r="M132" s="53">
        <f t="shared" si="64"/>
        <v>41475</v>
      </c>
      <c r="N132" s="53">
        <f t="shared" si="65"/>
        <v>24885</v>
      </c>
      <c r="O132" s="53">
        <f t="shared" si="66"/>
        <v>23640.75</v>
      </c>
      <c r="P132" s="53">
        <f t="shared" si="67"/>
        <v>20094.637500000001</v>
      </c>
      <c r="Q132" s="29"/>
      <c r="R132" s="29"/>
      <c r="S132" s="29"/>
      <c r="T132" s="29"/>
      <c r="U132" s="29"/>
      <c r="V132" s="29"/>
      <c r="W132" s="29"/>
      <c r="X132" s="29"/>
      <c r="Y132" s="29"/>
      <c r="Z132" s="29"/>
      <c r="AA132" s="29"/>
      <c r="AB132" s="29"/>
      <c r="AC132" s="29"/>
      <c r="AD132" s="29"/>
      <c r="AE132" s="29"/>
      <c r="AF132" s="29"/>
      <c r="AG132" s="29"/>
      <c r="AH132" s="29"/>
      <c r="AI132" s="29"/>
      <c r="AJ132" s="29"/>
    </row>
    <row r="133" spans="1:36" ht="32.25" customHeight="1">
      <c r="A133" s="131"/>
      <c r="B133" s="136"/>
      <c r="C133" s="137" t="s">
        <v>4731</v>
      </c>
      <c r="D133" s="138" t="s">
        <v>4732</v>
      </c>
      <c r="E133" s="194" t="s">
        <v>4701</v>
      </c>
      <c r="F133" s="143"/>
      <c r="G133" s="148" t="s">
        <v>1113</v>
      </c>
      <c r="H133" s="140" t="s">
        <v>511</v>
      </c>
      <c r="I133" s="29" t="s">
        <v>4213</v>
      </c>
      <c r="J133" s="29"/>
      <c r="K133" s="29"/>
      <c r="L133" s="63">
        <f t="shared" si="63"/>
        <v>0</v>
      </c>
      <c r="M133" s="53">
        <f t="shared" si="64"/>
        <v>0</v>
      </c>
      <c r="N133" s="53">
        <f t="shared" si="65"/>
        <v>0</v>
      </c>
      <c r="O133" s="53">
        <f t="shared" si="66"/>
        <v>0</v>
      </c>
      <c r="P133" s="53">
        <f t="shared" si="67"/>
        <v>0</v>
      </c>
      <c r="Q133" s="29"/>
      <c r="R133" s="29"/>
      <c r="S133" s="29"/>
      <c r="T133" s="29"/>
      <c r="U133" s="29"/>
      <c r="V133" s="29"/>
      <c r="W133" s="29"/>
      <c r="X133" s="29"/>
      <c r="Y133" s="29"/>
      <c r="Z133" s="29"/>
      <c r="AA133" s="29"/>
      <c r="AB133" s="29"/>
      <c r="AC133" s="29"/>
      <c r="AD133" s="29"/>
      <c r="AE133" s="29"/>
      <c r="AF133" s="29"/>
      <c r="AG133" s="29"/>
      <c r="AH133" s="29"/>
      <c r="AI133" s="29"/>
      <c r="AJ133" s="29"/>
    </row>
    <row r="134" spans="1:36" ht="32.25" customHeight="1">
      <c r="A134" s="131"/>
      <c r="B134" s="133" t="s">
        <v>4733</v>
      </c>
      <c r="C134" s="134"/>
      <c r="D134" s="147"/>
      <c r="E134" s="147"/>
      <c r="F134" s="147"/>
      <c r="G134" s="147"/>
      <c r="H134" s="140"/>
      <c r="I134" s="29"/>
      <c r="J134" s="29"/>
      <c r="K134" s="29"/>
      <c r="L134" s="63">
        <f t="shared" si="63"/>
        <v>0</v>
      </c>
      <c r="M134" s="53">
        <f t="shared" si="64"/>
        <v>0</v>
      </c>
      <c r="N134" s="53">
        <f t="shared" si="65"/>
        <v>0</v>
      </c>
      <c r="O134" s="53">
        <f t="shared" si="66"/>
        <v>0</v>
      </c>
      <c r="P134" s="53">
        <f t="shared" si="67"/>
        <v>0</v>
      </c>
      <c r="Q134" s="29"/>
      <c r="R134" s="29"/>
      <c r="S134" s="29"/>
      <c r="T134" s="29"/>
      <c r="U134" s="29"/>
      <c r="V134" s="29"/>
      <c r="W134" s="29"/>
      <c r="X134" s="29"/>
      <c r="Y134" s="29"/>
      <c r="Z134" s="29"/>
      <c r="AA134" s="29"/>
      <c r="AB134" s="29"/>
      <c r="AC134" s="29"/>
      <c r="AD134" s="29"/>
      <c r="AE134" s="29"/>
      <c r="AF134" s="29"/>
      <c r="AG134" s="29"/>
      <c r="AH134" s="29"/>
      <c r="AI134" s="29"/>
      <c r="AJ134" s="29"/>
    </row>
    <row r="135" spans="1:36" ht="32.25" customHeight="1">
      <c r="A135" s="131"/>
      <c r="B135" s="136"/>
      <c r="C135" s="137" t="s">
        <v>4734</v>
      </c>
      <c r="D135" s="138" t="s">
        <v>4735</v>
      </c>
      <c r="E135" s="194" t="s">
        <v>4701</v>
      </c>
      <c r="F135" s="143">
        <v>1800</v>
      </c>
      <c r="G135" s="144">
        <v>3000</v>
      </c>
      <c r="H135" s="140" t="s">
        <v>511</v>
      </c>
      <c r="I135" s="29" t="s">
        <v>4213</v>
      </c>
      <c r="J135" s="145" t="s">
        <v>5673</v>
      </c>
      <c r="K135" s="29"/>
      <c r="L135" s="63">
        <f t="shared" si="63"/>
        <v>0</v>
      </c>
      <c r="M135" s="53">
        <f t="shared" si="64"/>
        <v>0</v>
      </c>
      <c r="N135" s="53">
        <f t="shared" si="65"/>
        <v>0</v>
      </c>
      <c r="O135" s="53">
        <f t="shared" si="66"/>
        <v>0</v>
      </c>
      <c r="P135" s="53">
        <f t="shared" si="67"/>
        <v>0</v>
      </c>
      <c r="Q135" s="29"/>
      <c r="R135" s="29"/>
      <c r="S135" s="29"/>
      <c r="T135" s="29"/>
      <c r="U135" s="29"/>
      <c r="V135" s="29"/>
      <c r="W135" s="29"/>
      <c r="X135" s="29"/>
      <c r="Y135" s="29"/>
      <c r="Z135" s="29"/>
      <c r="AA135" s="29"/>
      <c r="AB135" s="29"/>
      <c r="AC135" s="29"/>
      <c r="AD135" s="29"/>
      <c r="AE135" s="29"/>
      <c r="AF135" s="29"/>
      <c r="AG135" s="29"/>
      <c r="AH135" s="29"/>
      <c r="AI135" s="29"/>
      <c r="AJ135" s="29"/>
    </row>
    <row r="136" spans="1:36" ht="32.25" customHeight="1">
      <c r="A136" s="131"/>
      <c r="B136" s="136"/>
      <c r="C136" s="137" t="s">
        <v>4736</v>
      </c>
      <c r="D136" s="138" t="s">
        <v>4737</v>
      </c>
      <c r="E136" s="194" t="s">
        <v>4701</v>
      </c>
      <c r="F136" s="143">
        <v>2280</v>
      </c>
      <c r="G136" s="144">
        <v>3800</v>
      </c>
      <c r="H136" s="140" t="s">
        <v>511</v>
      </c>
      <c r="I136" s="29" t="s">
        <v>4213</v>
      </c>
      <c r="J136" s="145" t="s">
        <v>5673</v>
      </c>
      <c r="K136" s="29"/>
      <c r="L136" s="63">
        <f t="shared" si="63"/>
        <v>0</v>
      </c>
      <c r="M136" s="53">
        <f t="shared" si="64"/>
        <v>0</v>
      </c>
      <c r="N136" s="53">
        <f t="shared" si="65"/>
        <v>0</v>
      </c>
      <c r="O136" s="53">
        <f t="shared" si="66"/>
        <v>0</v>
      </c>
      <c r="P136" s="53">
        <f t="shared" si="67"/>
        <v>0</v>
      </c>
      <c r="Q136" s="29"/>
      <c r="R136" s="29"/>
      <c r="S136" s="29"/>
      <c r="T136" s="29"/>
      <c r="U136" s="29"/>
      <c r="V136" s="29"/>
      <c r="W136" s="29"/>
      <c r="X136" s="29"/>
      <c r="Y136" s="29"/>
      <c r="Z136" s="29"/>
      <c r="AA136" s="29"/>
      <c r="AB136" s="29"/>
      <c r="AC136" s="29"/>
      <c r="AD136" s="29"/>
      <c r="AE136" s="29"/>
      <c r="AF136" s="29"/>
      <c r="AG136" s="29"/>
      <c r="AH136" s="29"/>
      <c r="AI136" s="29"/>
      <c r="AJ136" s="29"/>
    </row>
    <row r="137" spans="1:36" ht="32.25" customHeight="1">
      <c r="A137" s="131"/>
      <c r="B137" s="173"/>
      <c r="C137" s="149" t="s">
        <v>4738</v>
      </c>
      <c r="D137" s="150" t="s">
        <v>4739</v>
      </c>
      <c r="E137" s="194" t="s">
        <v>4701</v>
      </c>
      <c r="F137" s="151">
        <v>2040</v>
      </c>
      <c r="G137" s="152">
        <v>3400</v>
      </c>
      <c r="H137" s="153" t="s">
        <v>511</v>
      </c>
      <c r="I137" s="29" t="s">
        <v>4213</v>
      </c>
      <c r="J137" s="145" t="s">
        <v>5673</v>
      </c>
      <c r="K137" s="29"/>
      <c r="L137" s="63">
        <f t="shared" si="63"/>
        <v>0</v>
      </c>
      <c r="M137" s="53">
        <f t="shared" si="64"/>
        <v>0</v>
      </c>
      <c r="N137" s="53">
        <f t="shared" si="65"/>
        <v>0</v>
      </c>
      <c r="O137" s="53">
        <f t="shared" si="66"/>
        <v>0</v>
      </c>
      <c r="P137" s="53">
        <f t="shared" si="67"/>
        <v>0</v>
      </c>
      <c r="Q137" s="29"/>
      <c r="R137" s="29"/>
      <c r="S137" s="29"/>
      <c r="T137" s="29"/>
      <c r="U137" s="29"/>
      <c r="V137" s="29"/>
      <c r="W137" s="29"/>
      <c r="X137" s="29"/>
      <c r="Y137" s="29"/>
      <c r="Z137" s="29"/>
      <c r="AA137" s="29"/>
      <c r="AB137" s="29"/>
      <c r="AC137" s="29"/>
      <c r="AD137" s="29"/>
      <c r="AE137" s="29"/>
      <c r="AF137" s="29"/>
      <c r="AG137" s="29"/>
      <c r="AH137" s="29"/>
      <c r="AI137" s="29"/>
      <c r="AJ137" s="29"/>
    </row>
    <row r="138" spans="1:36" ht="32.25" customHeight="1">
      <c r="A138" s="131"/>
      <c r="B138" s="132"/>
      <c r="C138" s="29"/>
      <c r="D138" s="172"/>
      <c r="E138" s="131"/>
      <c r="F138" s="131"/>
      <c r="G138" s="131"/>
      <c r="H138" s="131"/>
      <c r="I138" s="29"/>
      <c r="J138" s="29"/>
      <c r="K138" s="29"/>
      <c r="L138" s="63">
        <f t="shared" si="63"/>
        <v>0</v>
      </c>
      <c r="M138" s="53">
        <f t="shared" si="64"/>
        <v>0</v>
      </c>
      <c r="N138" s="53">
        <f t="shared" si="65"/>
        <v>0</v>
      </c>
      <c r="O138" s="53">
        <f t="shared" si="66"/>
        <v>0</v>
      </c>
      <c r="P138" s="53">
        <f t="shared" si="67"/>
        <v>0</v>
      </c>
      <c r="Q138" s="29"/>
      <c r="R138" s="29"/>
      <c r="S138" s="29"/>
      <c r="T138" s="29"/>
      <c r="U138" s="29"/>
      <c r="V138" s="29"/>
      <c r="W138" s="29"/>
      <c r="X138" s="29"/>
      <c r="Y138" s="29"/>
      <c r="Z138" s="29"/>
      <c r="AA138" s="29"/>
      <c r="AB138" s="29"/>
      <c r="AC138" s="29"/>
      <c r="AD138" s="29"/>
      <c r="AE138" s="29"/>
      <c r="AF138" s="29"/>
      <c r="AG138" s="29"/>
      <c r="AH138" s="29"/>
      <c r="AI138" s="29"/>
      <c r="AJ138" s="29"/>
    </row>
    <row r="139" spans="1:36" ht="32.25" customHeight="1">
      <c r="A139" s="197" t="s">
        <v>4740</v>
      </c>
      <c r="B139" s="198" t="s">
        <v>4741</v>
      </c>
      <c r="C139" s="198"/>
      <c r="D139" s="198"/>
      <c r="E139" s="154"/>
      <c r="F139" s="154"/>
      <c r="G139" s="154"/>
      <c r="H139" s="197" t="s">
        <v>4740</v>
      </c>
      <c r="I139" s="29"/>
      <c r="J139" s="29"/>
      <c r="K139" s="29"/>
      <c r="L139" s="63">
        <f t="shared" si="63"/>
        <v>0</v>
      </c>
      <c r="M139" s="53">
        <f t="shared" si="64"/>
        <v>0</v>
      </c>
      <c r="N139" s="53">
        <f t="shared" si="65"/>
        <v>0</v>
      </c>
      <c r="O139" s="53">
        <f t="shared" si="66"/>
        <v>0</v>
      </c>
      <c r="P139" s="53">
        <f t="shared" si="67"/>
        <v>0</v>
      </c>
      <c r="Q139" s="29"/>
      <c r="R139" s="29"/>
      <c r="S139" s="29"/>
      <c r="T139" s="29"/>
      <c r="U139" s="29"/>
      <c r="V139" s="29"/>
      <c r="W139" s="29"/>
      <c r="X139" s="29"/>
      <c r="Y139" s="29"/>
      <c r="Z139" s="29"/>
      <c r="AA139" s="29"/>
      <c r="AB139" s="29"/>
      <c r="AC139" s="29"/>
      <c r="AD139" s="29"/>
      <c r="AE139" s="29"/>
      <c r="AF139" s="29"/>
      <c r="AG139" s="29"/>
      <c r="AH139" s="29"/>
      <c r="AI139" s="29"/>
      <c r="AJ139" s="29"/>
    </row>
    <row r="140" spans="1:36" ht="32.25" customHeight="1">
      <c r="A140" s="131"/>
      <c r="C140" s="63" t="s">
        <v>4742</v>
      </c>
      <c r="D140" s="63" t="s">
        <v>4743</v>
      </c>
      <c r="E140" s="194" t="s">
        <v>4744</v>
      </c>
      <c r="F140" s="60">
        <f t="shared" ref="F140" si="120">CEILING(N140,100)</f>
        <v>41100</v>
      </c>
      <c r="G140" s="60">
        <f t="shared" ref="G140" si="121">CEILING(M140,100)</f>
        <v>68500</v>
      </c>
      <c r="H140" s="155" t="s">
        <v>4740</v>
      </c>
      <c r="I140" s="29" t="s">
        <v>4745</v>
      </c>
      <c r="J140" s="29"/>
      <c r="K140" s="29"/>
      <c r="L140" s="63">
        <f t="shared" si="63"/>
        <v>0</v>
      </c>
      <c r="M140" s="79">
        <v>68500</v>
      </c>
      <c r="N140" s="53">
        <f t="shared" si="65"/>
        <v>41100</v>
      </c>
      <c r="O140" s="53">
        <f t="shared" si="66"/>
        <v>39045</v>
      </c>
      <c r="P140" s="53">
        <f t="shared" si="67"/>
        <v>33188.25</v>
      </c>
      <c r="Q140" s="29"/>
      <c r="R140" s="29"/>
      <c r="S140" s="29"/>
      <c r="T140" s="29"/>
      <c r="U140" s="29"/>
      <c r="V140" s="29"/>
      <c r="W140" s="29"/>
      <c r="X140" s="29"/>
      <c r="Y140" s="29"/>
      <c r="Z140" s="29"/>
      <c r="AA140" s="29"/>
      <c r="AB140" s="29"/>
      <c r="AC140" s="29"/>
      <c r="AD140" s="29"/>
      <c r="AE140" s="29"/>
      <c r="AF140" s="29"/>
      <c r="AG140" s="29"/>
      <c r="AH140" s="29"/>
      <c r="AI140" s="29"/>
      <c r="AJ140" s="29"/>
    </row>
    <row r="141" spans="1:36" ht="32.25" customHeight="1">
      <c r="A141" s="131"/>
      <c r="D141" s="63" t="s">
        <v>4746</v>
      </c>
      <c r="E141" s="194" t="s">
        <v>4744</v>
      </c>
      <c r="F141" s="60">
        <f t="shared" ref="F141:F150" si="122">CEILING(N141,100)</f>
        <v>59700</v>
      </c>
      <c r="G141" s="60">
        <f t="shared" ref="G141:G150" si="123">CEILING(M141,100)</f>
        <v>99500</v>
      </c>
      <c r="H141" s="155" t="s">
        <v>4740</v>
      </c>
      <c r="I141" s="29" t="s">
        <v>4745</v>
      </c>
      <c r="J141" s="29"/>
      <c r="K141" s="29"/>
      <c r="L141" s="63">
        <f t="shared" si="63"/>
        <v>0</v>
      </c>
      <c r="M141" s="79">
        <v>99500</v>
      </c>
      <c r="N141" s="53">
        <f t="shared" si="65"/>
        <v>59700</v>
      </c>
      <c r="O141" s="53">
        <f t="shared" si="66"/>
        <v>56715</v>
      </c>
      <c r="P141" s="53">
        <f t="shared" si="67"/>
        <v>48207.75</v>
      </c>
      <c r="Q141" s="29"/>
      <c r="R141" s="29"/>
      <c r="S141" s="29"/>
      <c r="T141" s="29"/>
      <c r="U141" s="29"/>
      <c r="V141" s="29"/>
      <c r="W141" s="29"/>
      <c r="X141" s="29"/>
      <c r="Y141" s="29"/>
      <c r="Z141" s="29"/>
      <c r="AA141" s="29"/>
      <c r="AB141" s="29"/>
      <c r="AC141" s="29"/>
      <c r="AD141" s="29"/>
      <c r="AE141" s="29"/>
      <c r="AF141" s="29"/>
      <c r="AG141" s="29"/>
      <c r="AH141" s="29"/>
      <c r="AI141" s="29"/>
      <c r="AJ141" s="29"/>
    </row>
    <row r="142" spans="1:36" ht="32.25" customHeight="1">
      <c r="A142" s="131"/>
      <c r="B142" s="63" t="s">
        <v>4585</v>
      </c>
      <c r="C142" s="63" t="s">
        <v>4747</v>
      </c>
      <c r="D142" s="63" t="s">
        <v>4743</v>
      </c>
      <c r="E142" s="194" t="s">
        <v>4744</v>
      </c>
      <c r="F142" s="60">
        <f t="shared" si="122"/>
        <v>50100</v>
      </c>
      <c r="G142" s="60">
        <f t="shared" si="123"/>
        <v>83500</v>
      </c>
      <c r="H142" s="155" t="s">
        <v>4740</v>
      </c>
      <c r="I142" s="29" t="s">
        <v>4745</v>
      </c>
      <c r="J142" s="29"/>
      <c r="K142" s="29"/>
      <c r="L142" s="63">
        <f t="shared" si="63"/>
        <v>0</v>
      </c>
      <c r="M142" s="79">
        <v>83500</v>
      </c>
      <c r="N142" s="53">
        <f t="shared" si="65"/>
        <v>50100</v>
      </c>
      <c r="O142" s="53">
        <f t="shared" si="66"/>
        <v>47595</v>
      </c>
      <c r="P142" s="53">
        <f t="shared" si="67"/>
        <v>40455.75</v>
      </c>
      <c r="Q142" s="29"/>
      <c r="R142" s="29"/>
      <c r="S142" s="29"/>
      <c r="T142" s="29"/>
      <c r="U142" s="29"/>
      <c r="V142" s="29"/>
      <c r="W142" s="29"/>
      <c r="X142" s="29"/>
      <c r="Y142" s="29"/>
      <c r="Z142" s="29"/>
      <c r="AA142" s="29"/>
      <c r="AB142" s="29"/>
      <c r="AC142" s="29"/>
      <c r="AD142" s="29"/>
      <c r="AE142" s="29"/>
      <c r="AF142" s="29"/>
      <c r="AG142" s="29"/>
      <c r="AH142" s="29"/>
      <c r="AI142" s="29"/>
      <c r="AJ142" s="29"/>
    </row>
    <row r="143" spans="1:36" ht="32.25" customHeight="1">
      <c r="A143" s="131"/>
      <c r="D143" s="63" t="s">
        <v>4746</v>
      </c>
      <c r="E143" s="194" t="s">
        <v>4744</v>
      </c>
      <c r="F143" s="60">
        <f t="shared" si="122"/>
        <v>83100</v>
      </c>
      <c r="G143" s="60">
        <f t="shared" si="123"/>
        <v>138500</v>
      </c>
      <c r="H143" s="155" t="s">
        <v>4740</v>
      </c>
      <c r="I143" s="29" t="s">
        <v>4745</v>
      </c>
      <c r="J143" s="29"/>
      <c r="K143" s="29"/>
      <c r="L143" s="63">
        <f t="shared" si="63"/>
        <v>0</v>
      </c>
      <c r="M143" s="79">
        <v>138500</v>
      </c>
      <c r="N143" s="53">
        <f t="shared" si="65"/>
        <v>83100</v>
      </c>
      <c r="O143" s="53">
        <f t="shared" si="66"/>
        <v>78945</v>
      </c>
      <c r="P143" s="53">
        <f t="shared" si="67"/>
        <v>67103.25</v>
      </c>
      <c r="Q143" s="29"/>
      <c r="R143" s="29"/>
      <c r="S143" s="29"/>
      <c r="T143" s="29"/>
      <c r="U143" s="29"/>
      <c r="V143" s="29"/>
      <c r="W143" s="29"/>
      <c r="X143" s="29"/>
      <c r="Y143" s="29"/>
      <c r="Z143" s="29"/>
      <c r="AA143" s="29"/>
      <c r="AB143" s="29"/>
      <c r="AC143" s="29"/>
      <c r="AD143" s="29"/>
      <c r="AE143" s="29"/>
      <c r="AF143" s="29"/>
      <c r="AG143" s="29"/>
      <c r="AH143" s="29"/>
      <c r="AI143" s="29"/>
      <c r="AJ143" s="29"/>
    </row>
    <row r="144" spans="1:36" ht="32.25" customHeight="1">
      <c r="A144" s="131"/>
      <c r="B144" s="63" t="s">
        <v>4610</v>
      </c>
      <c r="C144" s="63" t="s">
        <v>4747</v>
      </c>
      <c r="D144" s="63" t="s">
        <v>4748</v>
      </c>
      <c r="E144" s="194" t="s">
        <v>4744</v>
      </c>
      <c r="F144" s="60">
        <f t="shared" si="122"/>
        <v>93000</v>
      </c>
      <c r="G144" s="60">
        <f t="shared" si="123"/>
        <v>155000</v>
      </c>
      <c r="H144" s="155" t="s">
        <v>4740</v>
      </c>
      <c r="I144" s="29" t="s">
        <v>4745</v>
      </c>
      <c r="J144" s="29"/>
      <c r="K144" s="29"/>
      <c r="L144" s="63">
        <f t="shared" si="63"/>
        <v>0</v>
      </c>
      <c r="M144" s="79">
        <v>155000</v>
      </c>
      <c r="N144" s="53">
        <f t="shared" si="65"/>
        <v>93000</v>
      </c>
      <c r="O144" s="53">
        <f t="shared" si="66"/>
        <v>88350</v>
      </c>
      <c r="P144" s="53">
        <f t="shared" si="67"/>
        <v>75097.5</v>
      </c>
      <c r="Q144" s="29"/>
      <c r="R144" s="29"/>
      <c r="S144" s="29"/>
      <c r="T144" s="29"/>
      <c r="U144" s="29"/>
      <c r="V144" s="29"/>
      <c r="W144" s="29"/>
      <c r="X144" s="29"/>
      <c r="Y144" s="29"/>
      <c r="Z144" s="29"/>
      <c r="AA144" s="29"/>
      <c r="AB144" s="29"/>
      <c r="AC144" s="29"/>
      <c r="AD144" s="29"/>
      <c r="AE144" s="29"/>
      <c r="AF144" s="29"/>
      <c r="AG144" s="29"/>
      <c r="AH144" s="29"/>
      <c r="AI144" s="29"/>
      <c r="AJ144" s="29"/>
    </row>
    <row r="145" spans="1:36" ht="32.25" customHeight="1">
      <c r="A145" s="131"/>
      <c r="D145" s="63" t="s">
        <v>4743</v>
      </c>
      <c r="E145" s="194" t="s">
        <v>4744</v>
      </c>
      <c r="F145" s="60">
        <f t="shared" si="122"/>
        <v>112800</v>
      </c>
      <c r="G145" s="60">
        <f t="shared" si="123"/>
        <v>188000</v>
      </c>
      <c r="H145" s="155" t="s">
        <v>4740</v>
      </c>
      <c r="I145" s="29" t="s">
        <v>4745</v>
      </c>
      <c r="J145" s="29"/>
      <c r="K145" s="29"/>
      <c r="L145" s="63">
        <f t="shared" si="63"/>
        <v>0</v>
      </c>
      <c r="M145" s="79">
        <v>188000</v>
      </c>
      <c r="N145" s="53">
        <f t="shared" si="65"/>
        <v>112800</v>
      </c>
      <c r="O145" s="53">
        <f t="shared" si="66"/>
        <v>107160</v>
      </c>
      <c r="P145" s="53">
        <f t="shared" si="67"/>
        <v>91086</v>
      </c>
      <c r="Q145" s="29"/>
      <c r="R145" s="29"/>
      <c r="S145" s="29"/>
      <c r="T145" s="29"/>
      <c r="U145" s="29"/>
      <c r="V145" s="29"/>
      <c r="W145" s="29"/>
      <c r="X145" s="29"/>
      <c r="Y145" s="29"/>
      <c r="Z145" s="29"/>
      <c r="AA145" s="29"/>
      <c r="AB145" s="29"/>
      <c r="AC145" s="29"/>
      <c r="AD145" s="29"/>
      <c r="AE145" s="29"/>
      <c r="AF145" s="29"/>
      <c r="AG145" s="29"/>
      <c r="AH145" s="29"/>
      <c r="AI145" s="29"/>
      <c r="AJ145" s="29"/>
    </row>
    <row r="146" spans="1:36" ht="32.25" customHeight="1">
      <c r="A146" s="131"/>
      <c r="C146" s="63" t="s">
        <v>4749</v>
      </c>
      <c r="D146" s="63" t="s">
        <v>4750</v>
      </c>
      <c r="E146" s="194" t="s">
        <v>4744</v>
      </c>
      <c r="F146" s="60">
        <f t="shared" si="122"/>
        <v>5400</v>
      </c>
      <c r="G146" s="60">
        <f t="shared" si="123"/>
        <v>9000</v>
      </c>
      <c r="H146" s="155" t="s">
        <v>4740</v>
      </c>
      <c r="I146" s="29" t="s">
        <v>4745</v>
      </c>
      <c r="J146" s="29"/>
      <c r="K146" s="29"/>
      <c r="L146" s="63">
        <f t="shared" si="63"/>
        <v>0</v>
      </c>
      <c r="M146" s="79">
        <v>9000</v>
      </c>
      <c r="N146" s="53">
        <f t="shared" si="65"/>
        <v>5400</v>
      </c>
      <c r="O146" s="53">
        <f t="shared" si="66"/>
        <v>5130</v>
      </c>
      <c r="P146" s="53">
        <f t="shared" si="67"/>
        <v>4360.5</v>
      </c>
      <c r="Q146" s="29"/>
      <c r="R146" s="29"/>
      <c r="S146" s="29"/>
      <c r="T146" s="29"/>
      <c r="U146" s="29"/>
      <c r="V146" s="29"/>
      <c r="W146" s="29"/>
      <c r="X146" s="29"/>
      <c r="Y146" s="29"/>
      <c r="Z146" s="29"/>
      <c r="AA146" s="29"/>
      <c r="AB146" s="29"/>
      <c r="AC146" s="29"/>
      <c r="AD146" s="29"/>
      <c r="AE146" s="29"/>
      <c r="AF146" s="29"/>
      <c r="AG146" s="29"/>
      <c r="AH146" s="29"/>
      <c r="AI146" s="29"/>
      <c r="AJ146" s="29"/>
    </row>
    <row r="147" spans="1:36" ht="32.25" customHeight="1">
      <c r="A147" s="131"/>
      <c r="C147" s="63" t="s">
        <v>4751</v>
      </c>
      <c r="D147" s="63" t="s">
        <v>4750</v>
      </c>
      <c r="E147" s="194" t="s">
        <v>4744</v>
      </c>
      <c r="F147" s="60">
        <f t="shared" si="122"/>
        <v>6300</v>
      </c>
      <c r="G147" s="60">
        <f t="shared" si="123"/>
        <v>10500</v>
      </c>
      <c r="H147" s="155" t="s">
        <v>4740</v>
      </c>
      <c r="I147" s="29" t="s">
        <v>4745</v>
      </c>
      <c r="J147" s="29"/>
      <c r="K147" s="29"/>
      <c r="L147" s="63">
        <f t="shared" si="63"/>
        <v>0</v>
      </c>
      <c r="M147" s="79">
        <v>10500</v>
      </c>
      <c r="N147" s="53">
        <f t="shared" si="65"/>
        <v>6300</v>
      </c>
      <c r="O147" s="53">
        <f t="shared" si="66"/>
        <v>5985</v>
      </c>
      <c r="P147" s="53">
        <f t="shared" si="67"/>
        <v>5087.25</v>
      </c>
      <c r="Q147" s="29"/>
      <c r="R147" s="29"/>
      <c r="S147" s="29"/>
      <c r="T147" s="29"/>
      <c r="U147" s="29"/>
      <c r="V147" s="29"/>
      <c r="W147" s="29"/>
      <c r="X147" s="29"/>
      <c r="Y147" s="29"/>
      <c r="Z147" s="29"/>
      <c r="AA147" s="29"/>
      <c r="AB147" s="29"/>
      <c r="AC147" s="29"/>
      <c r="AD147" s="29"/>
      <c r="AE147" s="29"/>
      <c r="AF147" s="29"/>
      <c r="AG147" s="29"/>
      <c r="AH147" s="29"/>
      <c r="AI147" s="29"/>
      <c r="AJ147" s="29"/>
    </row>
    <row r="148" spans="1:36" ht="32.25" customHeight="1">
      <c r="A148" s="131"/>
      <c r="D148" s="63" t="s">
        <v>4752</v>
      </c>
      <c r="E148" s="194" t="s">
        <v>4744</v>
      </c>
      <c r="F148" s="60">
        <f t="shared" si="122"/>
        <v>4800</v>
      </c>
      <c r="G148" s="60">
        <f t="shared" si="123"/>
        <v>8000</v>
      </c>
      <c r="H148" s="155" t="s">
        <v>4740</v>
      </c>
      <c r="I148" s="29" t="s">
        <v>4745</v>
      </c>
      <c r="J148" s="29"/>
      <c r="K148" s="29"/>
      <c r="L148" s="63">
        <f t="shared" ref="L148:L211" si="124">K148*35</f>
        <v>0</v>
      </c>
      <c r="M148" s="79">
        <v>8000</v>
      </c>
      <c r="N148" s="53">
        <f t="shared" ref="N148:N211" si="125">M148*0.6</f>
        <v>4800</v>
      </c>
      <c r="O148" s="53">
        <f t="shared" ref="O148:O211" si="126">N148*0.95</f>
        <v>4560</v>
      </c>
      <c r="P148" s="53">
        <f t="shared" ref="P148:P211" si="127">O148*0.85</f>
        <v>3876</v>
      </c>
      <c r="Q148" s="29"/>
      <c r="R148" s="29"/>
      <c r="S148" s="29"/>
      <c r="T148" s="29"/>
      <c r="U148" s="29"/>
      <c r="V148" s="29"/>
      <c r="W148" s="29"/>
      <c r="X148" s="29"/>
      <c r="Y148" s="29"/>
      <c r="Z148" s="29"/>
      <c r="AA148" s="29"/>
      <c r="AB148" s="29"/>
      <c r="AC148" s="29"/>
      <c r="AD148" s="29"/>
      <c r="AE148" s="29"/>
      <c r="AF148" s="29"/>
      <c r="AG148" s="29"/>
      <c r="AH148" s="29"/>
      <c r="AI148" s="29"/>
      <c r="AJ148" s="29"/>
    </row>
    <row r="149" spans="1:36" ht="32.25" customHeight="1">
      <c r="A149" s="131"/>
      <c r="C149" s="63" t="s">
        <v>4753</v>
      </c>
      <c r="D149" s="63" t="s">
        <v>4754</v>
      </c>
      <c r="E149" s="194" t="s">
        <v>4744</v>
      </c>
      <c r="F149" s="60">
        <f t="shared" si="122"/>
        <v>25500</v>
      </c>
      <c r="G149" s="60">
        <f t="shared" si="123"/>
        <v>42500</v>
      </c>
      <c r="H149" s="155" t="s">
        <v>4740</v>
      </c>
      <c r="I149" s="29" t="s">
        <v>4745</v>
      </c>
      <c r="J149" s="29"/>
      <c r="K149" s="29"/>
      <c r="L149" s="63">
        <f t="shared" si="124"/>
        <v>0</v>
      </c>
      <c r="M149" s="79">
        <v>42500</v>
      </c>
      <c r="N149" s="53">
        <f t="shared" si="125"/>
        <v>25500</v>
      </c>
      <c r="O149" s="53">
        <f t="shared" si="126"/>
        <v>24225</v>
      </c>
      <c r="P149" s="53">
        <f t="shared" si="127"/>
        <v>20591.25</v>
      </c>
      <c r="Q149" s="29"/>
      <c r="R149" s="29"/>
      <c r="S149" s="29"/>
      <c r="T149" s="29"/>
      <c r="U149" s="29"/>
      <c r="V149" s="29"/>
      <c r="W149" s="29"/>
      <c r="X149" s="29"/>
      <c r="Y149" s="29"/>
      <c r="Z149" s="29"/>
      <c r="AA149" s="29"/>
      <c r="AB149" s="29"/>
      <c r="AC149" s="29"/>
      <c r="AD149" s="29"/>
      <c r="AE149" s="29"/>
      <c r="AF149" s="29"/>
      <c r="AG149" s="29"/>
      <c r="AH149" s="29"/>
      <c r="AI149" s="29"/>
      <c r="AJ149" s="29"/>
    </row>
    <row r="150" spans="1:36" ht="32.25" customHeight="1">
      <c r="A150" s="131"/>
      <c r="D150" s="63" t="s">
        <v>4755</v>
      </c>
      <c r="E150" s="194" t="s">
        <v>4744</v>
      </c>
      <c r="F150" s="60">
        <f t="shared" si="122"/>
        <v>31500</v>
      </c>
      <c r="G150" s="60">
        <f t="shared" si="123"/>
        <v>52500</v>
      </c>
      <c r="H150" s="155" t="s">
        <v>4740</v>
      </c>
      <c r="I150" s="29" t="s">
        <v>4745</v>
      </c>
      <c r="J150" s="29"/>
      <c r="K150" s="29"/>
      <c r="L150" s="63">
        <f t="shared" si="124"/>
        <v>0</v>
      </c>
      <c r="M150" s="79">
        <v>52500</v>
      </c>
      <c r="N150" s="53">
        <f t="shared" si="125"/>
        <v>31500</v>
      </c>
      <c r="O150" s="53">
        <f t="shared" si="126"/>
        <v>29925</v>
      </c>
      <c r="P150" s="53">
        <f t="shared" si="127"/>
        <v>25436.25</v>
      </c>
      <c r="Q150" s="29"/>
      <c r="R150" s="29"/>
      <c r="S150" s="29"/>
      <c r="T150" s="29"/>
      <c r="U150" s="29"/>
      <c r="V150" s="29"/>
      <c r="W150" s="29"/>
      <c r="X150" s="29"/>
      <c r="Y150" s="29"/>
      <c r="Z150" s="29"/>
      <c r="AA150" s="29"/>
      <c r="AB150" s="29"/>
      <c r="AC150" s="29"/>
      <c r="AD150" s="29"/>
      <c r="AE150" s="29"/>
      <c r="AF150" s="29"/>
      <c r="AG150" s="29"/>
      <c r="AH150" s="29"/>
      <c r="AI150" s="29"/>
      <c r="AJ150" s="29"/>
    </row>
    <row r="151" spans="1:36" ht="32.25" customHeight="1">
      <c r="A151" s="197" t="s">
        <v>4756</v>
      </c>
      <c r="B151" s="174" t="s">
        <v>4757</v>
      </c>
      <c r="C151" s="175"/>
      <c r="D151" s="199"/>
      <c r="E151" s="199"/>
      <c r="F151" s="199"/>
      <c r="G151" s="199"/>
      <c r="H151" s="200" t="s">
        <v>4756</v>
      </c>
      <c r="I151" s="29"/>
      <c r="J151" s="29"/>
      <c r="K151" s="29"/>
      <c r="L151" s="63">
        <f t="shared" si="124"/>
        <v>0</v>
      </c>
      <c r="M151" s="53">
        <f t="shared" ref="M151:M199" si="128">L151*3</f>
        <v>0</v>
      </c>
      <c r="N151" s="53">
        <f t="shared" si="125"/>
        <v>0</v>
      </c>
      <c r="O151" s="53">
        <f t="shared" si="126"/>
        <v>0</v>
      </c>
      <c r="P151" s="53">
        <f t="shared" si="127"/>
        <v>0</v>
      </c>
      <c r="Q151" s="29"/>
      <c r="R151" s="29"/>
      <c r="S151" s="29"/>
      <c r="T151" s="29"/>
      <c r="U151" s="29"/>
      <c r="V151" s="29"/>
      <c r="W151" s="29"/>
      <c r="X151" s="29"/>
      <c r="Y151" s="29"/>
      <c r="Z151" s="29"/>
      <c r="AA151" s="29"/>
      <c r="AB151" s="29"/>
      <c r="AC151" s="29"/>
      <c r="AD151" s="29"/>
      <c r="AE151" s="29"/>
      <c r="AF151" s="29"/>
      <c r="AG151" s="29"/>
      <c r="AH151" s="29"/>
      <c r="AI151" s="29"/>
      <c r="AJ151" s="29"/>
    </row>
    <row r="152" spans="1:36" ht="32.25" customHeight="1">
      <c r="A152" s="131"/>
      <c r="C152" s="32" t="s">
        <v>4758</v>
      </c>
      <c r="D152" s="63" t="s">
        <v>4759</v>
      </c>
      <c r="E152" s="194" t="s">
        <v>4760</v>
      </c>
      <c r="F152" s="63" t="s">
        <v>4327</v>
      </c>
      <c r="G152" s="63" t="s">
        <v>4327</v>
      </c>
      <c r="H152" s="155" t="s">
        <v>4756</v>
      </c>
      <c r="I152" s="29" t="s">
        <v>4213</v>
      </c>
      <c r="J152" s="29"/>
      <c r="K152" s="29"/>
      <c r="L152" s="63">
        <f t="shared" si="124"/>
        <v>0</v>
      </c>
      <c r="M152" s="53">
        <f t="shared" si="128"/>
        <v>0</v>
      </c>
      <c r="N152" s="53">
        <f t="shared" si="125"/>
        <v>0</v>
      </c>
      <c r="O152" s="53">
        <f t="shared" si="126"/>
        <v>0</v>
      </c>
      <c r="P152" s="53">
        <f t="shared" si="127"/>
        <v>0</v>
      </c>
      <c r="Q152" s="29"/>
      <c r="R152" s="29"/>
      <c r="S152" s="29"/>
      <c r="T152" s="29"/>
      <c r="U152" s="29"/>
      <c r="V152" s="29"/>
      <c r="W152" s="29"/>
      <c r="X152" s="29"/>
      <c r="Y152" s="29"/>
      <c r="Z152" s="29"/>
      <c r="AA152" s="29"/>
      <c r="AB152" s="29"/>
      <c r="AC152" s="29"/>
      <c r="AD152" s="29"/>
      <c r="AE152" s="29"/>
      <c r="AF152" s="29"/>
      <c r="AG152" s="29"/>
      <c r="AH152" s="29"/>
      <c r="AI152" s="29"/>
      <c r="AJ152" s="29"/>
    </row>
    <row r="153" spans="1:36" ht="32.25" customHeight="1">
      <c r="A153" s="131"/>
      <c r="C153" s="32" t="s">
        <v>4761</v>
      </c>
      <c r="D153" s="63" t="s">
        <v>4762</v>
      </c>
      <c r="E153" s="194" t="s">
        <v>4760</v>
      </c>
      <c r="F153" s="63" t="s">
        <v>4327</v>
      </c>
      <c r="G153" s="63" t="s">
        <v>4327</v>
      </c>
      <c r="H153" s="155" t="s">
        <v>4756</v>
      </c>
      <c r="I153" s="29" t="s">
        <v>4213</v>
      </c>
      <c r="J153" s="29"/>
      <c r="K153" s="29"/>
      <c r="L153" s="63">
        <f t="shared" si="124"/>
        <v>0</v>
      </c>
      <c r="M153" s="53">
        <f t="shared" si="128"/>
        <v>0</v>
      </c>
      <c r="N153" s="53">
        <f t="shared" si="125"/>
        <v>0</v>
      </c>
      <c r="O153" s="53">
        <f t="shared" si="126"/>
        <v>0</v>
      </c>
      <c r="P153" s="53">
        <f t="shared" si="127"/>
        <v>0</v>
      </c>
      <c r="Q153" s="29"/>
      <c r="R153" s="29"/>
      <c r="S153" s="29"/>
      <c r="T153" s="29"/>
      <c r="U153" s="29"/>
      <c r="V153" s="29"/>
      <c r="W153" s="29"/>
      <c r="X153" s="29"/>
      <c r="Y153" s="29"/>
      <c r="Z153" s="29"/>
      <c r="AA153" s="29"/>
      <c r="AB153" s="29"/>
      <c r="AC153" s="29"/>
      <c r="AD153" s="29"/>
      <c r="AE153" s="29"/>
      <c r="AF153" s="29"/>
      <c r="AG153" s="29"/>
      <c r="AH153" s="29"/>
      <c r="AI153" s="29"/>
      <c r="AJ153" s="29"/>
    </row>
    <row r="154" spans="1:36" ht="32.25" customHeight="1">
      <c r="A154" s="131"/>
      <c r="C154" s="32" t="s">
        <v>4763</v>
      </c>
      <c r="D154" s="63" t="s">
        <v>4764</v>
      </c>
      <c r="E154" s="194" t="s">
        <v>4760</v>
      </c>
      <c r="F154" s="63" t="s">
        <v>4327</v>
      </c>
      <c r="G154" s="63" t="s">
        <v>4327</v>
      </c>
      <c r="H154" s="155" t="s">
        <v>4756</v>
      </c>
      <c r="I154" s="29" t="s">
        <v>4213</v>
      </c>
      <c r="J154" s="29"/>
      <c r="K154" s="29"/>
      <c r="L154" s="63">
        <f t="shared" si="124"/>
        <v>0</v>
      </c>
      <c r="M154" s="53">
        <f t="shared" si="128"/>
        <v>0</v>
      </c>
      <c r="N154" s="53">
        <f t="shared" si="125"/>
        <v>0</v>
      </c>
      <c r="O154" s="53">
        <f t="shared" si="126"/>
        <v>0</v>
      </c>
      <c r="P154" s="53">
        <f t="shared" si="127"/>
        <v>0</v>
      </c>
      <c r="Q154" s="29"/>
      <c r="R154" s="29"/>
      <c r="S154" s="29"/>
      <c r="T154" s="29"/>
      <c r="U154" s="29"/>
      <c r="V154" s="29"/>
      <c r="W154" s="29"/>
      <c r="X154" s="29"/>
      <c r="Y154" s="29"/>
      <c r="Z154" s="29"/>
      <c r="AA154" s="29"/>
      <c r="AB154" s="29"/>
      <c r="AC154" s="29"/>
      <c r="AD154" s="29"/>
      <c r="AE154" s="29"/>
      <c r="AF154" s="29"/>
      <c r="AG154" s="29"/>
      <c r="AH154" s="29"/>
      <c r="AI154" s="29"/>
      <c r="AJ154" s="29"/>
    </row>
    <row r="155" spans="1:36" ht="32.25" customHeight="1">
      <c r="A155" s="131"/>
      <c r="C155" s="32" t="s">
        <v>4765</v>
      </c>
      <c r="D155" s="63" t="s">
        <v>4766</v>
      </c>
      <c r="E155" s="194" t="s">
        <v>4760</v>
      </c>
      <c r="F155" s="63" t="s">
        <v>4327</v>
      </c>
      <c r="G155" s="63" t="s">
        <v>4327</v>
      </c>
      <c r="H155" s="155" t="s">
        <v>4756</v>
      </c>
      <c r="I155" s="29" t="s">
        <v>4213</v>
      </c>
      <c r="J155" s="29"/>
      <c r="K155" s="29"/>
      <c r="L155" s="63">
        <f t="shared" si="124"/>
        <v>0</v>
      </c>
      <c r="M155" s="53">
        <f t="shared" si="128"/>
        <v>0</v>
      </c>
      <c r="N155" s="53">
        <f t="shared" si="125"/>
        <v>0</v>
      </c>
      <c r="O155" s="53">
        <f t="shared" si="126"/>
        <v>0</v>
      </c>
      <c r="P155" s="53">
        <f t="shared" si="127"/>
        <v>0</v>
      </c>
      <c r="Q155" s="29"/>
      <c r="R155" s="29"/>
      <c r="S155" s="29"/>
      <c r="T155" s="29"/>
      <c r="U155" s="29"/>
      <c r="V155" s="29"/>
      <c r="W155" s="29"/>
      <c r="X155" s="29"/>
      <c r="Y155" s="29"/>
      <c r="Z155" s="29"/>
      <c r="AA155" s="29"/>
      <c r="AB155" s="29"/>
      <c r="AC155" s="29"/>
      <c r="AD155" s="29"/>
      <c r="AE155" s="29"/>
      <c r="AF155" s="29"/>
      <c r="AG155" s="29"/>
      <c r="AH155" s="29"/>
      <c r="AI155" s="29"/>
      <c r="AJ155" s="29"/>
    </row>
    <row r="156" spans="1:36" ht="32.25" customHeight="1">
      <c r="A156" s="131"/>
      <c r="C156" s="32" t="s">
        <v>4767</v>
      </c>
      <c r="D156" s="63" t="s">
        <v>4768</v>
      </c>
      <c r="E156" s="194" t="s">
        <v>4760</v>
      </c>
      <c r="F156" s="79">
        <v>12750</v>
      </c>
      <c r="G156" s="79">
        <v>21250</v>
      </c>
      <c r="H156" s="155" t="s">
        <v>4756</v>
      </c>
      <c r="I156" s="29" t="s">
        <v>4213</v>
      </c>
      <c r="J156" s="29"/>
      <c r="K156" s="29"/>
      <c r="L156" s="63">
        <f t="shared" si="124"/>
        <v>0</v>
      </c>
      <c r="M156" s="53">
        <f t="shared" si="128"/>
        <v>0</v>
      </c>
      <c r="N156" s="53">
        <f t="shared" si="125"/>
        <v>0</v>
      </c>
      <c r="O156" s="53">
        <f t="shared" si="126"/>
        <v>0</v>
      </c>
      <c r="P156" s="53">
        <f t="shared" si="127"/>
        <v>0</v>
      </c>
      <c r="Q156" s="29"/>
      <c r="R156" s="29"/>
      <c r="S156" s="29"/>
      <c r="T156" s="29"/>
      <c r="U156" s="29"/>
      <c r="V156" s="29"/>
      <c r="W156" s="29"/>
      <c r="X156" s="29"/>
      <c r="Y156" s="29"/>
      <c r="Z156" s="29"/>
      <c r="AA156" s="29"/>
      <c r="AB156" s="29"/>
      <c r="AC156" s="29"/>
      <c r="AD156" s="29"/>
      <c r="AE156" s="29"/>
      <c r="AF156" s="29"/>
      <c r="AG156" s="29"/>
      <c r="AH156" s="29"/>
      <c r="AI156" s="29"/>
      <c r="AJ156" s="29"/>
    </row>
    <row r="157" spans="1:36" ht="32.25" customHeight="1">
      <c r="A157" s="131"/>
      <c r="B157" s="176" t="s">
        <v>4769</v>
      </c>
      <c r="C157" s="176"/>
      <c r="D157" s="176"/>
      <c r="E157" s="176"/>
      <c r="F157" s="199"/>
      <c r="G157" s="199"/>
      <c r="H157" s="155"/>
      <c r="I157" s="29"/>
      <c r="J157" s="29"/>
      <c r="K157" s="29"/>
      <c r="L157" s="63">
        <f t="shared" si="124"/>
        <v>0</v>
      </c>
      <c r="M157" s="53">
        <f t="shared" si="128"/>
        <v>0</v>
      </c>
      <c r="N157" s="53">
        <f t="shared" si="125"/>
        <v>0</v>
      </c>
      <c r="O157" s="53">
        <f t="shared" si="126"/>
        <v>0</v>
      </c>
      <c r="P157" s="53">
        <f t="shared" si="127"/>
        <v>0</v>
      </c>
      <c r="Q157" s="29"/>
      <c r="R157" s="29"/>
      <c r="S157" s="29"/>
      <c r="T157" s="29"/>
      <c r="U157" s="29"/>
      <c r="V157" s="29"/>
      <c r="W157" s="29"/>
      <c r="X157" s="29"/>
      <c r="Y157" s="29"/>
      <c r="Z157" s="29"/>
      <c r="AA157" s="29"/>
      <c r="AB157" s="29"/>
      <c r="AC157" s="29"/>
      <c r="AD157" s="29"/>
      <c r="AE157" s="29"/>
      <c r="AF157" s="29"/>
      <c r="AG157" s="29"/>
      <c r="AH157" s="29"/>
      <c r="AI157" s="29"/>
      <c r="AJ157" s="29"/>
    </row>
    <row r="158" spans="1:36" ht="32.25" customHeight="1">
      <c r="A158" s="131"/>
      <c r="C158" s="32" t="s">
        <v>4770</v>
      </c>
      <c r="D158" s="63" t="s">
        <v>4771</v>
      </c>
      <c r="E158" s="194" t="s">
        <v>4760</v>
      </c>
      <c r="F158" s="63" t="s">
        <v>4327</v>
      </c>
      <c r="G158" s="63" t="s">
        <v>4327</v>
      </c>
      <c r="H158" s="155" t="s">
        <v>4756</v>
      </c>
      <c r="I158" s="29" t="s">
        <v>4213</v>
      </c>
      <c r="J158" s="29"/>
      <c r="K158" s="29"/>
      <c r="L158" s="63">
        <f t="shared" si="124"/>
        <v>0</v>
      </c>
      <c r="M158" s="53">
        <f t="shared" si="128"/>
        <v>0</v>
      </c>
      <c r="N158" s="53">
        <f t="shared" si="125"/>
        <v>0</v>
      </c>
      <c r="O158" s="53">
        <f t="shared" si="126"/>
        <v>0</v>
      </c>
      <c r="P158" s="53">
        <f t="shared" si="127"/>
        <v>0</v>
      </c>
      <c r="Q158" s="29"/>
      <c r="R158" s="29"/>
      <c r="S158" s="29"/>
      <c r="T158" s="29"/>
      <c r="U158" s="29"/>
      <c r="V158" s="29"/>
      <c r="W158" s="29"/>
      <c r="X158" s="29"/>
      <c r="Y158" s="29"/>
      <c r="Z158" s="29"/>
      <c r="AA158" s="29"/>
      <c r="AB158" s="29"/>
      <c r="AC158" s="29"/>
      <c r="AD158" s="29"/>
      <c r="AE158" s="29"/>
      <c r="AF158" s="29"/>
      <c r="AG158" s="29"/>
      <c r="AH158" s="29"/>
      <c r="AI158" s="29"/>
      <c r="AJ158" s="29"/>
    </row>
    <row r="159" spans="1:36" ht="32.25" customHeight="1">
      <c r="A159" s="131"/>
      <c r="C159" s="32" t="s">
        <v>4772</v>
      </c>
      <c r="D159" s="63" t="s">
        <v>4773</v>
      </c>
      <c r="E159" s="194" t="s">
        <v>4760</v>
      </c>
      <c r="F159" s="63" t="s">
        <v>4327</v>
      </c>
      <c r="G159" s="63" t="s">
        <v>4327</v>
      </c>
      <c r="H159" s="155" t="s">
        <v>4756</v>
      </c>
      <c r="I159" s="29" t="s">
        <v>4213</v>
      </c>
      <c r="J159" s="29"/>
      <c r="K159" s="29"/>
      <c r="L159" s="63">
        <f t="shared" si="124"/>
        <v>0</v>
      </c>
      <c r="M159" s="53">
        <f t="shared" si="128"/>
        <v>0</v>
      </c>
      <c r="N159" s="53">
        <f t="shared" si="125"/>
        <v>0</v>
      </c>
      <c r="O159" s="53">
        <f t="shared" si="126"/>
        <v>0</v>
      </c>
      <c r="P159" s="53">
        <f t="shared" si="127"/>
        <v>0</v>
      </c>
      <c r="Q159" s="29"/>
      <c r="R159" s="29"/>
      <c r="S159" s="29"/>
      <c r="T159" s="29"/>
      <c r="U159" s="29"/>
      <c r="V159" s="29"/>
      <c r="W159" s="29"/>
      <c r="X159" s="29"/>
      <c r="Y159" s="29"/>
      <c r="Z159" s="29"/>
      <c r="AA159" s="29"/>
      <c r="AB159" s="29"/>
      <c r="AC159" s="29"/>
      <c r="AD159" s="29"/>
      <c r="AE159" s="29"/>
      <c r="AF159" s="29"/>
      <c r="AG159" s="29"/>
      <c r="AH159" s="29"/>
      <c r="AI159" s="29"/>
      <c r="AJ159" s="29"/>
    </row>
    <row r="160" spans="1:36" ht="32.25" customHeight="1">
      <c r="A160" s="131"/>
      <c r="C160" s="32" t="s">
        <v>4774</v>
      </c>
      <c r="E160" s="194" t="s">
        <v>4760</v>
      </c>
      <c r="F160" s="63" t="s">
        <v>4327</v>
      </c>
      <c r="G160" s="63" t="s">
        <v>4327</v>
      </c>
      <c r="H160" s="155" t="s">
        <v>4756</v>
      </c>
      <c r="I160" s="29" t="s">
        <v>4213</v>
      </c>
      <c r="J160" s="29"/>
      <c r="K160" s="29"/>
      <c r="L160" s="63">
        <f t="shared" si="124"/>
        <v>0</v>
      </c>
      <c r="M160" s="53">
        <f t="shared" si="128"/>
        <v>0</v>
      </c>
      <c r="N160" s="53">
        <f t="shared" si="125"/>
        <v>0</v>
      </c>
      <c r="O160" s="53">
        <f t="shared" si="126"/>
        <v>0</v>
      </c>
      <c r="P160" s="53">
        <f t="shared" si="127"/>
        <v>0</v>
      </c>
      <c r="Q160" s="29"/>
      <c r="R160" s="29"/>
      <c r="S160" s="29"/>
      <c r="T160" s="29"/>
      <c r="U160" s="29"/>
      <c r="V160" s="29"/>
      <c r="W160" s="29"/>
      <c r="X160" s="29"/>
      <c r="Y160" s="29"/>
      <c r="Z160" s="29"/>
      <c r="AA160" s="29"/>
      <c r="AB160" s="29"/>
      <c r="AC160" s="29"/>
      <c r="AD160" s="29"/>
      <c r="AE160" s="29"/>
      <c r="AF160" s="29"/>
      <c r="AG160" s="29"/>
      <c r="AH160" s="29"/>
      <c r="AI160" s="29"/>
      <c r="AJ160" s="29"/>
    </row>
    <row r="161" spans="1:36" ht="32.25" customHeight="1">
      <c r="A161" s="131"/>
      <c r="E161" s="194" t="s">
        <v>4760</v>
      </c>
      <c r="F161" s="63" t="s">
        <v>4327</v>
      </c>
      <c r="G161" s="63" t="s">
        <v>4327</v>
      </c>
      <c r="H161" s="155" t="s">
        <v>4756</v>
      </c>
      <c r="I161" s="29" t="s">
        <v>4213</v>
      </c>
      <c r="J161" s="29"/>
      <c r="K161" s="29"/>
      <c r="L161" s="63">
        <f t="shared" si="124"/>
        <v>0</v>
      </c>
      <c r="M161" s="53">
        <f t="shared" si="128"/>
        <v>0</v>
      </c>
      <c r="N161" s="53">
        <f t="shared" si="125"/>
        <v>0</v>
      </c>
      <c r="O161" s="53">
        <f t="shared" si="126"/>
        <v>0</v>
      </c>
      <c r="P161" s="53">
        <f t="shared" si="127"/>
        <v>0</v>
      </c>
      <c r="Q161" s="29"/>
      <c r="R161" s="29"/>
      <c r="S161" s="29"/>
      <c r="T161" s="29"/>
      <c r="U161" s="29"/>
      <c r="V161" s="29"/>
      <c r="W161" s="29"/>
      <c r="X161" s="29"/>
      <c r="Y161" s="29"/>
      <c r="Z161" s="29"/>
      <c r="AA161" s="29"/>
      <c r="AB161" s="29"/>
      <c r="AC161" s="29"/>
      <c r="AD161" s="29"/>
      <c r="AE161" s="29"/>
      <c r="AF161" s="29"/>
      <c r="AG161" s="29"/>
      <c r="AH161" s="29"/>
      <c r="AI161" s="29"/>
      <c r="AJ161" s="29"/>
    </row>
    <row r="162" spans="1:36" ht="32.25" customHeight="1">
      <c r="A162" s="131"/>
      <c r="B162" s="176" t="s">
        <v>4775</v>
      </c>
      <c r="C162" s="176"/>
      <c r="D162" s="176"/>
      <c r="E162" s="176"/>
      <c r="F162" s="199"/>
      <c r="G162" s="199"/>
      <c r="H162" s="131"/>
      <c r="I162" s="29"/>
      <c r="J162" s="29"/>
      <c r="K162" s="29"/>
      <c r="L162" s="63">
        <f t="shared" si="124"/>
        <v>0</v>
      </c>
      <c r="M162" s="53">
        <f t="shared" si="128"/>
        <v>0</v>
      </c>
      <c r="N162" s="53">
        <f t="shared" si="125"/>
        <v>0</v>
      </c>
      <c r="O162" s="53">
        <f t="shared" si="126"/>
        <v>0</v>
      </c>
      <c r="P162" s="53">
        <f t="shared" si="127"/>
        <v>0</v>
      </c>
      <c r="Q162" s="29"/>
      <c r="R162" s="29"/>
      <c r="S162" s="29"/>
      <c r="T162" s="29"/>
      <c r="U162" s="29"/>
      <c r="V162" s="29"/>
      <c r="W162" s="29"/>
      <c r="X162" s="29"/>
      <c r="Y162" s="29"/>
      <c r="Z162" s="29"/>
      <c r="AA162" s="29"/>
      <c r="AB162" s="29"/>
      <c r="AC162" s="29"/>
      <c r="AD162" s="29"/>
      <c r="AE162" s="29"/>
      <c r="AF162" s="29"/>
      <c r="AG162" s="29"/>
      <c r="AH162" s="29"/>
      <c r="AI162" s="29"/>
      <c r="AJ162" s="29"/>
    </row>
    <row r="163" spans="1:36" ht="32.25" customHeight="1">
      <c r="A163" s="131"/>
      <c r="C163" s="32" t="s">
        <v>4776</v>
      </c>
      <c r="D163" s="63" t="s">
        <v>4777</v>
      </c>
      <c r="E163" s="194" t="s">
        <v>4760</v>
      </c>
      <c r="F163" s="60">
        <f t="shared" ref="F163" si="129">CEILING(N163,100)</f>
        <v>6900</v>
      </c>
      <c r="G163" s="60">
        <f t="shared" ref="G163" si="130">CEILING(M163,100)</f>
        <v>11500</v>
      </c>
      <c r="H163" s="155" t="s">
        <v>4756</v>
      </c>
      <c r="I163" s="29" t="s">
        <v>4213</v>
      </c>
      <c r="J163" s="29"/>
      <c r="K163" s="29"/>
      <c r="L163" s="63">
        <f t="shared" si="124"/>
        <v>0</v>
      </c>
      <c r="M163" s="79">
        <v>11500</v>
      </c>
      <c r="N163" s="53">
        <f t="shared" si="125"/>
        <v>6900</v>
      </c>
      <c r="O163" s="53">
        <f t="shared" si="126"/>
        <v>6555</v>
      </c>
      <c r="P163" s="53">
        <f t="shared" si="127"/>
        <v>5571.75</v>
      </c>
      <c r="Q163" s="29"/>
      <c r="R163" s="29"/>
      <c r="S163" s="29"/>
      <c r="T163" s="29"/>
      <c r="U163" s="29"/>
      <c r="V163" s="29"/>
      <c r="W163" s="29"/>
      <c r="X163" s="29"/>
      <c r="Y163" s="29"/>
      <c r="Z163" s="29"/>
      <c r="AA163" s="29"/>
      <c r="AB163" s="29"/>
      <c r="AC163" s="29"/>
      <c r="AD163" s="29"/>
      <c r="AE163" s="29"/>
      <c r="AF163" s="29"/>
      <c r="AG163" s="29"/>
      <c r="AH163" s="29"/>
      <c r="AI163" s="29"/>
      <c r="AJ163" s="29"/>
    </row>
    <row r="164" spans="1:36" ht="32.25" customHeight="1">
      <c r="A164" s="131"/>
      <c r="C164" s="32" t="s">
        <v>4778</v>
      </c>
      <c r="D164" s="63" t="s">
        <v>4779</v>
      </c>
      <c r="E164" s="194" t="s">
        <v>4760</v>
      </c>
      <c r="F164" s="60">
        <f t="shared" ref="F164:F166" si="131">CEILING(N164,100)</f>
        <v>16500</v>
      </c>
      <c r="G164" s="60">
        <f t="shared" ref="G164:G166" si="132">CEILING(M164,100)</f>
        <v>27500</v>
      </c>
      <c r="H164" s="155" t="s">
        <v>4756</v>
      </c>
      <c r="I164" s="29" t="s">
        <v>4213</v>
      </c>
      <c r="J164" s="29"/>
      <c r="K164" s="29"/>
      <c r="L164" s="63">
        <f t="shared" si="124"/>
        <v>0</v>
      </c>
      <c r="M164" s="79">
        <v>27500</v>
      </c>
      <c r="N164" s="53">
        <f t="shared" si="125"/>
        <v>16500</v>
      </c>
      <c r="O164" s="53">
        <f t="shared" si="126"/>
        <v>15675</v>
      </c>
      <c r="P164" s="53">
        <f t="shared" si="127"/>
        <v>13323.75</v>
      </c>
      <c r="Q164" s="29"/>
      <c r="R164" s="29"/>
      <c r="S164" s="29"/>
      <c r="T164" s="29"/>
      <c r="U164" s="29"/>
      <c r="V164" s="29"/>
      <c r="W164" s="29"/>
      <c r="X164" s="29"/>
      <c r="Y164" s="29"/>
      <c r="Z164" s="29"/>
      <c r="AA164" s="29"/>
      <c r="AB164" s="29"/>
      <c r="AC164" s="29"/>
      <c r="AD164" s="29"/>
      <c r="AE164" s="29"/>
      <c r="AF164" s="29"/>
      <c r="AG164" s="29"/>
      <c r="AH164" s="29"/>
      <c r="AI164" s="29"/>
      <c r="AJ164" s="29"/>
    </row>
    <row r="165" spans="1:36" ht="32.25" customHeight="1">
      <c r="A165" s="131"/>
      <c r="C165" s="32" t="s">
        <v>4780</v>
      </c>
      <c r="D165" s="63" t="s">
        <v>4781</v>
      </c>
      <c r="E165" s="194" t="s">
        <v>4760</v>
      </c>
      <c r="F165" s="60">
        <f t="shared" si="131"/>
        <v>5300</v>
      </c>
      <c r="G165" s="60">
        <f t="shared" si="132"/>
        <v>8800</v>
      </c>
      <c r="H165" s="155" t="s">
        <v>4756</v>
      </c>
      <c r="I165" s="29" t="s">
        <v>4213</v>
      </c>
      <c r="J165" s="29"/>
      <c r="K165" s="29"/>
      <c r="L165" s="63">
        <f t="shared" si="124"/>
        <v>0</v>
      </c>
      <c r="M165" s="79">
        <v>8750</v>
      </c>
      <c r="N165" s="53">
        <f t="shared" si="125"/>
        <v>5250</v>
      </c>
      <c r="O165" s="53">
        <f t="shared" si="126"/>
        <v>4987.5</v>
      </c>
      <c r="P165" s="53">
        <f t="shared" si="127"/>
        <v>4239.375</v>
      </c>
      <c r="Q165" s="29"/>
      <c r="R165" s="29"/>
      <c r="S165" s="29"/>
      <c r="T165" s="29"/>
      <c r="U165" s="29"/>
      <c r="V165" s="29"/>
      <c r="W165" s="29"/>
      <c r="X165" s="29"/>
      <c r="Y165" s="29"/>
      <c r="Z165" s="29"/>
      <c r="AA165" s="29"/>
      <c r="AB165" s="29"/>
      <c r="AC165" s="29"/>
      <c r="AD165" s="29"/>
      <c r="AE165" s="29"/>
      <c r="AF165" s="29"/>
      <c r="AG165" s="29"/>
      <c r="AH165" s="29"/>
      <c r="AI165" s="29"/>
      <c r="AJ165" s="29"/>
    </row>
    <row r="166" spans="1:36" ht="32.25" customHeight="1">
      <c r="A166" s="131"/>
      <c r="C166" s="32" t="s">
        <v>4782</v>
      </c>
      <c r="D166" s="63" t="s">
        <v>4783</v>
      </c>
      <c r="E166" s="194" t="s">
        <v>4760</v>
      </c>
      <c r="F166" s="60">
        <f t="shared" si="131"/>
        <v>5100</v>
      </c>
      <c r="G166" s="60">
        <f t="shared" si="132"/>
        <v>8500</v>
      </c>
      <c r="H166" s="155" t="s">
        <v>4756</v>
      </c>
      <c r="I166" s="29" t="s">
        <v>4213</v>
      </c>
      <c r="J166" s="29"/>
      <c r="K166" s="29"/>
      <c r="L166" s="63">
        <f t="shared" si="124"/>
        <v>0</v>
      </c>
      <c r="M166" s="79">
        <v>8500</v>
      </c>
      <c r="N166" s="53">
        <f t="shared" si="125"/>
        <v>5100</v>
      </c>
      <c r="O166" s="53">
        <f t="shared" si="126"/>
        <v>4845</v>
      </c>
      <c r="P166" s="53">
        <f t="shared" si="127"/>
        <v>4118.25</v>
      </c>
      <c r="Q166" s="29"/>
      <c r="R166" s="29"/>
      <c r="S166" s="29"/>
      <c r="T166" s="29"/>
      <c r="U166" s="29"/>
      <c r="V166" s="29"/>
      <c r="W166" s="29"/>
      <c r="X166" s="29"/>
      <c r="Y166" s="29"/>
      <c r="Z166" s="29"/>
      <c r="AA166" s="29"/>
      <c r="AB166" s="29"/>
      <c r="AC166" s="29"/>
      <c r="AD166" s="29"/>
      <c r="AE166" s="29"/>
      <c r="AF166" s="29"/>
      <c r="AG166" s="29"/>
      <c r="AH166" s="29"/>
      <c r="AI166" s="29"/>
      <c r="AJ166" s="29"/>
    </row>
    <row r="167" spans="1:36" ht="32.25" customHeight="1">
      <c r="A167" s="131"/>
      <c r="C167" s="32" t="s">
        <v>4784</v>
      </c>
      <c r="D167" s="63" t="s">
        <v>4785</v>
      </c>
      <c r="E167" s="194" t="s">
        <v>4760</v>
      </c>
      <c r="F167" s="79" t="s">
        <v>4327</v>
      </c>
      <c r="G167" s="79" t="s">
        <v>4327</v>
      </c>
      <c r="H167" s="155" t="s">
        <v>4756</v>
      </c>
      <c r="I167" s="29" t="s">
        <v>4213</v>
      </c>
      <c r="J167" s="29"/>
      <c r="K167" s="29"/>
      <c r="L167" s="63">
        <f t="shared" si="124"/>
        <v>0</v>
      </c>
      <c r="M167" s="53">
        <f t="shared" si="128"/>
        <v>0</v>
      </c>
      <c r="N167" s="53">
        <f t="shared" si="125"/>
        <v>0</v>
      </c>
      <c r="O167" s="53">
        <f t="shared" si="126"/>
        <v>0</v>
      </c>
      <c r="P167" s="53">
        <f t="shared" si="127"/>
        <v>0</v>
      </c>
      <c r="Q167" s="29"/>
      <c r="R167" s="29"/>
      <c r="S167" s="29"/>
      <c r="T167" s="29"/>
      <c r="U167" s="29"/>
      <c r="V167" s="29"/>
      <c r="W167" s="29"/>
      <c r="X167" s="29"/>
      <c r="Y167" s="29"/>
      <c r="Z167" s="29"/>
      <c r="AA167" s="29"/>
      <c r="AB167" s="29"/>
      <c r="AC167" s="29"/>
      <c r="AD167" s="29"/>
      <c r="AE167" s="29"/>
      <c r="AF167" s="29"/>
      <c r="AG167" s="29"/>
      <c r="AH167" s="29"/>
      <c r="AI167" s="29"/>
      <c r="AJ167" s="29"/>
    </row>
    <row r="168" spans="1:36" ht="32.25" customHeight="1">
      <c r="A168" s="131"/>
      <c r="C168" s="32" t="s">
        <v>4786</v>
      </c>
      <c r="D168" s="63" t="s">
        <v>4787</v>
      </c>
      <c r="E168" s="194" t="s">
        <v>4760</v>
      </c>
      <c r="F168" s="79" t="s">
        <v>4327</v>
      </c>
      <c r="G168" s="79" t="s">
        <v>4327</v>
      </c>
      <c r="H168" s="155" t="s">
        <v>4756</v>
      </c>
      <c r="I168" s="29" t="s">
        <v>4213</v>
      </c>
      <c r="J168" s="29"/>
      <c r="K168" s="29"/>
      <c r="L168" s="63">
        <f t="shared" si="124"/>
        <v>0</v>
      </c>
      <c r="M168" s="53">
        <f t="shared" si="128"/>
        <v>0</v>
      </c>
      <c r="N168" s="53">
        <f t="shared" si="125"/>
        <v>0</v>
      </c>
      <c r="O168" s="53">
        <f t="shared" si="126"/>
        <v>0</v>
      </c>
      <c r="P168" s="53">
        <f t="shared" si="127"/>
        <v>0</v>
      </c>
      <c r="Q168" s="29"/>
      <c r="R168" s="29"/>
      <c r="S168" s="29"/>
      <c r="T168" s="29"/>
      <c r="U168" s="29"/>
      <c r="V168" s="29"/>
      <c r="W168" s="29"/>
      <c r="X168" s="29"/>
      <c r="Y168" s="29"/>
      <c r="Z168" s="29"/>
      <c r="AA168" s="29"/>
      <c r="AB168" s="29"/>
      <c r="AC168" s="29"/>
      <c r="AD168" s="29"/>
      <c r="AE168" s="29"/>
      <c r="AF168" s="29"/>
      <c r="AG168" s="29"/>
      <c r="AH168" s="29"/>
      <c r="AI168" s="29"/>
      <c r="AJ168" s="29"/>
    </row>
    <row r="169" spans="1:36" ht="32.25" customHeight="1">
      <c r="A169" s="131"/>
      <c r="B169" s="176" t="s">
        <v>4788</v>
      </c>
      <c r="C169" s="176"/>
      <c r="D169" s="176"/>
      <c r="E169" s="176"/>
      <c r="F169" s="199"/>
      <c r="G169" s="199"/>
      <c r="H169" s="155"/>
      <c r="I169" s="29"/>
      <c r="J169" s="29"/>
      <c r="K169" s="29"/>
      <c r="L169" s="63">
        <f t="shared" si="124"/>
        <v>0</v>
      </c>
      <c r="M169" s="53">
        <f t="shared" si="128"/>
        <v>0</v>
      </c>
      <c r="N169" s="53">
        <f t="shared" si="125"/>
        <v>0</v>
      </c>
      <c r="O169" s="53">
        <f t="shared" si="126"/>
        <v>0</v>
      </c>
      <c r="P169" s="53">
        <f t="shared" si="127"/>
        <v>0</v>
      </c>
      <c r="Q169" s="29"/>
      <c r="R169" s="29"/>
      <c r="S169" s="29"/>
      <c r="T169" s="29"/>
      <c r="U169" s="29"/>
      <c r="V169" s="29"/>
      <c r="W169" s="29"/>
      <c r="X169" s="29"/>
      <c r="Y169" s="29"/>
      <c r="Z169" s="29"/>
      <c r="AA169" s="29"/>
      <c r="AB169" s="29"/>
      <c r="AC169" s="29"/>
      <c r="AD169" s="29"/>
      <c r="AE169" s="29"/>
      <c r="AF169" s="29"/>
      <c r="AG169" s="29"/>
      <c r="AH169" s="29"/>
      <c r="AI169" s="29"/>
      <c r="AJ169" s="29"/>
    </row>
    <row r="170" spans="1:36" ht="32.25" customHeight="1">
      <c r="A170" s="131"/>
      <c r="C170" s="32" t="s">
        <v>4789</v>
      </c>
      <c r="D170" s="63" t="s">
        <v>4790</v>
      </c>
      <c r="E170" s="194" t="s">
        <v>4760</v>
      </c>
      <c r="F170" s="60">
        <f t="shared" ref="F170" si="133">CEILING(N170,100)</f>
        <v>10200</v>
      </c>
      <c r="G170" s="60">
        <f t="shared" ref="G170" si="134">CEILING(M170,100)</f>
        <v>17000</v>
      </c>
      <c r="H170" s="155" t="s">
        <v>4756</v>
      </c>
      <c r="I170" s="29" t="s">
        <v>4213</v>
      </c>
      <c r="J170" s="29"/>
      <c r="K170" s="29"/>
      <c r="L170" s="63">
        <f t="shared" si="124"/>
        <v>0</v>
      </c>
      <c r="M170" s="79">
        <v>17000</v>
      </c>
      <c r="N170" s="53">
        <f t="shared" si="125"/>
        <v>10200</v>
      </c>
      <c r="O170" s="53">
        <f t="shared" si="126"/>
        <v>9690</v>
      </c>
      <c r="P170" s="53">
        <f t="shared" si="127"/>
        <v>8236.5</v>
      </c>
      <c r="Q170" s="29"/>
      <c r="R170" s="29"/>
      <c r="S170" s="29"/>
      <c r="T170" s="29"/>
      <c r="U170" s="29"/>
      <c r="V170" s="29"/>
      <c r="W170" s="29"/>
      <c r="X170" s="29"/>
      <c r="Y170" s="29"/>
      <c r="Z170" s="29"/>
      <c r="AA170" s="29"/>
      <c r="AB170" s="29"/>
      <c r="AC170" s="29"/>
      <c r="AD170" s="29"/>
      <c r="AE170" s="29"/>
      <c r="AF170" s="29"/>
      <c r="AG170" s="29"/>
      <c r="AH170" s="29"/>
      <c r="AI170" s="29"/>
      <c r="AJ170" s="29"/>
    </row>
    <row r="171" spans="1:36" ht="32.25" customHeight="1">
      <c r="A171" s="131"/>
      <c r="C171" s="32" t="s">
        <v>4791</v>
      </c>
      <c r="D171" s="63" t="s">
        <v>4792</v>
      </c>
      <c r="E171" s="194" t="s">
        <v>4760</v>
      </c>
      <c r="F171" s="60">
        <f t="shared" ref="F171:F173" si="135">CEILING(N171,100)</f>
        <v>13500</v>
      </c>
      <c r="G171" s="60">
        <f t="shared" ref="G171:G173" si="136">CEILING(M171,100)</f>
        <v>22500</v>
      </c>
      <c r="H171" s="155" t="s">
        <v>4756</v>
      </c>
      <c r="I171" s="29" t="s">
        <v>4213</v>
      </c>
      <c r="J171" s="29"/>
      <c r="K171" s="29"/>
      <c r="L171" s="63">
        <f t="shared" si="124"/>
        <v>0</v>
      </c>
      <c r="M171" s="79">
        <v>22500</v>
      </c>
      <c r="N171" s="53">
        <f t="shared" si="125"/>
        <v>13500</v>
      </c>
      <c r="O171" s="53">
        <f t="shared" si="126"/>
        <v>12825</v>
      </c>
      <c r="P171" s="53">
        <f t="shared" si="127"/>
        <v>10901.25</v>
      </c>
      <c r="Q171" s="29"/>
      <c r="R171" s="29"/>
      <c r="S171" s="29"/>
      <c r="T171" s="29"/>
      <c r="U171" s="29"/>
      <c r="V171" s="29"/>
      <c r="W171" s="29"/>
      <c r="X171" s="29"/>
      <c r="Y171" s="29"/>
      <c r="Z171" s="29"/>
      <c r="AA171" s="29"/>
      <c r="AB171" s="29"/>
      <c r="AC171" s="29"/>
      <c r="AD171" s="29"/>
      <c r="AE171" s="29"/>
      <c r="AF171" s="29"/>
      <c r="AG171" s="29"/>
      <c r="AH171" s="29"/>
      <c r="AI171" s="29"/>
      <c r="AJ171" s="29"/>
    </row>
    <row r="172" spans="1:36" ht="32.25" customHeight="1">
      <c r="A172" s="131"/>
      <c r="C172" s="32" t="s">
        <v>4793</v>
      </c>
      <c r="D172" s="63" t="s">
        <v>4794</v>
      </c>
      <c r="E172" s="194" t="s">
        <v>4760</v>
      </c>
      <c r="F172" s="60">
        <f t="shared" si="135"/>
        <v>3300</v>
      </c>
      <c r="G172" s="60">
        <f t="shared" si="136"/>
        <v>5500</v>
      </c>
      <c r="H172" s="155" t="s">
        <v>4756</v>
      </c>
      <c r="I172" s="29" t="s">
        <v>4213</v>
      </c>
      <c r="J172" s="29"/>
      <c r="K172" s="29"/>
      <c r="L172" s="63">
        <f t="shared" si="124"/>
        <v>0</v>
      </c>
      <c r="M172" s="79">
        <v>5500</v>
      </c>
      <c r="N172" s="53">
        <f t="shared" si="125"/>
        <v>3300</v>
      </c>
      <c r="O172" s="53">
        <f t="shared" si="126"/>
        <v>3135</v>
      </c>
      <c r="P172" s="53">
        <f t="shared" si="127"/>
        <v>2664.75</v>
      </c>
      <c r="Q172" s="29"/>
      <c r="R172" s="29"/>
      <c r="S172" s="29"/>
      <c r="T172" s="29"/>
      <c r="U172" s="29"/>
      <c r="V172" s="29"/>
      <c r="W172" s="29"/>
      <c r="X172" s="29"/>
      <c r="Y172" s="29"/>
      <c r="Z172" s="29"/>
      <c r="AA172" s="29"/>
      <c r="AB172" s="29"/>
      <c r="AC172" s="29"/>
      <c r="AD172" s="29"/>
      <c r="AE172" s="29"/>
      <c r="AF172" s="29"/>
      <c r="AG172" s="29"/>
      <c r="AH172" s="29"/>
      <c r="AI172" s="29"/>
      <c r="AJ172" s="29"/>
    </row>
    <row r="173" spans="1:36" ht="32.25" customHeight="1">
      <c r="A173" s="131"/>
      <c r="C173" s="32" t="s">
        <v>4795</v>
      </c>
      <c r="D173" s="63" t="s">
        <v>4796</v>
      </c>
      <c r="E173" s="194" t="s">
        <v>4760</v>
      </c>
      <c r="F173" s="60">
        <f t="shared" si="135"/>
        <v>1800</v>
      </c>
      <c r="G173" s="60">
        <f t="shared" si="136"/>
        <v>3000</v>
      </c>
      <c r="H173" s="155" t="s">
        <v>4756</v>
      </c>
      <c r="I173" s="29" t="s">
        <v>4213</v>
      </c>
      <c r="J173" s="29"/>
      <c r="K173" s="29"/>
      <c r="L173" s="63">
        <f t="shared" si="124"/>
        <v>0</v>
      </c>
      <c r="M173" s="79">
        <v>3000</v>
      </c>
      <c r="N173" s="53">
        <f t="shared" si="125"/>
        <v>1800</v>
      </c>
      <c r="O173" s="53">
        <f t="shared" si="126"/>
        <v>1710</v>
      </c>
      <c r="P173" s="53">
        <f t="shared" si="127"/>
        <v>1453.5</v>
      </c>
      <c r="Q173" s="29"/>
      <c r="R173" s="29"/>
      <c r="S173" s="29"/>
      <c r="T173" s="29"/>
      <c r="U173" s="29"/>
      <c r="V173" s="29"/>
      <c r="W173" s="29"/>
      <c r="X173" s="29"/>
      <c r="Y173" s="29"/>
      <c r="Z173" s="29"/>
      <c r="AA173" s="29"/>
      <c r="AB173" s="29"/>
      <c r="AC173" s="29"/>
      <c r="AD173" s="29"/>
      <c r="AE173" s="29"/>
      <c r="AF173" s="29"/>
      <c r="AG173" s="29"/>
      <c r="AH173" s="29"/>
      <c r="AI173" s="29"/>
      <c r="AJ173" s="29"/>
    </row>
    <row r="174" spans="1:36" ht="32.25" customHeight="1">
      <c r="A174" s="131"/>
      <c r="C174" s="32" t="s">
        <v>4797</v>
      </c>
      <c r="D174" s="63" t="s">
        <v>4798</v>
      </c>
      <c r="E174" s="194" t="s">
        <v>4760</v>
      </c>
      <c r="F174" s="79" t="s">
        <v>4327</v>
      </c>
      <c r="G174" s="79" t="s">
        <v>4327</v>
      </c>
      <c r="H174" s="155" t="s">
        <v>4756</v>
      </c>
      <c r="I174" s="29" t="s">
        <v>4213</v>
      </c>
      <c r="J174" s="29"/>
      <c r="K174" s="29"/>
      <c r="L174" s="63">
        <f t="shared" si="124"/>
        <v>0</v>
      </c>
      <c r="M174" s="53">
        <f t="shared" si="128"/>
        <v>0</v>
      </c>
      <c r="N174" s="53">
        <f t="shared" si="125"/>
        <v>0</v>
      </c>
      <c r="O174" s="53">
        <f t="shared" si="126"/>
        <v>0</v>
      </c>
      <c r="P174" s="53">
        <f t="shared" si="127"/>
        <v>0</v>
      </c>
      <c r="Q174" s="29"/>
      <c r="R174" s="29"/>
      <c r="S174" s="29"/>
      <c r="T174" s="29"/>
      <c r="U174" s="29"/>
      <c r="V174" s="29"/>
      <c r="W174" s="29"/>
      <c r="X174" s="29"/>
      <c r="Y174" s="29"/>
      <c r="Z174" s="29"/>
      <c r="AA174" s="29"/>
      <c r="AB174" s="29"/>
      <c r="AC174" s="29"/>
      <c r="AD174" s="29"/>
      <c r="AE174" s="29"/>
      <c r="AF174" s="29"/>
      <c r="AG174" s="29"/>
      <c r="AH174" s="29"/>
      <c r="AI174" s="29"/>
      <c r="AJ174" s="29"/>
    </row>
    <row r="175" spans="1:36" ht="32.25" customHeight="1">
      <c r="A175" s="131"/>
      <c r="C175" s="32" t="s">
        <v>4799</v>
      </c>
      <c r="D175" s="63" t="s">
        <v>4800</v>
      </c>
      <c r="E175" s="194" t="s">
        <v>4760</v>
      </c>
      <c r="F175" s="79" t="s">
        <v>4327</v>
      </c>
      <c r="G175" s="79" t="s">
        <v>4327</v>
      </c>
      <c r="H175" s="155" t="s">
        <v>4756</v>
      </c>
      <c r="I175" s="29" t="s">
        <v>4213</v>
      </c>
      <c r="J175" s="29"/>
      <c r="K175" s="29"/>
      <c r="L175" s="63">
        <f t="shared" si="124"/>
        <v>0</v>
      </c>
      <c r="M175" s="53">
        <f t="shared" si="128"/>
        <v>0</v>
      </c>
      <c r="N175" s="53">
        <f t="shared" si="125"/>
        <v>0</v>
      </c>
      <c r="O175" s="53">
        <f t="shared" si="126"/>
        <v>0</v>
      </c>
      <c r="P175" s="53">
        <f t="shared" si="127"/>
        <v>0</v>
      </c>
      <c r="Q175" s="29"/>
      <c r="R175" s="29"/>
      <c r="S175" s="29"/>
      <c r="T175" s="29"/>
      <c r="U175" s="29"/>
      <c r="V175" s="29"/>
      <c r="W175" s="29"/>
      <c r="X175" s="29"/>
      <c r="Y175" s="29"/>
      <c r="Z175" s="29"/>
      <c r="AA175" s="29"/>
      <c r="AB175" s="29"/>
      <c r="AC175" s="29"/>
      <c r="AD175" s="29"/>
      <c r="AE175" s="29"/>
      <c r="AF175" s="29"/>
      <c r="AG175" s="29"/>
      <c r="AH175" s="29"/>
      <c r="AI175" s="29"/>
      <c r="AJ175" s="29"/>
    </row>
    <row r="176" spans="1:36" ht="32.25" customHeight="1">
      <c r="A176" s="131"/>
      <c r="C176" s="32" t="s">
        <v>4801</v>
      </c>
      <c r="D176" s="63" t="s">
        <v>4802</v>
      </c>
      <c r="E176" s="194" t="s">
        <v>4760</v>
      </c>
      <c r="F176" s="79" t="s">
        <v>4327</v>
      </c>
      <c r="G176" s="79" t="s">
        <v>4327</v>
      </c>
      <c r="H176" s="155" t="s">
        <v>4756</v>
      </c>
      <c r="I176" s="29" t="s">
        <v>4213</v>
      </c>
      <c r="J176" s="29"/>
      <c r="K176" s="29"/>
      <c r="L176" s="63">
        <f t="shared" si="124"/>
        <v>0</v>
      </c>
      <c r="M176" s="53">
        <f t="shared" si="128"/>
        <v>0</v>
      </c>
      <c r="N176" s="53">
        <f t="shared" si="125"/>
        <v>0</v>
      </c>
      <c r="O176" s="53">
        <f t="shared" si="126"/>
        <v>0</v>
      </c>
      <c r="P176" s="53">
        <f t="shared" si="127"/>
        <v>0</v>
      </c>
      <c r="Q176" s="29"/>
      <c r="R176" s="29"/>
      <c r="S176" s="29"/>
      <c r="T176" s="29"/>
      <c r="U176" s="29"/>
      <c r="V176" s="29"/>
      <c r="W176" s="29"/>
      <c r="X176" s="29"/>
      <c r="Y176" s="29"/>
      <c r="Z176" s="29"/>
      <c r="AA176" s="29"/>
      <c r="AB176" s="29"/>
      <c r="AC176" s="29"/>
      <c r="AD176" s="29"/>
      <c r="AE176" s="29"/>
      <c r="AF176" s="29"/>
      <c r="AG176" s="29"/>
      <c r="AH176" s="29"/>
      <c r="AI176" s="29"/>
      <c r="AJ176" s="29"/>
    </row>
    <row r="177" spans="1:36" ht="32.25" customHeight="1">
      <c r="A177" s="131"/>
      <c r="C177" s="32" t="s">
        <v>4803</v>
      </c>
      <c r="D177" s="63" t="s">
        <v>4804</v>
      </c>
      <c r="E177" s="194" t="s">
        <v>4760</v>
      </c>
      <c r="F177" s="79" t="s">
        <v>4327</v>
      </c>
      <c r="G177" s="79" t="s">
        <v>4327</v>
      </c>
      <c r="H177" s="155" t="s">
        <v>4756</v>
      </c>
      <c r="I177" s="29" t="s">
        <v>4213</v>
      </c>
      <c r="J177" s="29"/>
      <c r="K177" s="29"/>
      <c r="L177" s="63">
        <f t="shared" si="124"/>
        <v>0</v>
      </c>
      <c r="M177" s="53">
        <f t="shared" si="128"/>
        <v>0</v>
      </c>
      <c r="N177" s="53">
        <f t="shared" si="125"/>
        <v>0</v>
      </c>
      <c r="O177" s="53">
        <f t="shared" si="126"/>
        <v>0</v>
      </c>
      <c r="P177" s="53">
        <f t="shared" si="127"/>
        <v>0</v>
      </c>
      <c r="Q177" s="29"/>
      <c r="R177" s="29"/>
      <c r="S177" s="29"/>
      <c r="T177" s="29"/>
      <c r="U177" s="29"/>
      <c r="V177" s="29"/>
      <c r="W177" s="29"/>
      <c r="X177" s="29"/>
      <c r="Y177" s="29"/>
      <c r="Z177" s="29"/>
      <c r="AA177" s="29"/>
      <c r="AB177" s="29"/>
      <c r="AC177" s="29"/>
      <c r="AD177" s="29"/>
      <c r="AE177" s="29"/>
      <c r="AF177" s="29"/>
      <c r="AG177" s="29"/>
      <c r="AH177" s="29"/>
      <c r="AI177" s="29"/>
      <c r="AJ177" s="29"/>
    </row>
    <row r="178" spans="1:36" ht="32.25" customHeight="1">
      <c r="A178" s="131"/>
      <c r="C178" s="32" t="s">
        <v>4805</v>
      </c>
      <c r="D178" s="63" t="s">
        <v>4806</v>
      </c>
      <c r="E178" s="194" t="s">
        <v>4760</v>
      </c>
      <c r="F178" s="79" t="s">
        <v>4327</v>
      </c>
      <c r="G178" s="79" t="s">
        <v>4327</v>
      </c>
      <c r="H178" s="155" t="s">
        <v>4756</v>
      </c>
      <c r="I178" s="29" t="s">
        <v>4213</v>
      </c>
      <c r="J178" s="29"/>
      <c r="K178" s="29"/>
      <c r="L178" s="63">
        <f t="shared" si="124"/>
        <v>0</v>
      </c>
      <c r="M178" s="53">
        <f t="shared" si="128"/>
        <v>0</v>
      </c>
      <c r="N178" s="53">
        <f t="shared" si="125"/>
        <v>0</v>
      </c>
      <c r="O178" s="53">
        <f t="shared" si="126"/>
        <v>0</v>
      </c>
      <c r="P178" s="53">
        <f t="shared" si="127"/>
        <v>0</v>
      </c>
      <c r="Q178" s="29"/>
      <c r="R178" s="29"/>
      <c r="S178" s="29"/>
      <c r="T178" s="29"/>
      <c r="U178" s="29"/>
      <c r="V178" s="29"/>
      <c r="W178" s="29"/>
      <c r="X178" s="29"/>
      <c r="Y178" s="29"/>
      <c r="Z178" s="29"/>
      <c r="AA178" s="29"/>
      <c r="AB178" s="29"/>
      <c r="AC178" s="29"/>
      <c r="AD178" s="29"/>
      <c r="AE178" s="29"/>
      <c r="AF178" s="29"/>
      <c r="AG178" s="29"/>
      <c r="AH178" s="29"/>
      <c r="AI178" s="29"/>
      <c r="AJ178" s="29"/>
    </row>
    <row r="179" spans="1:36" ht="32.25" customHeight="1">
      <c r="A179" s="131"/>
      <c r="B179" s="176" t="s">
        <v>4807</v>
      </c>
      <c r="C179" s="176"/>
      <c r="D179" s="176"/>
      <c r="E179" s="176"/>
      <c r="F179" s="199"/>
      <c r="G179" s="199"/>
      <c r="H179" s="155"/>
      <c r="I179" s="29"/>
      <c r="J179" s="29"/>
      <c r="K179" s="29"/>
      <c r="L179" s="63">
        <f t="shared" si="124"/>
        <v>0</v>
      </c>
      <c r="M179" s="53">
        <f t="shared" si="128"/>
        <v>0</v>
      </c>
      <c r="N179" s="53">
        <f t="shared" si="125"/>
        <v>0</v>
      </c>
      <c r="O179" s="53">
        <f t="shared" si="126"/>
        <v>0</v>
      </c>
      <c r="P179" s="53">
        <f t="shared" si="127"/>
        <v>0</v>
      </c>
      <c r="Q179" s="29"/>
      <c r="R179" s="29"/>
      <c r="S179" s="29"/>
      <c r="T179" s="29"/>
      <c r="U179" s="29"/>
      <c r="V179" s="29"/>
      <c r="W179" s="29"/>
      <c r="X179" s="29"/>
      <c r="Y179" s="29"/>
      <c r="Z179" s="29"/>
      <c r="AA179" s="29"/>
      <c r="AB179" s="29"/>
      <c r="AC179" s="29"/>
      <c r="AD179" s="29"/>
      <c r="AE179" s="29"/>
      <c r="AF179" s="29"/>
      <c r="AG179" s="29"/>
      <c r="AH179" s="29"/>
      <c r="AI179" s="29"/>
      <c r="AJ179" s="29"/>
    </row>
    <row r="180" spans="1:36" ht="32.25" customHeight="1">
      <c r="A180" s="131"/>
      <c r="C180" s="32" t="s">
        <v>4808</v>
      </c>
      <c r="D180" s="63" t="s">
        <v>4809</v>
      </c>
      <c r="E180" s="194" t="s">
        <v>4760</v>
      </c>
      <c r="F180" s="60">
        <f t="shared" ref="F180" si="137">CEILING(N180,100)</f>
        <v>6600</v>
      </c>
      <c r="G180" s="60">
        <f t="shared" ref="G180" si="138">CEILING(M180,100)</f>
        <v>11000</v>
      </c>
      <c r="H180" s="155" t="s">
        <v>4756</v>
      </c>
      <c r="I180" s="29" t="s">
        <v>4213</v>
      </c>
      <c r="J180" s="29"/>
      <c r="K180" s="29"/>
      <c r="L180" s="63">
        <f t="shared" si="124"/>
        <v>0</v>
      </c>
      <c r="M180" s="79">
        <v>11000</v>
      </c>
      <c r="N180" s="53">
        <f t="shared" si="125"/>
        <v>6600</v>
      </c>
      <c r="O180" s="53">
        <f t="shared" si="126"/>
        <v>6270</v>
      </c>
      <c r="P180" s="53">
        <f t="shared" si="127"/>
        <v>5329.5</v>
      </c>
      <c r="Q180" s="29"/>
      <c r="R180" s="29"/>
      <c r="S180" s="29"/>
      <c r="T180" s="29"/>
      <c r="U180" s="29"/>
      <c r="V180" s="29"/>
      <c r="W180" s="29"/>
      <c r="X180" s="29"/>
      <c r="Y180" s="29"/>
      <c r="Z180" s="29"/>
      <c r="AA180" s="29"/>
      <c r="AB180" s="29"/>
      <c r="AC180" s="29"/>
      <c r="AD180" s="29"/>
      <c r="AE180" s="29"/>
      <c r="AF180" s="29"/>
      <c r="AG180" s="29"/>
      <c r="AH180" s="29"/>
      <c r="AI180" s="29"/>
      <c r="AJ180" s="29"/>
    </row>
    <row r="181" spans="1:36" ht="32.25" customHeight="1">
      <c r="A181" s="131"/>
      <c r="C181" s="32" t="s">
        <v>4810</v>
      </c>
      <c r="D181" s="63" t="s">
        <v>4809</v>
      </c>
      <c r="E181" s="194" t="s">
        <v>4760</v>
      </c>
      <c r="F181" s="60">
        <f t="shared" ref="F181:F182" si="139">CEILING(N181,100)</f>
        <v>7500</v>
      </c>
      <c r="G181" s="60">
        <f t="shared" ref="G181:G182" si="140">CEILING(M181,100)</f>
        <v>12500</v>
      </c>
      <c r="H181" s="155" t="s">
        <v>4756</v>
      </c>
      <c r="I181" s="29" t="s">
        <v>4213</v>
      </c>
      <c r="J181" s="29"/>
      <c r="K181" s="29"/>
      <c r="L181" s="63">
        <f t="shared" si="124"/>
        <v>0</v>
      </c>
      <c r="M181" s="79">
        <v>12500</v>
      </c>
      <c r="N181" s="53">
        <f t="shared" si="125"/>
        <v>7500</v>
      </c>
      <c r="O181" s="53">
        <f t="shared" si="126"/>
        <v>7125</v>
      </c>
      <c r="P181" s="53">
        <f t="shared" si="127"/>
        <v>6056.25</v>
      </c>
      <c r="Q181" s="29"/>
      <c r="R181" s="29"/>
      <c r="S181" s="29"/>
      <c r="T181" s="29"/>
      <c r="U181" s="29"/>
      <c r="V181" s="29"/>
      <c r="W181" s="29"/>
      <c r="X181" s="29"/>
      <c r="Y181" s="29"/>
      <c r="Z181" s="29"/>
      <c r="AA181" s="29"/>
      <c r="AB181" s="29"/>
      <c r="AC181" s="29"/>
      <c r="AD181" s="29"/>
      <c r="AE181" s="29"/>
      <c r="AF181" s="29"/>
      <c r="AG181" s="29"/>
      <c r="AH181" s="29"/>
      <c r="AI181" s="29"/>
      <c r="AJ181" s="29"/>
    </row>
    <row r="182" spans="1:36" ht="32.25" customHeight="1">
      <c r="A182" s="131"/>
      <c r="C182" s="32" t="s">
        <v>4811</v>
      </c>
      <c r="D182" s="63" t="s">
        <v>4812</v>
      </c>
      <c r="E182" s="194" t="s">
        <v>4760</v>
      </c>
      <c r="F182" s="60">
        <f t="shared" si="139"/>
        <v>9800</v>
      </c>
      <c r="G182" s="60">
        <f t="shared" si="140"/>
        <v>16300</v>
      </c>
      <c r="H182" s="155" t="s">
        <v>4756</v>
      </c>
      <c r="I182" s="29" t="s">
        <v>4213</v>
      </c>
      <c r="J182" s="29"/>
      <c r="K182" s="29"/>
      <c r="L182" s="63">
        <f t="shared" si="124"/>
        <v>0</v>
      </c>
      <c r="M182" s="79">
        <v>16250</v>
      </c>
      <c r="N182" s="53">
        <f t="shared" si="125"/>
        <v>9750</v>
      </c>
      <c r="O182" s="53">
        <f t="shared" si="126"/>
        <v>9262.5</v>
      </c>
      <c r="P182" s="53">
        <f t="shared" si="127"/>
        <v>7873.125</v>
      </c>
      <c r="Q182" s="29"/>
      <c r="R182" s="29"/>
      <c r="S182" s="29"/>
      <c r="T182" s="29"/>
      <c r="U182" s="29"/>
      <c r="V182" s="29"/>
      <c r="W182" s="29"/>
      <c r="X182" s="29"/>
      <c r="Y182" s="29"/>
      <c r="Z182" s="29"/>
      <c r="AA182" s="29"/>
      <c r="AB182" s="29"/>
      <c r="AC182" s="29"/>
      <c r="AD182" s="29"/>
      <c r="AE182" s="29"/>
      <c r="AF182" s="29"/>
      <c r="AG182" s="29"/>
      <c r="AH182" s="29"/>
      <c r="AI182" s="29"/>
      <c r="AJ182" s="29"/>
    </row>
    <row r="183" spans="1:36" ht="32.25" customHeight="1">
      <c r="A183" s="131"/>
      <c r="C183" s="32" t="s">
        <v>4813</v>
      </c>
      <c r="D183" s="63" t="s">
        <v>4814</v>
      </c>
      <c r="E183" s="194" t="s">
        <v>4760</v>
      </c>
      <c r="F183" s="63" t="s">
        <v>4327</v>
      </c>
      <c r="G183" s="63" t="s">
        <v>4327</v>
      </c>
      <c r="H183" s="155" t="s">
        <v>4756</v>
      </c>
      <c r="I183" s="29" t="s">
        <v>4213</v>
      </c>
      <c r="J183" s="29"/>
      <c r="K183" s="29"/>
      <c r="L183" s="63">
        <f t="shared" si="124"/>
        <v>0</v>
      </c>
      <c r="M183" s="53">
        <f t="shared" si="128"/>
        <v>0</v>
      </c>
      <c r="N183" s="53">
        <f t="shared" si="125"/>
        <v>0</v>
      </c>
      <c r="O183" s="53">
        <f t="shared" si="126"/>
        <v>0</v>
      </c>
      <c r="P183" s="53">
        <f t="shared" si="127"/>
        <v>0</v>
      </c>
      <c r="Q183" s="29"/>
      <c r="R183" s="29"/>
      <c r="S183" s="29"/>
      <c r="T183" s="29"/>
      <c r="U183" s="29"/>
      <c r="V183" s="29"/>
      <c r="W183" s="29"/>
      <c r="X183" s="29"/>
      <c r="Y183" s="29"/>
      <c r="Z183" s="29"/>
      <c r="AA183" s="29"/>
      <c r="AB183" s="29"/>
      <c r="AC183" s="29"/>
      <c r="AD183" s="29"/>
      <c r="AE183" s="29"/>
      <c r="AF183" s="29"/>
      <c r="AG183" s="29"/>
      <c r="AH183" s="29"/>
      <c r="AI183" s="29"/>
      <c r="AJ183" s="29"/>
    </row>
    <row r="184" spans="1:36" ht="32.25" customHeight="1">
      <c r="A184" s="131"/>
      <c r="B184" s="29"/>
      <c r="C184" s="29"/>
      <c r="D184" s="29"/>
      <c r="E184" s="29"/>
      <c r="F184" s="29"/>
      <c r="G184" s="29"/>
      <c r="H184" s="155"/>
      <c r="I184" s="29"/>
      <c r="J184" s="29"/>
      <c r="K184" s="29"/>
      <c r="L184" s="63">
        <f t="shared" si="124"/>
        <v>0</v>
      </c>
      <c r="M184" s="53">
        <f t="shared" si="128"/>
        <v>0</v>
      </c>
      <c r="N184" s="53">
        <f t="shared" si="125"/>
        <v>0</v>
      </c>
      <c r="O184" s="53">
        <f t="shared" si="126"/>
        <v>0</v>
      </c>
      <c r="P184" s="53">
        <f t="shared" si="127"/>
        <v>0</v>
      </c>
      <c r="Q184" s="29"/>
      <c r="R184" s="29"/>
      <c r="S184" s="29"/>
      <c r="T184" s="29"/>
      <c r="U184" s="29"/>
      <c r="V184" s="29"/>
      <c r="W184" s="29"/>
      <c r="X184" s="29"/>
      <c r="Y184" s="29"/>
      <c r="Z184" s="29"/>
      <c r="AA184" s="29"/>
      <c r="AB184" s="29"/>
      <c r="AC184" s="29"/>
      <c r="AD184" s="29"/>
      <c r="AE184" s="29"/>
      <c r="AF184" s="29"/>
      <c r="AG184" s="29"/>
      <c r="AH184" s="29"/>
      <c r="AI184" s="29"/>
      <c r="AJ184" s="29"/>
    </row>
    <row r="185" spans="1:36" ht="32.25" customHeight="1">
      <c r="A185" s="201" t="s">
        <v>4815</v>
      </c>
      <c r="B185" s="156" t="s">
        <v>4816</v>
      </c>
      <c r="C185" s="156"/>
      <c r="D185" s="156"/>
      <c r="E185" s="156"/>
      <c r="F185" s="156"/>
      <c r="G185" s="156"/>
      <c r="H185" s="202" t="s">
        <v>4815</v>
      </c>
      <c r="I185" s="29"/>
      <c r="J185" s="29"/>
      <c r="K185" s="29"/>
      <c r="L185" s="63">
        <f t="shared" si="124"/>
        <v>0</v>
      </c>
      <c r="M185" s="53">
        <f t="shared" si="128"/>
        <v>0</v>
      </c>
      <c r="N185" s="53">
        <f t="shared" si="125"/>
        <v>0</v>
      </c>
      <c r="O185" s="53">
        <f t="shared" si="126"/>
        <v>0</v>
      </c>
      <c r="P185" s="53">
        <f t="shared" si="127"/>
        <v>0</v>
      </c>
      <c r="Q185" s="29"/>
      <c r="R185" s="29"/>
      <c r="S185" s="29"/>
      <c r="T185" s="29"/>
      <c r="U185" s="29"/>
      <c r="V185" s="29"/>
      <c r="W185" s="29"/>
      <c r="X185" s="29"/>
      <c r="Y185" s="29"/>
      <c r="Z185" s="29"/>
      <c r="AA185" s="29"/>
      <c r="AB185" s="29"/>
      <c r="AC185" s="29"/>
      <c r="AD185" s="29"/>
      <c r="AE185" s="29"/>
      <c r="AF185" s="29"/>
      <c r="AG185" s="29"/>
      <c r="AH185" s="29"/>
      <c r="AI185" s="29"/>
      <c r="AJ185" s="29"/>
    </row>
    <row r="186" spans="1:36" ht="32.25" customHeight="1">
      <c r="A186" s="131"/>
      <c r="B186" s="129" t="s">
        <v>3545</v>
      </c>
      <c r="C186" s="129" t="s">
        <v>4817</v>
      </c>
      <c r="D186" s="128" t="s">
        <v>4818</v>
      </c>
      <c r="E186" s="131"/>
      <c r="F186" s="60">
        <f t="shared" ref="F186" si="141">CEILING(N186,100)</f>
        <v>2400</v>
      </c>
      <c r="G186" s="60">
        <f t="shared" ref="G186" si="142">CEILING(M186,100)</f>
        <v>4000</v>
      </c>
      <c r="H186" s="155" t="s">
        <v>4815</v>
      </c>
      <c r="I186" s="29"/>
      <c r="J186" s="29"/>
      <c r="K186" s="29"/>
      <c r="L186" s="63">
        <f t="shared" si="124"/>
        <v>0</v>
      </c>
      <c r="M186" s="158">
        <v>4000</v>
      </c>
      <c r="N186" s="53">
        <f t="shared" si="125"/>
        <v>2400</v>
      </c>
      <c r="O186" s="53">
        <f t="shared" si="126"/>
        <v>2280</v>
      </c>
      <c r="P186" s="53">
        <f t="shared" si="127"/>
        <v>1938</v>
      </c>
      <c r="Q186" s="29"/>
      <c r="R186" s="29"/>
      <c r="S186" s="29"/>
      <c r="T186" s="29"/>
      <c r="U186" s="29"/>
      <c r="V186" s="29"/>
      <c r="W186" s="29"/>
      <c r="X186" s="29"/>
      <c r="Y186" s="29"/>
      <c r="Z186" s="29"/>
      <c r="AA186" s="29"/>
      <c r="AB186" s="29"/>
      <c r="AC186" s="29"/>
      <c r="AD186" s="29"/>
      <c r="AE186" s="29"/>
      <c r="AF186" s="29"/>
      <c r="AG186" s="29"/>
      <c r="AH186" s="29"/>
      <c r="AI186" s="29"/>
      <c r="AJ186" s="29"/>
    </row>
    <row r="187" spans="1:36" ht="32.25" customHeight="1">
      <c r="A187" s="131"/>
      <c r="B187" s="129" t="s">
        <v>3545</v>
      </c>
      <c r="C187" s="129" t="s">
        <v>4819</v>
      </c>
      <c r="D187" s="128" t="s">
        <v>4820</v>
      </c>
      <c r="E187" s="131"/>
      <c r="F187" s="60">
        <f t="shared" ref="F187:F192" si="143">CEILING(N187,100)</f>
        <v>4200</v>
      </c>
      <c r="G187" s="60">
        <f t="shared" ref="G187:G192" si="144">CEILING(M187,100)</f>
        <v>7000</v>
      </c>
      <c r="H187" s="155" t="s">
        <v>4815</v>
      </c>
      <c r="I187" s="29"/>
      <c r="J187" s="29"/>
      <c r="K187" s="29"/>
      <c r="L187" s="63">
        <f t="shared" si="124"/>
        <v>0</v>
      </c>
      <c r="M187" s="158">
        <v>7000</v>
      </c>
      <c r="N187" s="53">
        <f t="shared" si="125"/>
        <v>4200</v>
      </c>
      <c r="O187" s="53">
        <f t="shared" si="126"/>
        <v>3990</v>
      </c>
      <c r="P187" s="53">
        <f t="shared" si="127"/>
        <v>3391.5</v>
      </c>
      <c r="Q187" s="29"/>
      <c r="R187" s="29"/>
      <c r="S187" s="29"/>
      <c r="T187" s="29"/>
      <c r="U187" s="29"/>
      <c r="V187" s="29"/>
      <c r="W187" s="29"/>
      <c r="X187" s="29"/>
      <c r="Y187" s="29"/>
      <c r="Z187" s="29"/>
      <c r="AA187" s="29"/>
      <c r="AB187" s="29"/>
      <c r="AC187" s="29"/>
      <c r="AD187" s="29"/>
      <c r="AE187" s="29"/>
      <c r="AF187" s="29"/>
      <c r="AG187" s="29"/>
      <c r="AH187" s="29"/>
      <c r="AI187" s="29"/>
      <c r="AJ187" s="29"/>
    </row>
    <row r="188" spans="1:36" ht="32.25" customHeight="1">
      <c r="A188" s="131"/>
      <c r="B188" s="129" t="s">
        <v>3545</v>
      </c>
      <c r="C188" s="129" t="s">
        <v>4821</v>
      </c>
      <c r="D188" s="128" t="s">
        <v>4822</v>
      </c>
      <c r="E188" s="131"/>
      <c r="F188" s="60">
        <f t="shared" si="143"/>
        <v>5700</v>
      </c>
      <c r="G188" s="60">
        <f t="shared" si="144"/>
        <v>9500</v>
      </c>
      <c r="H188" s="155" t="s">
        <v>4815</v>
      </c>
      <c r="I188" s="29"/>
      <c r="J188" s="29"/>
      <c r="K188" s="29"/>
      <c r="L188" s="63">
        <f t="shared" si="124"/>
        <v>0</v>
      </c>
      <c r="M188" s="158">
        <v>9500</v>
      </c>
      <c r="N188" s="53">
        <f t="shared" si="125"/>
        <v>5700</v>
      </c>
      <c r="O188" s="53">
        <f t="shared" si="126"/>
        <v>5415</v>
      </c>
      <c r="P188" s="53">
        <f t="shared" si="127"/>
        <v>4602.75</v>
      </c>
      <c r="Q188" s="29"/>
      <c r="R188" s="29"/>
      <c r="S188" s="29"/>
      <c r="T188" s="29"/>
      <c r="U188" s="29"/>
      <c r="V188" s="29"/>
      <c r="W188" s="29"/>
      <c r="X188" s="29"/>
      <c r="Y188" s="29"/>
      <c r="Z188" s="29"/>
      <c r="AA188" s="29"/>
      <c r="AB188" s="29"/>
      <c r="AC188" s="29"/>
      <c r="AD188" s="29"/>
      <c r="AE188" s="29"/>
      <c r="AF188" s="29"/>
      <c r="AG188" s="29"/>
      <c r="AH188" s="29"/>
      <c r="AI188" s="29"/>
      <c r="AJ188" s="29"/>
    </row>
    <row r="189" spans="1:36" ht="32.25" customHeight="1">
      <c r="A189" s="131"/>
      <c r="B189" s="129" t="s">
        <v>3545</v>
      </c>
      <c r="C189" s="129" t="s">
        <v>4823</v>
      </c>
      <c r="D189" s="128" t="s">
        <v>4824</v>
      </c>
      <c r="E189" s="131"/>
      <c r="F189" s="60">
        <f t="shared" si="143"/>
        <v>12600</v>
      </c>
      <c r="G189" s="60">
        <f t="shared" si="144"/>
        <v>21000</v>
      </c>
      <c r="H189" s="155" t="s">
        <v>4815</v>
      </c>
      <c r="I189" s="29"/>
      <c r="J189" s="29"/>
      <c r="K189" s="29"/>
      <c r="L189" s="63">
        <f t="shared" si="124"/>
        <v>0</v>
      </c>
      <c r="M189" s="158">
        <v>21000</v>
      </c>
      <c r="N189" s="53">
        <f t="shared" si="125"/>
        <v>12600</v>
      </c>
      <c r="O189" s="53">
        <f t="shared" si="126"/>
        <v>11970</v>
      </c>
      <c r="P189" s="53">
        <f t="shared" si="127"/>
        <v>10174.5</v>
      </c>
      <c r="Q189" s="29"/>
      <c r="R189" s="29"/>
      <c r="S189" s="29"/>
      <c r="T189" s="29"/>
      <c r="U189" s="29"/>
      <c r="V189" s="29"/>
      <c r="W189" s="29"/>
      <c r="X189" s="29"/>
      <c r="Y189" s="29"/>
      <c r="Z189" s="29"/>
      <c r="AA189" s="29"/>
      <c r="AB189" s="29"/>
      <c r="AC189" s="29"/>
      <c r="AD189" s="29"/>
      <c r="AE189" s="29"/>
      <c r="AF189" s="29"/>
      <c r="AG189" s="29"/>
      <c r="AH189" s="29"/>
      <c r="AI189" s="29"/>
      <c r="AJ189" s="29"/>
    </row>
    <row r="190" spans="1:36" ht="32.25" customHeight="1">
      <c r="A190" s="131"/>
      <c r="B190" s="129" t="s">
        <v>3545</v>
      </c>
      <c r="C190" s="129" t="s">
        <v>4825</v>
      </c>
      <c r="D190" s="128" t="s">
        <v>4826</v>
      </c>
      <c r="E190" s="131"/>
      <c r="F190" s="60">
        <f t="shared" si="143"/>
        <v>32400</v>
      </c>
      <c r="G190" s="60">
        <f t="shared" si="144"/>
        <v>54000</v>
      </c>
      <c r="H190" s="155" t="s">
        <v>4815</v>
      </c>
      <c r="I190" s="29"/>
      <c r="J190" s="29"/>
      <c r="K190" s="29"/>
      <c r="L190" s="63">
        <f t="shared" si="124"/>
        <v>0</v>
      </c>
      <c r="M190" s="158">
        <v>54000</v>
      </c>
      <c r="N190" s="53">
        <f t="shared" si="125"/>
        <v>32400</v>
      </c>
      <c r="O190" s="53">
        <f t="shared" si="126"/>
        <v>30780</v>
      </c>
      <c r="P190" s="53">
        <f t="shared" si="127"/>
        <v>26163</v>
      </c>
      <c r="Q190" s="29"/>
      <c r="R190" s="29"/>
      <c r="S190" s="29"/>
      <c r="T190" s="29"/>
      <c r="U190" s="29"/>
      <c r="V190" s="29"/>
      <c r="W190" s="29"/>
      <c r="X190" s="29"/>
      <c r="Y190" s="29"/>
      <c r="Z190" s="29"/>
      <c r="AA190" s="29"/>
      <c r="AB190" s="29"/>
      <c r="AC190" s="29"/>
      <c r="AD190" s="29"/>
      <c r="AE190" s="29"/>
      <c r="AF190" s="29"/>
      <c r="AG190" s="29"/>
      <c r="AH190" s="29"/>
      <c r="AI190" s="29"/>
      <c r="AJ190" s="29"/>
    </row>
    <row r="191" spans="1:36" ht="32.25" customHeight="1">
      <c r="A191" s="131"/>
      <c r="B191" s="129" t="s">
        <v>3545</v>
      </c>
      <c r="C191" s="129" t="s">
        <v>4827</v>
      </c>
      <c r="D191" s="128" t="s">
        <v>4828</v>
      </c>
      <c r="E191" s="131"/>
      <c r="F191" s="60">
        <f t="shared" si="143"/>
        <v>57600</v>
      </c>
      <c r="G191" s="60">
        <f t="shared" si="144"/>
        <v>96000</v>
      </c>
      <c r="H191" s="155" t="s">
        <v>4815</v>
      </c>
      <c r="I191" s="29"/>
      <c r="J191" s="29"/>
      <c r="K191" s="29"/>
      <c r="L191" s="63">
        <f t="shared" si="124"/>
        <v>0</v>
      </c>
      <c r="M191" s="158">
        <v>96000</v>
      </c>
      <c r="N191" s="53">
        <f t="shared" si="125"/>
        <v>57600</v>
      </c>
      <c r="O191" s="53">
        <f t="shared" si="126"/>
        <v>54720</v>
      </c>
      <c r="P191" s="53">
        <f t="shared" si="127"/>
        <v>46512</v>
      </c>
      <c r="Q191" s="29"/>
      <c r="R191" s="29"/>
      <c r="S191" s="29"/>
      <c r="T191" s="29"/>
      <c r="U191" s="29"/>
      <c r="V191" s="29"/>
      <c r="W191" s="29"/>
      <c r="X191" s="29"/>
      <c r="Y191" s="29"/>
      <c r="Z191" s="29"/>
      <c r="AA191" s="29"/>
      <c r="AB191" s="29"/>
      <c r="AC191" s="29"/>
      <c r="AD191" s="29"/>
      <c r="AE191" s="29"/>
      <c r="AF191" s="29"/>
      <c r="AG191" s="29"/>
      <c r="AH191" s="29"/>
      <c r="AI191" s="29"/>
      <c r="AJ191" s="29"/>
    </row>
    <row r="192" spans="1:36" ht="32.25" customHeight="1">
      <c r="A192" s="131"/>
      <c r="B192" s="129" t="s">
        <v>3545</v>
      </c>
      <c r="C192" s="129" t="s">
        <v>4829</v>
      </c>
      <c r="D192" s="128" t="s">
        <v>4830</v>
      </c>
      <c r="E192" s="131"/>
      <c r="F192" s="60">
        <f t="shared" si="143"/>
        <v>99000</v>
      </c>
      <c r="G192" s="60">
        <f t="shared" si="144"/>
        <v>165000</v>
      </c>
      <c r="H192" s="155" t="s">
        <v>4815</v>
      </c>
      <c r="I192" s="29"/>
      <c r="J192" s="29"/>
      <c r="K192" s="29"/>
      <c r="L192" s="63">
        <f t="shared" si="124"/>
        <v>0</v>
      </c>
      <c r="M192" s="158">
        <v>165000</v>
      </c>
      <c r="N192" s="53">
        <f t="shared" si="125"/>
        <v>99000</v>
      </c>
      <c r="O192" s="53">
        <f t="shared" si="126"/>
        <v>94050</v>
      </c>
      <c r="P192" s="53">
        <f t="shared" si="127"/>
        <v>79942.5</v>
      </c>
      <c r="Q192" s="29"/>
      <c r="R192" s="29"/>
      <c r="S192" s="29"/>
      <c r="T192" s="29"/>
      <c r="U192" s="29"/>
      <c r="V192" s="29"/>
      <c r="W192" s="29"/>
      <c r="X192" s="29"/>
      <c r="Y192" s="29"/>
      <c r="Z192" s="29"/>
      <c r="AA192" s="29"/>
      <c r="AB192" s="29"/>
      <c r="AC192" s="29"/>
      <c r="AD192" s="29"/>
      <c r="AE192" s="29"/>
      <c r="AF192" s="29"/>
      <c r="AG192" s="29"/>
      <c r="AH192" s="29"/>
      <c r="AI192" s="29"/>
      <c r="AJ192" s="29"/>
    </row>
    <row r="193" spans="1:36" ht="32.25" customHeight="1">
      <c r="A193" s="131"/>
      <c r="B193" s="156" t="s">
        <v>4831</v>
      </c>
      <c r="C193" s="157"/>
      <c r="D193" s="157"/>
      <c r="E193" s="157"/>
      <c r="F193" s="157"/>
      <c r="G193" s="157"/>
      <c r="H193" s="155" t="s">
        <v>4815</v>
      </c>
      <c r="I193" s="29"/>
      <c r="J193" s="29"/>
      <c r="K193" s="29"/>
      <c r="L193" s="63">
        <f t="shared" si="124"/>
        <v>0</v>
      </c>
      <c r="M193" s="53">
        <f t="shared" si="128"/>
        <v>0</v>
      </c>
      <c r="N193" s="53">
        <f t="shared" si="125"/>
        <v>0</v>
      </c>
      <c r="O193" s="53">
        <f t="shared" si="126"/>
        <v>0</v>
      </c>
      <c r="P193" s="53">
        <f t="shared" si="127"/>
        <v>0</v>
      </c>
      <c r="Q193" s="29"/>
      <c r="R193" s="29"/>
      <c r="S193" s="29"/>
      <c r="T193" s="29"/>
      <c r="U193" s="29"/>
      <c r="V193" s="29"/>
      <c r="W193" s="29"/>
      <c r="X193" s="29"/>
      <c r="Y193" s="29"/>
      <c r="Z193" s="29"/>
      <c r="AA193" s="29"/>
      <c r="AB193" s="29"/>
      <c r="AC193" s="29"/>
      <c r="AD193" s="29"/>
      <c r="AE193" s="29"/>
      <c r="AF193" s="29"/>
      <c r="AG193" s="29"/>
      <c r="AH193" s="29"/>
      <c r="AI193" s="29"/>
      <c r="AJ193" s="29"/>
    </row>
    <row r="194" spans="1:36" ht="32.25" customHeight="1">
      <c r="A194" s="131"/>
      <c r="B194" s="129" t="s">
        <v>3545</v>
      </c>
      <c r="C194" s="128" t="s">
        <v>4832</v>
      </c>
      <c r="D194" s="128" t="s">
        <v>4833</v>
      </c>
      <c r="E194" s="131"/>
      <c r="F194" s="60">
        <f t="shared" ref="F194:F212" si="145">CEILING(N194,100)</f>
        <v>2300</v>
      </c>
      <c r="G194" s="60">
        <f t="shared" ref="G194:G212" si="146">CEILING(M194,100)</f>
        <v>3800</v>
      </c>
      <c r="H194" s="155" t="s">
        <v>4815</v>
      </c>
      <c r="I194" s="29"/>
      <c r="J194" s="29"/>
      <c r="K194" s="29"/>
      <c r="L194" s="63">
        <f t="shared" si="124"/>
        <v>0</v>
      </c>
      <c r="M194" s="158">
        <v>3800</v>
      </c>
      <c r="N194" s="53">
        <f t="shared" si="125"/>
        <v>2280</v>
      </c>
      <c r="O194" s="53">
        <f t="shared" si="126"/>
        <v>2166</v>
      </c>
      <c r="P194" s="53">
        <f t="shared" si="127"/>
        <v>1841.1</v>
      </c>
      <c r="Q194" s="29"/>
      <c r="R194" s="29"/>
      <c r="S194" s="29"/>
      <c r="T194" s="29"/>
      <c r="U194" s="29"/>
      <c r="V194" s="29"/>
      <c r="W194" s="29"/>
      <c r="X194" s="29"/>
      <c r="Y194" s="29"/>
      <c r="Z194" s="29"/>
      <c r="AA194" s="29"/>
      <c r="AB194" s="29"/>
      <c r="AC194" s="29"/>
      <c r="AD194" s="29"/>
      <c r="AE194" s="29"/>
      <c r="AF194" s="29"/>
      <c r="AG194" s="29"/>
      <c r="AH194" s="29"/>
      <c r="AI194" s="29"/>
      <c r="AJ194" s="29"/>
    </row>
    <row r="195" spans="1:36" ht="32.25" customHeight="1">
      <c r="A195" s="131"/>
      <c r="B195" s="129" t="s">
        <v>3545</v>
      </c>
      <c r="C195" s="128" t="s">
        <v>4834</v>
      </c>
      <c r="D195" s="128" t="s">
        <v>4835</v>
      </c>
      <c r="E195" s="131"/>
      <c r="F195" s="60">
        <f t="shared" si="145"/>
        <v>2700</v>
      </c>
      <c r="G195" s="60">
        <f t="shared" si="146"/>
        <v>4500</v>
      </c>
      <c r="H195" s="155" t="s">
        <v>4815</v>
      </c>
      <c r="I195" s="29"/>
      <c r="J195" s="29"/>
      <c r="K195" s="29"/>
      <c r="L195" s="63">
        <f t="shared" si="124"/>
        <v>0</v>
      </c>
      <c r="M195" s="158">
        <v>4500</v>
      </c>
      <c r="N195" s="53">
        <f t="shared" si="125"/>
        <v>2700</v>
      </c>
      <c r="O195" s="53">
        <f t="shared" si="126"/>
        <v>2565</v>
      </c>
      <c r="P195" s="53">
        <f t="shared" si="127"/>
        <v>2180.25</v>
      </c>
      <c r="Q195" s="29"/>
      <c r="R195" s="29"/>
      <c r="S195" s="29"/>
      <c r="T195" s="29"/>
      <c r="U195" s="29"/>
      <c r="V195" s="29"/>
      <c r="W195" s="29"/>
      <c r="X195" s="29"/>
      <c r="Y195" s="29"/>
      <c r="Z195" s="29"/>
      <c r="AA195" s="29"/>
      <c r="AB195" s="29"/>
      <c r="AC195" s="29"/>
      <c r="AD195" s="29"/>
      <c r="AE195" s="29"/>
      <c r="AF195" s="29"/>
      <c r="AG195" s="29"/>
      <c r="AH195" s="29"/>
      <c r="AI195" s="29"/>
      <c r="AJ195" s="29"/>
    </row>
    <row r="196" spans="1:36" ht="32.25" customHeight="1">
      <c r="A196" s="131"/>
      <c r="B196" s="129" t="s">
        <v>3545</v>
      </c>
      <c r="C196" s="128" t="s">
        <v>4836</v>
      </c>
      <c r="D196" s="128" t="s">
        <v>4837</v>
      </c>
      <c r="E196" s="131"/>
      <c r="F196" s="60">
        <f t="shared" si="145"/>
        <v>4700</v>
      </c>
      <c r="G196" s="60">
        <f t="shared" si="146"/>
        <v>7800</v>
      </c>
      <c r="H196" s="155" t="s">
        <v>4815</v>
      </c>
      <c r="I196" s="29"/>
      <c r="J196" s="29"/>
      <c r="K196" s="29"/>
      <c r="L196" s="63">
        <f t="shared" si="124"/>
        <v>0</v>
      </c>
      <c r="M196" s="158">
        <v>7800</v>
      </c>
      <c r="N196" s="53">
        <f t="shared" si="125"/>
        <v>4680</v>
      </c>
      <c r="O196" s="53">
        <f t="shared" si="126"/>
        <v>4446</v>
      </c>
      <c r="P196" s="53">
        <f t="shared" si="127"/>
        <v>3779.1</v>
      </c>
      <c r="Q196" s="29"/>
      <c r="R196" s="29"/>
      <c r="S196" s="29"/>
      <c r="T196" s="29"/>
      <c r="U196" s="29"/>
      <c r="V196" s="29"/>
      <c r="W196" s="29"/>
      <c r="X196" s="29"/>
      <c r="Y196" s="29"/>
      <c r="Z196" s="29"/>
      <c r="AA196" s="29"/>
      <c r="AB196" s="29"/>
      <c r="AC196" s="29"/>
      <c r="AD196" s="29"/>
      <c r="AE196" s="29"/>
      <c r="AF196" s="29"/>
      <c r="AG196" s="29"/>
      <c r="AH196" s="29"/>
      <c r="AI196" s="29"/>
      <c r="AJ196" s="29"/>
    </row>
    <row r="197" spans="1:36" ht="32.25" customHeight="1">
      <c r="A197" s="131"/>
      <c r="B197" s="129" t="s">
        <v>3545</v>
      </c>
      <c r="C197" s="128" t="s">
        <v>4838</v>
      </c>
      <c r="D197" s="128" t="s">
        <v>4839</v>
      </c>
      <c r="E197" s="131"/>
      <c r="F197" s="60">
        <f t="shared" si="145"/>
        <v>9900</v>
      </c>
      <c r="G197" s="60">
        <f t="shared" si="146"/>
        <v>16500</v>
      </c>
      <c r="H197" s="155" t="s">
        <v>4815</v>
      </c>
      <c r="I197" s="29"/>
      <c r="J197" s="29"/>
      <c r="K197" s="29"/>
      <c r="L197" s="63">
        <f t="shared" si="124"/>
        <v>0</v>
      </c>
      <c r="M197" s="158">
        <v>16500</v>
      </c>
      <c r="N197" s="53">
        <f t="shared" si="125"/>
        <v>9900</v>
      </c>
      <c r="O197" s="53">
        <f t="shared" si="126"/>
        <v>9405</v>
      </c>
      <c r="P197" s="53">
        <f t="shared" si="127"/>
        <v>7994.25</v>
      </c>
      <c r="Q197" s="29"/>
      <c r="R197" s="29"/>
      <c r="S197" s="29"/>
      <c r="T197" s="29"/>
      <c r="U197" s="29"/>
      <c r="V197" s="29"/>
      <c r="W197" s="29"/>
      <c r="X197" s="29"/>
      <c r="Y197" s="29"/>
      <c r="Z197" s="29"/>
      <c r="AA197" s="29"/>
      <c r="AB197" s="29"/>
      <c r="AC197" s="29"/>
      <c r="AD197" s="29"/>
      <c r="AE197" s="29"/>
      <c r="AF197" s="29"/>
      <c r="AG197" s="29"/>
      <c r="AH197" s="29"/>
      <c r="AI197" s="29"/>
      <c r="AJ197" s="29"/>
    </row>
    <row r="198" spans="1:36" ht="32.25" customHeight="1">
      <c r="A198" s="131"/>
      <c r="B198" s="129" t="s">
        <v>3545</v>
      </c>
      <c r="C198" s="128" t="s">
        <v>4840</v>
      </c>
      <c r="D198" s="128" t="s">
        <v>4841</v>
      </c>
      <c r="E198" s="131"/>
      <c r="F198" s="60">
        <f t="shared" si="145"/>
        <v>20100</v>
      </c>
      <c r="G198" s="60">
        <f t="shared" si="146"/>
        <v>33500</v>
      </c>
      <c r="H198" s="155" t="s">
        <v>4815</v>
      </c>
      <c r="I198" s="29"/>
      <c r="J198" s="29"/>
      <c r="K198" s="29"/>
      <c r="L198" s="63">
        <f t="shared" si="124"/>
        <v>0</v>
      </c>
      <c r="M198" s="158">
        <v>33500</v>
      </c>
      <c r="N198" s="53">
        <f t="shared" si="125"/>
        <v>20100</v>
      </c>
      <c r="O198" s="53">
        <f t="shared" si="126"/>
        <v>19095</v>
      </c>
      <c r="P198" s="53">
        <f t="shared" si="127"/>
        <v>16230.75</v>
      </c>
      <c r="Q198" s="29"/>
      <c r="R198" s="29"/>
      <c r="S198" s="29"/>
      <c r="T198" s="29"/>
      <c r="U198" s="29"/>
      <c r="V198" s="29"/>
      <c r="W198" s="29"/>
      <c r="X198" s="29"/>
      <c r="Y198" s="29"/>
      <c r="Z198" s="29"/>
      <c r="AA198" s="29"/>
      <c r="AB198" s="29"/>
      <c r="AC198" s="29"/>
      <c r="AD198" s="29"/>
      <c r="AE198" s="29"/>
      <c r="AF198" s="29"/>
      <c r="AG198" s="29"/>
      <c r="AH198" s="29"/>
      <c r="AI198" s="29"/>
      <c r="AJ198" s="29"/>
    </row>
    <row r="199" spans="1:36" ht="32.25" customHeight="1">
      <c r="A199" s="131"/>
      <c r="B199" s="156" t="s">
        <v>4842</v>
      </c>
      <c r="C199" s="203"/>
      <c r="D199" s="157"/>
      <c r="E199" s="157"/>
      <c r="F199" s="157"/>
      <c r="G199" s="157"/>
      <c r="H199" s="155" t="s">
        <v>4815</v>
      </c>
      <c r="I199" s="29"/>
      <c r="J199" s="29"/>
      <c r="K199" s="29"/>
      <c r="L199" s="63">
        <f t="shared" si="124"/>
        <v>0</v>
      </c>
      <c r="M199" s="204">
        <f t="shared" si="128"/>
        <v>0</v>
      </c>
      <c r="N199" s="53">
        <f t="shared" si="125"/>
        <v>0</v>
      </c>
      <c r="O199" s="53">
        <f t="shared" si="126"/>
        <v>0</v>
      </c>
      <c r="P199" s="53">
        <f t="shared" si="127"/>
        <v>0</v>
      </c>
      <c r="Q199" s="29"/>
      <c r="R199" s="29"/>
      <c r="S199" s="29"/>
      <c r="T199" s="29"/>
      <c r="U199" s="29"/>
      <c r="V199" s="29"/>
      <c r="W199" s="29"/>
      <c r="X199" s="29"/>
      <c r="Y199" s="29"/>
      <c r="Z199" s="29"/>
      <c r="AA199" s="29"/>
      <c r="AB199" s="29"/>
      <c r="AC199" s="29"/>
      <c r="AD199" s="29"/>
      <c r="AE199" s="29"/>
      <c r="AF199" s="29"/>
      <c r="AG199" s="29"/>
      <c r="AH199" s="29"/>
      <c r="AI199" s="29"/>
      <c r="AJ199" s="29"/>
    </row>
    <row r="200" spans="1:36" ht="32.25" customHeight="1">
      <c r="A200" s="131"/>
      <c r="B200" s="129" t="s">
        <v>3545</v>
      </c>
      <c r="C200" s="128" t="s">
        <v>4843</v>
      </c>
      <c r="D200" s="128" t="s">
        <v>4844</v>
      </c>
      <c r="E200" s="131"/>
      <c r="F200" s="60">
        <f t="shared" si="145"/>
        <v>3300</v>
      </c>
      <c r="G200" s="60">
        <f t="shared" si="146"/>
        <v>5400</v>
      </c>
      <c r="H200" s="155" t="s">
        <v>4815</v>
      </c>
      <c r="I200" s="29"/>
      <c r="J200" s="29"/>
      <c r="K200" s="29"/>
      <c r="L200" s="63">
        <f t="shared" si="124"/>
        <v>0</v>
      </c>
      <c r="M200" s="158">
        <v>5400</v>
      </c>
      <c r="N200" s="53">
        <f t="shared" si="125"/>
        <v>3240</v>
      </c>
      <c r="O200" s="53">
        <f t="shared" si="126"/>
        <v>3078</v>
      </c>
      <c r="P200" s="53">
        <f t="shared" si="127"/>
        <v>2616.2999999999997</v>
      </c>
      <c r="Q200" s="29"/>
      <c r="R200" s="29"/>
      <c r="S200" s="29"/>
      <c r="T200" s="29"/>
      <c r="U200" s="29"/>
      <c r="V200" s="29"/>
      <c r="W200" s="29"/>
      <c r="X200" s="29"/>
      <c r="Y200" s="29"/>
      <c r="Z200" s="29"/>
      <c r="AA200" s="29"/>
      <c r="AB200" s="29"/>
      <c r="AC200" s="29"/>
      <c r="AD200" s="29"/>
      <c r="AE200" s="29"/>
      <c r="AF200" s="29"/>
      <c r="AG200" s="29"/>
      <c r="AH200" s="29"/>
      <c r="AI200" s="29"/>
      <c r="AJ200" s="29"/>
    </row>
    <row r="201" spans="1:36" ht="32.25" customHeight="1">
      <c r="A201" s="131"/>
      <c r="B201" s="129" t="s">
        <v>3545</v>
      </c>
      <c r="C201" s="128" t="s">
        <v>4845</v>
      </c>
      <c r="D201" s="128" t="s">
        <v>4846</v>
      </c>
      <c r="E201" s="131"/>
      <c r="F201" s="60">
        <f t="shared" si="145"/>
        <v>3900</v>
      </c>
      <c r="G201" s="60">
        <f t="shared" si="146"/>
        <v>6500</v>
      </c>
      <c r="H201" s="155" t="s">
        <v>4815</v>
      </c>
      <c r="I201" s="29"/>
      <c r="J201" s="29"/>
      <c r="K201" s="29"/>
      <c r="L201" s="63">
        <f t="shared" si="124"/>
        <v>0</v>
      </c>
      <c r="M201" s="158">
        <v>6500</v>
      </c>
      <c r="N201" s="53">
        <f t="shared" si="125"/>
        <v>3900</v>
      </c>
      <c r="O201" s="53">
        <f t="shared" si="126"/>
        <v>3705</v>
      </c>
      <c r="P201" s="53">
        <f t="shared" si="127"/>
        <v>3149.25</v>
      </c>
      <c r="Q201" s="29"/>
      <c r="R201" s="29"/>
      <c r="S201" s="29"/>
      <c r="T201" s="29"/>
      <c r="U201" s="29"/>
      <c r="V201" s="29"/>
      <c r="W201" s="29"/>
      <c r="X201" s="29"/>
      <c r="Y201" s="29"/>
      <c r="Z201" s="29"/>
      <c r="AA201" s="29"/>
      <c r="AB201" s="29"/>
      <c r="AC201" s="29"/>
      <c r="AD201" s="29"/>
      <c r="AE201" s="29"/>
      <c r="AF201" s="29"/>
      <c r="AG201" s="29"/>
      <c r="AH201" s="29"/>
      <c r="AI201" s="29"/>
      <c r="AJ201" s="29"/>
    </row>
    <row r="202" spans="1:36" ht="32.25" customHeight="1">
      <c r="A202" s="131"/>
      <c r="B202" s="156" t="s">
        <v>4847</v>
      </c>
      <c r="C202" s="203"/>
      <c r="D202" s="157"/>
      <c r="E202" s="157"/>
      <c r="F202" s="157"/>
      <c r="G202" s="157"/>
      <c r="H202" s="155" t="s">
        <v>4815</v>
      </c>
      <c r="I202" s="29"/>
      <c r="J202" s="29"/>
      <c r="K202" s="29"/>
      <c r="L202" s="63">
        <f t="shared" si="124"/>
        <v>0</v>
      </c>
      <c r="M202" s="205"/>
      <c r="N202" s="53">
        <f t="shared" si="125"/>
        <v>0</v>
      </c>
      <c r="O202" s="53">
        <f t="shared" si="126"/>
        <v>0</v>
      </c>
      <c r="P202" s="53">
        <f t="shared" si="127"/>
        <v>0</v>
      </c>
      <c r="Q202" s="29"/>
      <c r="R202" s="29"/>
      <c r="S202" s="29"/>
      <c r="T202" s="29"/>
      <c r="U202" s="29"/>
      <c r="V202" s="29"/>
      <c r="W202" s="29"/>
      <c r="X202" s="29"/>
      <c r="Y202" s="29"/>
      <c r="Z202" s="29"/>
      <c r="AA202" s="29"/>
      <c r="AB202" s="29"/>
      <c r="AC202" s="29"/>
      <c r="AD202" s="29"/>
      <c r="AE202" s="29"/>
      <c r="AF202" s="29"/>
      <c r="AG202" s="29"/>
      <c r="AH202" s="29"/>
      <c r="AI202" s="29"/>
      <c r="AJ202" s="29"/>
    </row>
    <row r="203" spans="1:36" ht="32.25" customHeight="1">
      <c r="A203" s="131"/>
      <c r="B203" s="129" t="s">
        <v>3545</v>
      </c>
      <c r="C203" s="128" t="s">
        <v>4848</v>
      </c>
      <c r="D203" s="128" t="s">
        <v>4849</v>
      </c>
      <c r="E203" s="131"/>
      <c r="F203" s="60">
        <f t="shared" si="145"/>
        <v>5100</v>
      </c>
      <c r="G203" s="60">
        <f t="shared" si="146"/>
        <v>8400</v>
      </c>
      <c r="H203" s="155" t="s">
        <v>4815</v>
      </c>
      <c r="I203" s="29"/>
      <c r="J203" s="29"/>
      <c r="K203" s="29"/>
      <c r="L203" s="63">
        <f t="shared" si="124"/>
        <v>0</v>
      </c>
      <c r="M203" s="158">
        <v>8400</v>
      </c>
      <c r="N203" s="53">
        <f t="shared" si="125"/>
        <v>5040</v>
      </c>
      <c r="O203" s="53">
        <f t="shared" si="126"/>
        <v>4788</v>
      </c>
      <c r="P203" s="53">
        <f t="shared" si="127"/>
        <v>4069.7999999999997</v>
      </c>
      <c r="Q203" s="29"/>
      <c r="R203" s="29"/>
      <c r="S203" s="29"/>
      <c r="T203" s="29"/>
      <c r="U203" s="29"/>
      <c r="V203" s="29"/>
      <c r="W203" s="29"/>
      <c r="X203" s="29"/>
      <c r="Y203" s="29"/>
      <c r="Z203" s="29"/>
      <c r="AA203" s="29"/>
      <c r="AB203" s="29"/>
      <c r="AC203" s="29"/>
      <c r="AD203" s="29"/>
      <c r="AE203" s="29"/>
      <c r="AF203" s="29"/>
      <c r="AG203" s="29"/>
      <c r="AH203" s="29"/>
      <c r="AI203" s="29"/>
      <c r="AJ203" s="29"/>
    </row>
    <row r="204" spans="1:36" ht="32.25" customHeight="1">
      <c r="A204" s="131"/>
      <c r="B204" s="129" t="s">
        <v>3545</v>
      </c>
      <c r="C204" s="128" t="s">
        <v>4850</v>
      </c>
      <c r="D204" s="128" t="s">
        <v>4851</v>
      </c>
      <c r="E204" s="131"/>
      <c r="F204" s="60">
        <f t="shared" si="145"/>
        <v>6300</v>
      </c>
      <c r="G204" s="60">
        <f t="shared" si="146"/>
        <v>10500</v>
      </c>
      <c r="H204" s="155" t="s">
        <v>4815</v>
      </c>
      <c r="I204" s="29"/>
      <c r="J204" s="29"/>
      <c r="K204" s="29"/>
      <c r="L204" s="63">
        <f t="shared" si="124"/>
        <v>0</v>
      </c>
      <c r="M204" s="158">
        <v>10500</v>
      </c>
      <c r="N204" s="53">
        <f t="shared" si="125"/>
        <v>6300</v>
      </c>
      <c r="O204" s="53">
        <f t="shared" si="126"/>
        <v>5985</v>
      </c>
      <c r="P204" s="53">
        <f t="shared" si="127"/>
        <v>5087.25</v>
      </c>
      <c r="Q204" s="29"/>
      <c r="R204" s="29"/>
      <c r="S204" s="29"/>
      <c r="T204" s="29"/>
      <c r="U204" s="29"/>
      <c r="V204" s="29"/>
      <c r="W204" s="29"/>
      <c r="X204" s="29"/>
      <c r="Y204" s="29"/>
      <c r="Z204" s="29"/>
      <c r="AA204" s="29"/>
      <c r="AB204" s="29"/>
      <c r="AC204" s="29"/>
      <c r="AD204" s="29"/>
      <c r="AE204" s="29"/>
      <c r="AF204" s="29"/>
      <c r="AG204" s="29"/>
      <c r="AH204" s="29"/>
      <c r="AI204" s="29"/>
      <c r="AJ204" s="29"/>
    </row>
    <row r="205" spans="1:36" ht="32.25" customHeight="1">
      <c r="A205" s="131"/>
      <c r="B205" s="156" t="s">
        <v>4852</v>
      </c>
      <c r="C205" s="157"/>
      <c r="D205" s="206"/>
      <c r="E205" s="206"/>
      <c r="F205" s="206"/>
      <c r="G205" s="206"/>
      <c r="H205" s="155"/>
      <c r="I205" s="29"/>
      <c r="J205" s="29"/>
      <c r="K205" s="29"/>
      <c r="L205" s="63">
        <f t="shared" si="124"/>
        <v>0</v>
      </c>
      <c r="M205" s="207"/>
      <c r="N205" s="53">
        <f t="shared" si="125"/>
        <v>0</v>
      </c>
      <c r="O205" s="53">
        <f t="shared" si="126"/>
        <v>0</v>
      </c>
      <c r="P205" s="53">
        <f t="shared" si="127"/>
        <v>0</v>
      </c>
      <c r="Q205" s="29"/>
      <c r="R205" s="29"/>
      <c r="S205" s="29"/>
      <c r="T205" s="29"/>
      <c r="U205" s="29"/>
      <c r="V205" s="29"/>
      <c r="W205" s="29"/>
      <c r="X205" s="29"/>
      <c r="Y205" s="29"/>
      <c r="Z205" s="29"/>
      <c r="AA205" s="29"/>
      <c r="AB205" s="29"/>
      <c r="AC205" s="29"/>
      <c r="AD205" s="29"/>
      <c r="AE205" s="29"/>
      <c r="AF205" s="29"/>
      <c r="AG205" s="29"/>
      <c r="AH205" s="29"/>
      <c r="AI205" s="29"/>
      <c r="AJ205" s="29"/>
    </row>
    <row r="206" spans="1:36" ht="32.25" customHeight="1">
      <c r="A206" s="131"/>
      <c r="B206" s="129" t="s">
        <v>3545</v>
      </c>
      <c r="C206" s="128" t="s">
        <v>4853</v>
      </c>
      <c r="D206" s="120" t="s">
        <v>4854</v>
      </c>
      <c r="E206" s="131"/>
      <c r="F206" s="60">
        <f t="shared" si="145"/>
        <v>3900</v>
      </c>
      <c r="G206" s="60">
        <f t="shared" si="146"/>
        <v>6500</v>
      </c>
      <c r="H206" s="155" t="s">
        <v>4815</v>
      </c>
      <c r="I206" s="29"/>
      <c r="J206" s="29"/>
      <c r="K206" s="29"/>
      <c r="L206" s="63">
        <f t="shared" si="124"/>
        <v>0</v>
      </c>
      <c r="M206" s="158">
        <v>6500</v>
      </c>
      <c r="N206" s="53">
        <f t="shared" si="125"/>
        <v>3900</v>
      </c>
      <c r="O206" s="53">
        <f t="shared" si="126"/>
        <v>3705</v>
      </c>
      <c r="P206" s="53">
        <f t="shared" si="127"/>
        <v>3149.25</v>
      </c>
      <c r="Q206" s="29"/>
      <c r="R206" s="29"/>
      <c r="S206" s="29"/>
      <c r="T206" s="29"/>
      <c r="U206" s="29"/>
      <c r="V206" s="29"/>
      <c r="W206" s="29"/>
      <c r="X206" s="29"/>
      <c r="Y206" s="29"/>
      <c r="Z206" s="29"/>
      <c r="AA206" s="29"/>
      <c r="AB206" s="29"/>
      <c r="AC206" s="29"/>
      <c r="AD206" s="29"/>
      <c r="AE206" s="29"/>
      <c r="AF206" s="29"/>
      <c r="AG206" s="29"/>
      <c r="AH206" s="29"/>
      <c r="AI206" s="29"/>
      <c r="AJ206" s="29"/>
    </row>
    <row r="207" spans="1:36" ht="32.25" customHeight="1">
      <c r="A207" s="131"/>
      <c r="B207" s="129" t="s">
        <v>3545</v>
      </c>
      <c r="C207" s="128" t="s">
        <v>4855</v>
      </c>
      <c r="D207" s="120" t="s">
        <v>4856</v>
      </c>
      <c r="E207" s="131"/>
      <c r="F207" s="60">
        <f t="shared" si="145"/>
        <v>4500</v>
      </c>
      <c r="G207" s="60">
        <f t="shared" si="146"/>
        <v>7500</v>
      </c>
      <c r="H207" s="155" t="s">
        <v>4815</v>
      </c>
      <c r="I207" s="29"/>
      <c r="J207" s="29"/>
      <c r="K207" s="29"/>
      <c r="L207" s="63">
        <f t="shared" si="124"/>
        <v>0</v>
      </c>
      <c r="M207" s="158">
        <v>7500</v>
      </c>
      <c r="N207" s="53">
        <f t="shared" si="125"/>
        <v>4500</v>
      </c>
      <c r="O207" s="53">
        <f t="shared" si="126"/>
        <v>4275</v>
      </c>
      <c r="P207" s="53">
        <f t="shared" si="127"/>
        <v>3633.75</v>
      </c>
      <c r="Q207" s="29"/>
      <c r="R207" s="29"/>
      <c r="S207" s="29"/>
      <c r="T207" s="29"/>
      <c r="U207" s="29"/>
      <c r="V207" s="29"/>
      <c r="W207" s="29"/>
      <c r="X207" s="29"/>
      <c r="Y207" s="29"/>
      <c r="Z207" s="29"/>
      <c r="AA207" s="29"/>
      <c r="AB207" s="29"/>
      <c r="AC207" s="29"/>
      <c r="AD207" s="29"/>
      <c r="AE207" s="29"/>
      <c r="AF207" s="29"/>
      <c r="AG207" s="29"/>
      <c r="AH207" s="29"/>
      <c r="AI207" s="29"/>
      <c r="AJ207" s="29"/>
    </row>
    <row r="208" spans="1:36" ht="32.25" customHeight="1">
      <c r="A208" s="131"/>
      <c r="B208" s="129" t="s">
        <v>3545</v>
      </c>
      <c r="C208" s="128" t="s">
        <v>4857</v>
      </c>
      <c r="D208" s="120" t="s">
        <v>4858</v>
      </c>
      <c r="E208" s="131"/>
      <c r="F208" s="60">
        <f t="shared" si="145"/>
        <v>5400</v>
      </c>
      <c r="G208" s="60">
        <f t="shared" si="146"/>
        <v>9000</v>
      </c>
      <c r="H208" s="155" t="s">
        <v>4815</v>
      </c>
      <c r="I208" s="29"/>
      <c r="J208" s="29"/>
      <c r="K208" s="29"/>
      <c r="L208" s="63">
        <f t="shared" si="124"/>
        <v>0</v>
      </c>
      <c r="M208" s="158">
        <v>9000</v>
      </c>
      <c r="N208" s="53">
        <f t="shared" si="125"/>
        <v>5400</v>
      </c>
      <c r="O208" s="53">
        <f t="shared" si="126"/>
        <v>5130</v>
      </c>
      <c r="P208" s="53">
        <f t="shared" si="127"/>
        <v>4360.5</v>
      </c>
      <c r="Q208" s="29"/>
      <c r="R208" s="29"/>
      <c r="S208" s="29"/>
      <c r="T208" s="29"/>
      <c r="U208" s="29"/>
      <c r="V208" s="29"/>
      <c r="W208" s="29"/>
      <c r="X208" s="29"/>
      <c r="Y208" s="29"/>
      <c r="Z208" s="29"/>
      <c r="AA208" s="29"/>
      <c r="AB208" s="29"/>
      <c r="AC208" s="29"/>
      <c r="AD208" s="29"/>
      <c r="AE208" s="29"/>
      <c r="AF208" s="29"/>
      <c r="AG208" s="29"/>
      <c r="AH208" s="29"/>
      <c r="AI208" s="29"/>
      <c r="AJ208" s="29"/>
    </row>
    <row r="209" spans="1:36" ht="32.25" customHeight="1">
      <c r="A209" s="131"/>
      <c r="B209" s="156" t="s">
        <v>4859</v>
      </c>
      <c r="C209" s="157"/>
      <c r="D209" s="206"/>
      <c r="E209" s="206"/>
      <c r="F209" s="206"/>
      <c r="G209" s="206"/>
      <c r="H209" s="155"/>
      <c r="I209" s="29"/>
      <c r="J209" s="29"/>
      <c r="K209" s="29"/>
      <c r="L209" s="63">
        <f t="shared" si="124"/>
        <v>0</v>
      </c>
      <c r="M209" s="207"/>
      <c r="N209" s="53">
        <f t="shared" si="125"/>
        <v>0</v>
      </c>
      <c r="O209" s="53">
        <f t="shared" si="126"/>
        <v>0</v>
      </c>
      <c r="P209" s="53">
        <f t="shared" si="127"/>
        <v>0</v>
      </c>
      <c r="Q209" s="29"/>
      <c r="R209" s="29"/>
      <c r="S209" s="29"/>
      <c r="T209" s="29"/>
      <c r="U209" s="29"/>
      <c r="V209" s="29"/>
      <c r="W209" s="29"/>
      <c r="X209" s="29"/>
      <c r="Y209" s="29"/>
      <c r="Z209" s="29"/>
      <c r="AA209" s="29"/>
      <c r="AB209" s="29"/>
      <c r="AC209" s="29"/>
      <c r="AD209" s="29"/>
      <c r="AE209" s="29"/>
      <c r="AF209" s="29"/>
      <c r="AG209" s="29"/>
      <c r="AH209" s="29"/>
      <c r="AI209" s="29"/>
      <c r="AJ209" s="29"/>
    </row>
    <row r="210" spans="1:36" ht="32.25" customHeight="1">
      <c r="A210" s="131"/>
      <c r="B210" s="129" t="s">
        <v>3545</v>
      </c>
      <c r="C210" s="128" t="s">
        <v>4860</v>
      </c>
      <c r="D210" s="121" t="s">
        <v>4861</v>
      </c>
      <c r="E210" s="131"/>
      <c r="F210" s="60">
        <f t="shared" si="145"/>
        <v>3000</v>
      </c>
      <c r="G210" s="60">
        <f t="shared" si="146"/>
        <v>5000</v>
      </c>
      <c r="H210" s="155" t="s">
        <v>4815</v>
      </c>
      <c r="I210" s="29"/>
      <c r="J210" s="29"/>
      <c r="K210" s="29"/>
      <c r="L210" s="63">
        <f t="shared" si="124"/>
        <v>0</v>
      </c>
      <c r="M210" s="158">
        <v>5000</v>
      </c>
      <c r="N210" s="53">
        <f t="shared" si="125"/>
        <v>3000</v>
      </c>
      <c r="O210" s="53">
        <f t="shared" si="126"/>
        <v>2850</v>
      </c>
      <c r="P210" s="53">
        <f t="shared" si="127"/>
        <v>2422.5</v>
      </c>
      <c r="Q210" s="29"/>
      <c r="R210" s="29"/>
      <c r="S210" s="29"/>
      <c r="T210" s="29"/>
      <c r="U210" s="29"/>
      <c r="V210" s="29"/>
      <c r="W210" s="29"/>
      <c r="X210" s="29"/>
      <c r="Y210" s="29"/>
      <c r="Z210" s="29"/>
      <c r="AA210" s="29"/>
      <c r="AB210" s="29"/>
      <c r="AC210" s="29"/>
      <c r="AD210" s="29"/>
      <c r="AE210" s="29"/>
      <c r="AF210" s="29"/>
      <c r="AG210" s="29"/>
      <c r="AH210" s="29"/>
      <c r="AI210" s="29"/>
      <c r="AJ210" s="29"/>
    </row>
    <row r="211" spans="1:36" ht="32.25" customHeight="1">
      <c r="A211" s="131"/>
      <c r="B211" s="129" t="s">
        <v>3545</v>
      </c>
      <c r="C211" s="128" t="s">
        <v>4862</v>
      </c>
      <c r="D211" s="121" t="s">
        <v>4863</v>
      </c>
      <c r="E211" s="131"/>
      <c r="F211" s="60">
        <f t="shared" si="145"/>
        <v>4200</v>
      </c>
      <c r="G211" s="60">
        <f t="shared" si="146"/>
        <v>7000</v>
      </c>
      <c r="H211" s="155" t="s">
        <v>4815</v>
      </c>
      <c r="I211" s="29"/>
      <c r="J211" s="29"/>
      <c r="K211" s="29"/>
      <c r="L211" s="63">
        <f t="shared" si="124"/>
        <v>0</v>
      </c>
      <c r="M211" s="158">
        <v>7000</v>
      </c>
      <c r="N211" s="53">
        <f t="shared" si="125"/>
        <v>4200</v>
      </c>
      <c r="O211" s="53">
        <f t="shared" si="126"/>
        <v>3990</v>
      </c>
      <c r="P211" s="53">
        <f t="shared" si="127"/>
        <v>3391.5</v>
      </c>
      <c r="Q211" s="29"/>
      <c r="R211" s="29"/>
      <c r="S211" s="29"/>
      <c r="T211" s="29"/>
      <c r="U211" s="29"/>
      <c r="V211" s="29"/>
      <c r="W211" s="29"/>
      <c r="X211" s="29"/>
      <c r="Y211" s="29"/>
      <c r="Z211" s="29"/>
      <c r="AA211" s="29"/>
      <c r="AB211" s="29"/>
      <c r="AC211" s="29"/>
      <c r="AD211" s="29"/>
      <c r="AE211" s="29"/>
      <c r="AF211" s="29"/>
      <c r="AG211" s="29"/>
      <c r="AH211" s="29"/>
      <c r="AI211" s="29"/>
      <c r="AJ211" s="29"/>
    </row>
    <row r="212" spans="1:36" ht="32.25" customHeight="1">
      <c r="A212" s="131"/>
      <c r="B212" s="129" t="s">
        <v>3545</v>
      </c>
      <c r="C212" s="128" t="s">
        <v>4864</v>
      </c>
      <c r="D212" s="208" t="s">
        <v>4865</v>
      </c>
      <c r="E212" s="131"/>
      <c r="F212" s="60">
        <f t="shared" si="145"/>
        <v>5400</v>
      </c>
      <c r="G212" s="60">
        <f t="shared" si="146"/>
        <v>9000</v>
      </c>
      <c r="H212" s="155" t="s">
        <v>4815</v>
      </c>
      <c r="I212" s="29"/>
      <c r="J212" s="29"/>
      <c r="K212" s="29"/>
      <c r="L212" s="63">
        <f t="shared" ref="L212:L263" si="147">K212*35</f>
        <v>0</v>
      </c>
      <c r="M212" s="158">
        <v>9000</v>
      </c>
      <c r="N212" s="53">
        <f t="shared" ref="N212:N263" si="148">M212*0.6</f>
        <v>5400</v>
      </c>
      <c r="O212" s="53">
        <f t="shared" ref="O212:O263" si="149">N212*0.95</f>
        <v>5130</v>
      </c>
      <c r="P212" s="53">
        <f t="shared" ref="P212:P263" si="150">O212*0.85</f>
        <v>4360.5</v>
      </c>
      <c r="Q212" s="29"/>
      <c r="R212" s="29"/>
      <c r="S212" s="29"/>
      <c r="T212" s="29"/>
      <c r="U212" s="29"/>
      <c r="V212" s="29"/>
      <c r="W212" s="29"/>
      <c r="X212" s="29"/>
      <c r="Y212" s="29"/>
      <c r="Z212" s="29"/>
      <c r="AA212" s="29"/>
      <c r="AB212" s="29"/>
      <c r="AC212" s="29"/>
      <c r="AD212" s="29"/>
      <c r="AE212" s="29"/>
      <c r="AF212" s="29"/>
      <c r="AG212" s="29"/>
      <c r="AH212" s="29"/>
      <c r="AI212" s="29"/>
      <c r="AJ212" s="29"/>
    </row>
    <row r="213" spans="1:36" ht="32.25" customHeight="1">
      <c r="A213" s="29"/>
      <c r="B213" s="29"/>
      <c r="C213" s="29"/>
      <c r="D213" s="29"/>
      <c r="E213" s="29"/>
      <c r="F213" s="29"/>
      <c r="G213" s="29"/>
      <c r="H213" s="29"/>
      <c r="I213" s="29"/>
      <c r="J213" s="29"/>
      <c r="K213" s="29"/>
      <c r="L213" s="63">
        <f t="shared" si="147"/>
        <v>0</v>
      </c>
      <c r="M213" s="53">
        <f t="shared" ref="M213:M263" si="151">L213*3</f>
        <v>0</v>
      </c>
      <c r="N213" s="53">
        <f t="shared" si="148"/>
        <v>0</v>
      </c>
      <c r="O213" s="53">
        <f t="shared" si="149"/>
        <v>0</v>
      </c>
      <c r="P213" s="53">
        <f t="shared" si="150"/>
        <v>0</v>
      </c>
      <c r="Q213" s="29"/>
      <c r="R213" s="29"/>
      <c r="S213" s="29"/>
      <c r="T213" s="29"/>
      <c r="U213" s="29"/>
      <c r="V213" s="29"/>
      <c r="W213" s="29"/>
      <c r="X213" s="29"/>
      <c r="Y213" s="29"/>
      <c r="Z213" s="29"/>
      <c r="AA213" s="29"/>
      <c r="AB213" s="29"/>
      <c r="AC213" s="29"/>
      <c r="AD213" s="29"/>
      <c r="AE213" s="29"/>
      <c r="AF213" s="29"/>
      <c r="AG213" s="29"/>
      <c r="AH213" s="29"/>
      <c r="AI213" s="29"/>
      <c r="AJ213" s="29"/>
    </row>
    <row r="214" spans="1:36" ht="32.25" customHeight="1">
      <c r="A214" s="209" t="s">
        <v>4866</v>
      </c>
      <c r="B214" s="29"/>
      <c r="C214" s="29"/>
      <c r="D214" s="177"/>
      <c r="E214" s="29"/>
      <c r="F214" s="29"/>
      <c r="G214" s="29"/>
      <c r="H214" s="209" t="s">
        <v>4866</v>
      </c>
      <c r="I214" s="29"/>
      <c r="J214" s="29"/>
      <c r="K214" s="29"/>
      <c r="L214" s="63">
        <f t="shared" si="147"/>
        <v>0</v>
      </c>
      <c r="M214" s="53">
        <f t="shared" si="151"/>
        <v>0</v>
      </c>
      <c r="N214" s="53">
        <f t="shared" si="148"/>
        <v>0</v>
      </c>
      <c r="O214" s="53">
        <f t="shared" si="149"/>
        <v>0</v>
      </c>
      <c r="P214" s="53">
        <f t="shared" si="150"/>
        <v>0</v>
      </c>
      <c r="Q214" s="29"/>
      <c r="R214" s="29"/>
      <c r="S214" s="29"/>
      <c r="T214" s="29"/>
      <c r="U214" s="29"/>
      <c r="V214" s="29"/>
      <c r="W214" s="29"/>
      <c r="X214" s="29"/>
      <c r="Y214" s="29"/>
      <c r="Z214" s="29"/>
      <c r="AA214" s="29"/>
      <c r="AB214" s="29"/>
      <c r="AC214" s="29"/>
      <c r="AD214" s="29"/>
      <c r="AE214" s="29"/>
      <c r="AF214" s="29"/>
      <c r="AG214" s="29"/>
      <c r="AH214" s="29"/>
      <c r="AI214" s="29"/>
      <c r="AJ214" s="29"/>
    </row>
    <row r="215" spans="1:36" ht="19.5" customHeight="1">
      <c r="A215" s="903" t="s">
        <v>4867</v>
      </c>
      <c r="B215" s="904"/>
      <c r="C215" s="904"/>
      <c r="D215" s="904"/>
      <c r="E215" s="904"/>
      <c r="F215" s="904"/>
      <c r="G215" s="904"/>
      <c r="H215" s="904"/>
      <c r="I215" s="904"/>
      <c r="J215" s="905"/>
      <c r="K215" s="210"/>
      <c r="L215" s="63">
        <f t="shared" si="147"/>
        <v>0</v>
      </c>
      <c r="M215" s="53">
        <f t="shared" si="151"/>
        <v>0</v>
      </c>
      <c r="N215" s="53">
        <f t="shared" si="148"/>
        <v>0</v>
      </c>
      <c r="O215" s="53">
        <f t="shared" si="149"/>
        <v>0</v>
      </c>
      <c r="P215" s="53">
        <f t="shared" si="150"/>
        <v>0</v>
      </c>
      <c r="Q215" s="29"/>
      <c r="R215" s="29"/>
      <c r="S215" s="29"/>
      <c r="T215" s="29"/>
      <c r="U215" s="29"/>
      <c r="V215" s="29"/>
      <c r="W215" s="29"/>
      <c r="X215" s="29"/>
      <c r="Y215" s="29"/>
      <c r="Z215" s="29"/>
      <c r="AA215" s="29"/>
      <c r="AB215" s="29"/>
      <c r="AC215" s="29"/>
      <c r="AD215" s="29"/>
      <c r="AE215" s="29"/>
      <c r="AF215" s="29"/>
      <c r="AG215" s="29"/>
      <c r="AH215" s="29"/>
      <c r="AI215" s="29"/>
      <c r="AJ215" s="29"/>
    </row>
    <row r="216" spans="1:36" ht="21" customHeight="1">
      <c r="A216" s="211" t="s">
        <v>4868</v>
      </c>
      <c r="B216" s="212" t="s">
        <v>4869</v>
      </c>
      <c r="C216" s="211" t="s">
        <v>4870</v>
      </c>
      <c r="D216" s="212" t="s">
        <v>195</v>
      </c>
      <c r="E216" s="213" t="s">
        <v>498</v>
      </c>
      <c r="F216" s="214" t="s">
        <v>495</v>
      </c>
      <c r="G216" s="214" t="s">
        <v>496</v>
      </c>
      <c r="H216" s="211" t="s">
        <v>4866</v>
      </c>
      <c r="I216" s="213" t="s">
        <v>497</v>
      </c>
      <c r="J216" s="213" t="s">
        <v>202</v>
      </c>
      <c r="K216" s="210"/>
      <c r="L216" s="63">
        <f t="shared" si="147"/>
        <v>0</v>
      </c>
      <c r="M216" s="53">
        <f t="shared" si="151"/>
        <v>0</v>
      </c>
      <c r="N216" s="53">
        <f t="shared" si="148"/>
        <v>0</v>
      </c>
      <c r="O216" s="53">
        <f t="shared" si="149"/>
        <v>0</v>
      </c>
      <c r="P216" s="53">
        <f t="shared" si="150"/>
        <v>0</v>
      </c>
      <c r="Q216" s="32"/>
      <c r="R216" s="32"/>
      <c r="S216" s="32"/>
      <c r="T216" s="32"/>
      <c r="U216" s="32"/>
      <c r="V216" s="32"/>
      <c r="W216" s="32"/>
      <c r="X216" s="32"/>
      <c r="Y216" s="32"/>
      <c r="Z216" s="32"/>
      <c r="AA216" s="32"/>
      <c r="AB216" s="32"/>
      <c r="AC216" s="32"/>
      <c r="AD216" s="32"/>
      <c r="AE216" s="32"/>
      <c r="AF216" s="32"/>
      <c r="AG216" s="32"/>
      <c r="AH216" s="32"/>
      <c r="AI216" s="32"/>
      <c r="AJ216" s="32"/>
    </row>
    <row r="217" spans="1:36" ht="40.5" customHeight="1">
      <c r="A217" s="153">
        <v>1</v>
      </c>
      <c r="B217" s="178"/>
      <c r="C217" s="159" t="s">
        <v>4871</v>
      </c>
      <c r="D217" s="160" t="s">
        <v>4872</v>
      </c>
      <c r="E217" s="215" t="s">
        <v>4873</v>
      </c>
      <c r="F217" s="60">
        <f>CEILING(N217,100)</f>
        <v>55500</v>
      </c>
      <c r="G217" s="60">
        <f>CEILING(M217,100)</f>
        <v>92400</v>
      </c>
      <c r="H217" s="211" t="s">
        <v>4866</v>
      </c>
      <c r="I217" s="210" t="s">
        <v>4874</v>
      </c>
      <c r="J217" s="210"/>
      <c r="K217" s="235">
        <v>880</v>
      </c>
      <c r="L217" s="63">
        <f t="shared" si="147"/>
        <v>30800</v>
      </c>
      <c r="M217" s="53">
        <f t="shared" si="151"/>
        <v>92400</v>
      </c>
      <c r="N217" s="53">
        <f t="shared" si="148"/>
        <v>55440</v>
      </c>
      <c r="O217" s="53">
        <f t="shared" si="149"/>
        <v>52668</v>
      </c>
      <c r="P217" s="53">
        <f t="shared" si="150"/>
        <v>44767.799999999996</v>
      </c>
    </row>
    <row r="218" spans="1:36" ht="52.5" customHeight="1">
      <c r="A218" s="153">
        <v>2</v>
      </c>
      <c r="B218" s="179"/>
      <c r="C218" s="159" t="s">
        <v>4875</v>
      </c>
      <c r="D218" s="161" t="s">
        <v>4876</v>
      </c>
      <c r="E218" s="215" t="s">
        <v>4873</v>
      </c>
      <c r="F218" s="60">
        <f t="shared" ref="F218:F221" si="152">CEILING(N218,100)</f>
        <v>25200</v>
      </c>
      <c r="G218" s="60">
        <f t="shared" ref="G218:G221" si="153">CEILING(M218,100)</f>
        <v>42000</v>
      </c>
      <c r="H218" s="211" t="s">
        <v>4866</v>
      </c>
      <c r="I218" s="210" t="s">
        <v>4874</v>
      </c>
      <c r="J218" s="210"/>
      <c r="K218" s="235">
        <v>400</v>
      </c>
      <c r="L218" s="63">
        <f t="shared" si="147"/>
        <v>14000</v>
      </c>
      <c r="M218" s="53">
        <f t="shared" si="151"/>
        <v>42000</v>
      </c>
      <c r="N218" s="53">
        <f t="shared" si="148"/>
        <v>25200</v>
      </c>
      <c r="O218" s="53">
        <f t="shared" si="149"/>
        <v>23940</v>
      </c>
      <c r="P218" s="53">
        <f t="shared" si="150"/>
        <v>20349</v>
      </c>
    </row>
    <row r="219" spans="1:36" ht="54" customHeight="1">
      <c r="A219" s="153">
        <v>3</v>
      </c>
      <c r="B219" s="179"/>
      <c r="C219" s="159" t="s">
        <v>4877</v>
      </c>
      <c r="D219" s="161" t="s">
        <v>4878</v>
      </c>
      <c r="E219" s="215" t="s">
        <v>4873</v>
      </c>
      <c r="F219" s="60">
        <f t="shared" si="152"/>
        <v>25200</v>
      </c>
      <c r="G219" s="60">
        <f t="shared" si="153"/>
        <v>42000</v>
      </c>
      <c r="H219" s="211" t="s">
        <v>4866</v>
      </c>
      <c r="I219" s="210" t="s">
        <v>4874</v>
      </c>
      <c r="J219" s="210"/>
      <c r="K219" s="235">
        <v>400</v>
      </c>
      <c r="L219" s="63">
        <f t="shared" si="147"/>
        <v>14000</v>
      </c>
      <c r="M219" s="53">
        <f t="shared" si="151"/>
        <v>42000</v>
      </c>
      <c r="N219" s="53">
        <f t="shared" si="148"/>
        <v>25200</v>
      </c>
      <c r="O219" s="53">
        <f t="shared" si="149"/>
        <v>23940</v>
      </c>
      <c r="P219" s="53">
        <f t="shared" si="150"/>
        <v>20349</v>
      </c>
    </row>
    <row r="220" spans="1:36" ht="48" customHeight="1">
      <c r="A220" s="153">
        <v>4</v>
      </c>
      <c r="B220" s="179"/>
      <c r="C220" s="159" t="s">
        <v>4879</v>
      </c>
      <c r="D220" s="161" t="s">
        <v>4880</v>
      </c>
      <c r="E220" s="215" t="s">
        <v>4873</v>
      </c>
      <c r="F220" s="60">
        <f t="shared" si="152"/>
        <v>27800</v>
      </c>
      <c r="G220" s="60">
        <f t="shared" si="153"/>
        <v>46200</v>
      </c>
      <c r="H220" s="211" t="s">
        <v>4866</v>
      </c>
      <c r="I220" s="210" t="s">
        <v>4874</v>
      </c>
      <c r="J220" s="210"/>
      <c r="K220" s="235">
        <v>440</v>
      </c>
      <c r="L220" s="63">
        <f t="shared" si="147"/>
        <v>15400</v>
      </c>
      <c r="M220" s="53">
        <f t="shared" si="151"/>
        <v>46200</v>
      </c>
      <c r="N220" s="53">
        <f t="shared" si="148"/>
        <v>27720</v>
      </c>
      <c r="O220" s="53">
        <f t="shared" si="149"/>
        <v>26334</v>
      </c>
      <c r="P220" s="53">
        <f t="shared" si="150"/>
        <v>22383.899999999998</v>
      </c>
    </row>
    <row r="221" spans="1:36" ht="45" customHeight="1">
      <c r="A221" s="153">
        <v>5</v>
      </c>
      <c r="B221" s="179"/>
      <c r="C221" s="159" t="s">
        <v>4881</v>
      </c>
      <c r="D221" s="161" t="s">
        <v>4882</v>
      </c>
      <c r="E221" s="215" t="s">
        <v>4873</v>
      </c>
      <c r="F221" s="60">
        <f t="shared" si="152"/>
        <v>8100</v>
      </c>
      <c r="G221" s="60">
        <f t="shared" si="153"/>
        <v>13500</v>
      </c>
      <c r="H221" s="211" t="s">
        <v>4866</v>
      </c>
      <c r="I221" s="210" t="s">
        <v>4874</v>
      </c>
      <c r="J221" s="210"/>
      <c r="K221" s="235">
        <v>128</v>
      </c>
      <c r="L221" s="63">
        <f t="shared" si="147"/>
        <v>4480</v>
      </c>
      <c r="M221" s="53">
        <f t="shared" si="151"/>
        <v>13440</v>
      </c>
      <c r="N221" s="53">
        <f t="shared" si="148"/>
        <v>8064</v>
      </c>
      <c r="O221" s="53">
        <f t="shared" si="149"/>
        <v>7660.7999999999993</v>
      </c>
      <c r="P221" s="53">
        <f t="shared" si="150"/>
        <v>6511.6799999999994</v>
      </c>
    </row>
    <row r="222" spans="1:36" ht="13.5" customHeight="1">
      <c r="A222" s="29"/>
      <c r="B222" s="29"/>
      <c r="C222" s="29"/>
      <c r="D222" s="177"/>
      <c r="E222" s="29"/>
      <c r="F222" s="29"/>
      <c r="G222" s="29"/>
      <c r="H222" s="29"/>
      <c r="I222" s="29"/>
      <c r="J222" s="29"/>
      <c r="K222" s="29"/>
      <c r="M222" s="53"/>
      <c r="N222" s="53"/>
      <c r="O222" s="53"/>
      <c r="P222" s="53"/>
      <c r="Q222" s="29"/>
      <c r="R222" s="29"/>
      <c r="S222" s="29"/>
      <c r="T222" s="29"/>
      <c r="U222" s="29"/>
      <c r="V222" s="29"/>
      <c r="W222" s="29"/>
      <c r="X222" s="29"/>
      <c r="Y222" s="29"/>
      <c r="Z222" s="29"/>
      <c r="AA222" s="29"/>
      <c r="AB222" s="29"/>
      <c r="AC222" s="29"/>
      <c r="AD222" s="29"/>
      <c r="AE222" s="29"/>
      <c r="AF222" s="29"/>
      <c r="AG222" s="29"/>
      <c r="AH222" s="29"/>
      <c r="AI222" s="29"/>
      <c r="AJ222" s="29"/>
    </row>
    <row r="223" spans="1:36" ht="19.5" customHeight="1">
      <c r="A223" s="903" t="s">
        <v>4883</v>
      </c>
      <c r="B223" s="904"/>
      <c r="C223" s="904"/>
      <c r="D223" s="904"/>
      <c r="E223" s="904"/>
      <c r="F223" s="904"/>
      <c r="G223" s="904"/>
      <c r="H223" s="904"/>
      <c r="I223" s="904"/>
      <c r="J223" s="905"/>
      <c r="K223" s="32"/>
      <c r="M223" s="53"/>
      <c r="N223" s="53"/>
      <c r="O223" s="53"/>
      <c r="P223" s="53"/>
      <c r="Q223" s="29"/>
      <c r="R223" s="29"/>
      <c r="S223" s="29"/>
      <c r="T223" s="29"/>
      <c r="U223" s="29"/>
      <c r="V223" s="29"/>
      <c r="W223" s="29"/>
      <c r="X223" s="29"/>
      <c r="Y223" s="29"/>
      <c r="Z223" s="29"/>
      <c r="AA223" s="29"/>
      <c r="AB223" s="29"/>
      <c r="AC223" s="29"/>
      <c r="AD223" s="29"/>
      <c r="AE223" s="29"/>
      <c r="AF223" s="29"/>
      <c r="AG223" s="29"/>
      <c r="AH223" s="29"/>
      <c r="AI223" s="29"/>
      <c r="AJ223" s="29"/>
    </row>
    <row r="224" spans="1:36" ht="21" customHeight="1">
      <c r="A224" s="211" t="s">
        <v>4868</v>
      </c>
      <c r="B224" s="212" t="s">
        <v>4869</v>
      </c>
      <c r="C224" s="211" t="s">
        <v>4870</v>
      </c>
      <c r="D224" s="212" t="s">
        <v>195</v>
      </c>
      <c r="E224" s="213" t="s">
        <v>498</v>
      </c>
      <c r="F224" s="214" t="s">
        <v>495</v>
      </c>
      <c r="G224" s="214" t="s">
        <v>496</v>
      </c>
      <c r="H224" s="211" t="s">
        <v>4866</v>
      </c>
      <c r="I224" s="213" t="s">
        <v>497</v>
      </c>
      <c r="J224" s="213" t="s">
        <v>202</v>
      </c>
      <c r="K224" s="32"/>
      <c r="M224" s="53"/>
      <c r="N224" s="53"/>
      <c r="O224" s="53"/>
      <c r="P224" s="53"/>
      <c r="Q224" s="32"/>
      <c r="R224" s="32"/>
      <c r="S224" s="32"/>
      <c r="T224" s="32"/>
      <c r="U224" s="32"/>
      <c r="V224" s="32"/>
      <c r="W224" s="32"/>
      <c r="X224" s="32"/>
      <c r="Y224" s="32"/>
      <c r="Z224" s="32"/>
      <c r="AA224" s="32"/>
      <c r="AB224" s="32"/>
      <c r="AC224" s="32"/>
      <c r="AD224" s="32"/>
      <c r="AE224" s="32"/>
      <c r="AF224" s="32"/>
      <c r="AG224" s="32"/>
      <c r="AH224" s="32"/>
      <c r="AI224" s="32"/>
      <c r="AJ224" s="32"/>
    </row>
    <row r="225" spans="1:36" ht="40.5" customHeight="1">
      <c r="A225" s="153">
        <v>1</v>
      </c>
      <c r="B225" s="178"/>
      <c r="C225" s="159" t="s">
        <v>4871</v>
      </c>
      <c r="D225" s="162" t="s">
        <v>4872</v>
      </c>
      <c r="E225" s="215" t="s">
        <v>4873</v>
      </c>
      <c r="F225" s="60">
        <f t="shared" ref="F225" si="154">CEILING(N225,100)</f>
        <v>55500</v>
      </c>
      <c r="G225" s="60">
        <f t="shared" ref="G225" si="155">CEILING(M225,100)</f>
        <v>92400</v>
      </c>
      <c r="H225" s="211" t="s">
        <v>4866</v>
      </c>
      <c r="I225" s="210" t="s">
        <v>4874</v>
      </c>
      <c r="K225" s="236">
        <v>880</v>
      </c>
      <c r="L225" s="63">
        <f t="shared" si="147"/>
        <v>30800</v>
      </c>
      <c r="M225" s="53">
        <f t="shared" si="151"/>
        <v>92400</v>
      </c>
      <c r="N225" s="53">
        <f t="shared" si="148"/>
        <v>55440</v>
      </c>
      <c r="O225" s="53">
        <f t="shared" si="149"/>
        <v>52668</v>
      </c>
      <c r="P225" s="53">
        <f t="shared" si="150"/>
        <v>44767.799999999996</v>
      </c>
    </row>
    <row r="226" spans="1:36" ht="40.5" customHeight="1">
      <c r="A226" s="153">
        <v>2</v>
      </c>
      <c r="B226" s="906"/>
      <c r="C226" s="163" t="s">
        <v>4884</v>
      </c>
      <c r="D226" s="162" t="s">
        <v>4885</v>
      </c>
      <c r="E226" s="215" t="s">
        <v>4873</v>
      </c>
      <c r="F226" s="60">
        <f t="shared" ref="F226:F227" si="156">CEILING(N226,100)</f>
        <v>8700</v>
      </c>
      <c r="G226" s="60">
        <f t="shared" ref="G226:G227" si="157">CEILING(M226,100)</f>
        <v>14400</v>
      </c>
      <c r="H226" s="211" t="s">
        <v>4866</v>
      </c>
      <c r="I226" s="210" t="s">
        <v>4874</v>
      </c>
      <c r="K226" s="236">
        <v>137.06666666666669</v>
      </c>
      <c r="L226" s="63">
        <f>K226*35</f>
        <v>4797.3333333333339</v>
      </c>
      <c r="M226" s="53">
        <f t="shared" si="151"/>
        <v>14392.000000000002</v>
      </c>
      <c r="N226" s="53">
        <f t="shared" si="148"/>
        <v>8635.2000000000007</v>
      </c>
      <c r="O226" s="53">
        <f t="shared" si="149"/>
        <v>8203.44</v>
      </c>
      <c r="P226" s="53">
        <f t="shared" si="150"/>
        <v>6972.924</v>
      </c>
    </row>
    <row r="227" spans="1:36" ht="40.5" customHeight="1">
      <c r="A227" s="153">
        <v>3</v>
      </c>
      <c r="B227" s="907"/>
      <c r="C227" s="163" t="s">
        <v>4886</v>
      </c>
      <c r="D227" s="162" t="s">
        <v>4887</v>
      </c>
      <c r="E227" s="215" t="s">
        <v>4873</v>
      </c>
      <c r="F227" s="60">
        <f t="shared" si="156"/>
        <v>8700</v>
      </c>
      <c r="G227" s="60">
        <f t="shared" si="157"/>
        <v>14400</v>
      </c>
      <c r="H227" s="211" t="s">
        <v>4866</v>
      </c>
      <c r="I227" s="210" t="s">
        <v>4874</v>
      </c>
      <c r="K227" s="236">
        <v>137.06666666666669</v>
      </c>
      <c r="L227" s="63">
        <f t="shared" si="147"/>
        <v>4797.3333333333339</v>
      </c>
      <c r="M227" s="53">
        <f t="shared" si="151"/>
        <v>14392.000000000002</v>
      </c>
      <c r="N227" s="53">
        <f t="shared" si="148"/>
        <v>8635.2000000000007</v>
      </c>
      <c r="O227" s="53">
        <f t="shared" si="149"/>
        <v>8203.44</v>
      </c>
      <c r="P227" s="53">
        <f t="shared" si="150"/>
        <v>6972.924</v>
      </c>
    </row>
    <row r="228" spans="1:36" ht="40.5" customHeight="1">
      <c r="A228" s="153">
        <v>4</v>
      </c>
      <c r="B228" s="178"/>
      <c r="C228" s="163" t="s">
        <v>4888</v>
      </c>
      <c r="D228" s="162" t="s">
        <v>4889</v>
      </c>
      <c r="E228" s="215" t="s">
        <v>4873</v>
      </c>
      <c r="F228" s="60">
        <f t="shared" ref="F228:F236" si="158">CEILING(N228,100)</f>
        <v>4200</v>
      </c>
      <c r="G228" s="60">
        <f t="shared" ref="G228:G236" si="159">CEILING(M228,100)</f>
        <v>7000</v>
      </c>
      <c r="H228" s="211" t="s">
        <v>4866</v>
      </c>
      <c r="I228" s="210" t="s">
        <v>4874</v>
      </c>
      <c r="K228" s="236">
        <v>66.64</v>
      </c>
      <c r="L228" s="63">
        <f t="shared" si="147"/>
        <v>2332.4</v>
      </c>
      <c r="M228" s="53">
        <f t="shared" si="151"/>
        <v>6997.2000000000007</v>
      </c>
      <c r="N228" s="53">
        <f t="shared" si="148"/>
        <v>4198.3200000000006</v>
      </c>
      <c r="O228" s="53">
        <f t="shared" si="149"/>
        <v>3988.4040000000005</v>
      </c>
      <c r="P228" s="53">
        <f t="shared" si="150"/>
        <v>3390.1434000000004</v>
      </c>
    </row>
    <row r="229" spans="1:36" ht="40.5" customHeight="1">
      <c r="A229" s="153">
        <v>5</v>
      </c>
      <c r="B229" s="178"/>
      <c r="C229" s="163" t="s">
        <v>4890</v>
      </c>
      <c r="D229" s="162" t="s">
        <v>4891</v>
      </c>
      <c r="E229" s="215" t="s">
        <v>4873</v>
      </c>
      <c r="F229" s="60">
        <f t="shared" si="158"/>
        <v>4400</v>
      </c>
      <c r="G229" s="60">
        <f t="shared" si="159"/>
        <v>7200</v>
      </c>
      <c r="H229" s="211" t="s">
        <v>4866</v>
      </c>
      <c r="I229" s="210" t="s">
        <v>4874</v>
      </c>
      <c r="K229" s="236">
        <v>68.266666666666666</v>
      </c>
      <c r="L229" s="63">
        <f t="shared" si="147"/>
        <v>2389.3333333333335</v>
      </c>
      <c r="M229" s="53">
        <f t="shared" si="151"/>
        <v>7168</v>
      </c>
      <c r="N229" s="53">
        <f t="shared" si="148"/>
        <v>4300.8</v>
      </c>
      <c r="O229" s="53">
        <f t="shared" si="149"/>
        <v>4085.7599999999998</v>
      </c>
      <c r="P229" s="53">
        <f t="shared" si="150"/>
        <v>3472.8959999999997</v>
      </c>
    </row>
    <row r="230" spans="1:36" ht="40.5" customHeight="1">
      <c r="A230" s="153">
        <v>6</v>
      </c>
      <c r="B230" s="164"/>
      <c r="C230" s="165" t="s">
        <v>4892</v>
      </c>
      <c r="D230" s="162" t="s">
        <v>4893</v>
      </c>
      <c r="E230" s="215" t="s">
        <v>4873</v>
      </c>
      <c r="F230" s="60">
        <f t="shared" si="158"/>
        <v>15500</v>
      </c>
      <c r="G230" s="60">
        <f t="shared" si="159"/>
        <v>25900</v>
      </c>
      <c r="H230" s="211" t="s">
        <v>4866</v>
      </c>
      <c r="I230" s="210" t="s">
        <v>4874</v>
      </c>
      <c r="K230" s="236">
        <v>245.86666666666667</v>
      </c>
      <c r="L230" s="63">
        <f t="shared" si="147"/>
        <v>8605.3333333333339</v>
      </c>
      <c r="M230" s="53">
        <f t="shared" si="151"/>
        <v>25816</v>
      </c>
      <c r="N230" s="53">
        <f t="shared" si="148"/>
        <v>15489.599999999999</v>
      </c>
      <c r="O230" s="53">
        <f t="shared" si="149"/>
        <v>14715.119999999997</v>
      </c>
      <c r="P230" s="53">
        <f t="shared" si="150"/>
        <v>12507.851999999997</v>
      </c>
    </row>
    <row r="231" spans="1:36" ht="40.5" customHeight="1">
      <c r="A231" s="153">
        <v>7</v>
      </c>
      <c r="B231" s="163"/>
      <c r="C231" s="166" t="s">
        <v>4894</v>
      </c>
      <c r="D231" s="162" t="s">
        <v>4895</v>
      </c>
      <c r="E231" s="215" t="s">
        <v>4873</v>
      </c>
      <c r="F231" s="60">
        <f t="shared" si="158"/>
        <v>23600</v>
      </c>
      <c r="G231" s="60">
        <f t="shared" si="159"/>
        <v>39200</v>
      </c>
      <c r="H231" s="211" t="s">
        <v>4866</v>
      </c>
      <c r="I231" s="210" t="s">
        <v>4874</v>
      </c>
      <c r="K231" s="236">
        <v>373.33333333333337</v>
      </c>
      <c r="L231" s="63">
        <f t="shared" si="147"/>
        <v>13066.666666666668</v>
      </c>
      <c r="M231" s="53">
        <f t="shared" si="151"/>
        <v>39200</v>
      </c>
      <c r="N231" s="53">
        <f t="shared" si="148"/>
        <v>23520</v>
      </c>
      <c r="O231" s="53">
        <f t="shared" si="149"/>
        <v>22344</v>
      </c>
      <c r="P231" s="53">
        <f t="shared" si="150"/>
        <v>18992.399999999998</v>
      </c>
    </row>
    <row r="232" spans="1:36" ht="40.5" customHeight="1">
      <c r="A232" s="153">
        <v>8</v>
      </c>
      <c r="B232" s="163"/>
      <c r="C232" s="166" t="s">
        <v>4896</v>
      </c>
      <c r="D232" s="162" t="s">
        <v>4897</v>
      </c>
      <c r="E232" s="215" t="s">
        <v>4873</v>
      </c>
      <c r="F232" s="60">
        <f t="shared" si="158"/>
        <v>30300</v>
      </c>
      <c r="G232" s="60">
        <f t="shared" si="159"/>
        <v>50400</v>
      </c>
      <c r="H232" s="211" t="s">
        <v>4866</v>
      </c>
      <c r="I232" s="210" t="s">
        <v>4874</v>
      </c>
      <c r="K232" s="236">
        <v>480</v>
      </c>
      <c r="L232" s="63">
        <f t="shared" si="147"/>
        <v>16800</v>
      </c>
      <c r="M232" s="53">
        <f t="shared" si="151"/>
        <v>50400</v>
      </c>
      <c r="N232" s="53">
        <f t="shared" si="148"/>
        <v>30240</v>
      </c>
      <c r="O232" s="53">
        <f t="shared" si="149"/>
        <v>28728</v>
      </c>
      <c r="P232" s="53">
        <f t="shared" si="150"/>
        <v>24418.799999999999</v>
      </c>
    </row>
    <row r="233" spans="1:36" ht="40.5" customHeight="1">
      <c r="A233" s="153">
        <v>9</v>
      </c>
      <c r="B233" s="178"/>
      <c r="C233" s="165" t="s">
        <v>4898</v>
      </c>
      <c r="D233" s="167" t="s">
        <v>4899</v>
      </c>
      <c r="E233" s="215" t="s">
        <v>4873</v>
      </c>
      <c r="F233" s="60">
        <f t="shared" si="158"/>
        <v>18000</v>
      </c>
      <c r="G233" s="60">
        <f t="shared" si="159"/>
        <v>30000</v>
      </c>
      <c r="H233" s="211" t="s">
        <v>4866</v>
      </c>
      <c r="I233" s="210" t="s">
        <v>4874</v>
      </c>
      <c r="K233" s="236">
        <v>285.33333333333337</v>
      </c>
      <c r="L233" s="63">
        <f t="shared" si="147"/>
        <v>9986.6666666666679</v>
      </c>
      <c r="M233" s="53">
        <f t="shared" si="151"/>
        <v>29960.000000000004</v>
      </c>
      <c r="N233" s="53">
        <f t="shared" si="148"/>
        <v>17976</v>
      </c>
      <c r="O233" s="53">
        <f t="shared" si="149"/>
        <v>17077.2</v>
      </c>
      <c r="P233" s="53">
        <f t="shared" si="150"/>
        <v>14515.62</v>
      </c>
    </row>
    <row r="234" spans="1:36" ht="40.5" customHeight="1">
      <c r="A234" s="153">
        <v>10</v>
      </c>
      <c r="B234" s="178"/>
      <c r="C234" s="166" t="s">
        <v>4900</v>
      </c>
      <c r="D234" s="167" t="s">
        <v>4901</v>
      </c>
      <c r="E234" s="215" t="s">
        <v>4873</v>
      </c>
      <c r="F234" s="60">
        <f t="shared" si="158"/>
        <v>11500</v>
      </c>
      <c r="G234" s="60">
        <f t="shared" si="159"/>
        <v>19100</v>
      </c>
      <c r="H234" s="211" t="s">
        <v>4866</v>
      </c>
      <c r="I234" s="210" t="s">
        <v>4874</v>
      </c>
      <c r="K234" s="236">
        <v>181.33333333333334</v>
      </c>
      <c r="L234" s="63">
        <f t="shared" si="147"/>
        <v>6346.666666666667</v>
      </c>
      <c r="M234" s="53">
        <f t="shared" si="151"/>
        <v>19040</v>
      </c>
      <c r="N234" s="53">
        <f t="shared" si="148"/>
        <v>11424</v>
      </c>
      <c r="O234" s="53">
        <f t="shared" si="149"/>
        <v>10852.8</v>
      </c>
      <c r="P234" s="53">
        <f t="shared" si="150"/>
        <v>9224.8799999999992</v>
      </c>
    </row>
    <row r="235" spans="1:36" ht="40.5" customHeight="1">
      <c r="A235" s="153">
        <v>11</v>
      </c>
      <c r="B235" s="163"/>
      <c r="C235" s="166" t="s">
        <v>4902</v>
      </c>
      <c r="D235" s="167" t="s">
        <v>4903</v>
      </c>
      <c r="E235" s="215" t="s">
        <v>4873</v>
      </c>
      <c r="F235" s="60">
        <f t="shared" si="158"/>
        <v>900</v>
      </c>
      <c r="G235" s="60">
        <f t="shared" si="159"/>
        <v>1400</v>
      </c>
      <c r="H235" s="211" t="s">
        <v>4866</v>
      </c>
      <c r="I235" s="210" t="s">
        <v>4874</v>
      </c>
      <c r="K235" s="236">
        <v>13.333333333333336</v>
      </c>
      <c r="L235" s="63">
        <f t="shared" si="147"/>
        <v>466.66666666666674</v>
      </c>
      <c r="M235" s="53">
        <f t="shared" si="151"/>
        <v>1400.0000000000002</v>
      </c>
      <c r="N235" s="53">
        <f t="shared" si="148"/>
        <v>840.00000000000011</v>
      </c>
      <c r="O235" s="53">
        <f t="shared" si="149"/>
        <v>798.00000000000011</v>
      </c>
      <c r="P235" s="53">
        <f t="shared" si="150"/>
        <v>678.30000000000007</v>
      </c>
    </row>
    <row r="236" spans="1:36" ht="40.5" customHeight="1">
      <c r="A236" s="153">
        <v>12</v>
      </c>
      <c r="B236" s="164"/>
      <c r="C236" s="168" t="s">
        <v>4904</v>
      </c>
      <c r="D236" s="169" t="s">
        <v>4905</v>
      </c>
      <c r="E236" s="215" t="s">
        <v>4873</v>
      </c>
      <c r="F236" s="60">
        <f t="shared" si="158"/>
        <v>300</v>
      </c>
      <c r="G236" s="60">
        <f t="shared" si="159"/>
        <v>400</v>
      </c>
      <c r="H236" s="211" t="s">
        <v>4866</v>
      </c>
      <c r="I236" s="210" t="s">
        <v>4874</v>
      </c>
      <c r="K236" s="237">
        <v>3.7333333333333338</v>
      </c>
      <c r="L236" s="63">
        <f t="shared" si="147"/>
        <v>130.66666666666669</v>
      </c>
      <c r="M236" s="53">
        <f t="shared" si="151"/>
        <v>392.00000000000006</v>
      </c>
      <c r="N236" s="53">
        <f t="shared" si="148"/>
        <v>235.20000000000002</v>
      </c>
      <c r="O236" s="53">
        <f t="shared" si="149"/>
        <v>223.44</v>
      </c>
      <c r="P236" s="53">
        <f t="shared" si="150"/>
        <v>189.92400000000001</v>
      </c>
    </row>
    <row r="237" spans="1:36" ht="19.5" customHeight="1">
      <c r="A237" s="903" t="s">
        <v>4883</v>
      </c>
      <c r="B237" s="904"/>
      <c r="C237" s="904"/>
      <c r="D237" s="904"/>
      <c r="E237" s="904"/>
      <c r="F237" s="904"/>
      <c r="G237" s="904"/>
      <c r="H237" s="904"/>
      <c r="I237" s="904"/>
      <c r="J237" s="905"/>
      <c r="L237" s="63">
        <f t="shared" si="147"/>
        <v>0</v>
      </c>
      <c r="M237" s="53">
        <f t="shared" si="151"/>
        <v>0</v>
      </c>
      <c r="N237" s="53">
        <f t="shared" si="148"/>
        <v>0</v>
      </c>
      <c r="O237" s="53">
        <f t="shared" si="149"/>
        <v>0</v>
      </c>
      <c r="P237" s="53">
        <f t="shared" si="150"/>
        <v>0</v>
      </c>
      <c r="Q237" s="29"/>
      <c r="R237" s="29"/>
      <c r="S237" s="29"/>
      <c r="T237" s="29"/>
      <c r="U237" s="29"/>
      <c r="V237" s="29"/>
      <c r="W237" s="29"/>
      <c r="X237" s="29"/>
      <c r="Y237" s="29"/>
      <c r="Z237" s="29"/>
      <c r="AA237" s="29"/>
      <c r="AB237" s="29"/>
      <c r="AC237" s="29"/>
      <c r="AD237" s="29"/>
      <c r="AE237" s="29"/>
      <c r="AF237" s="29"/>
      <c r="AG237" s="29"/>
      <c r="AH237" s="29"/>
      <c r="AI237" s="29"/>
      <c r="AJ237" s="29"/>
    </row>
    <row r="238" spans="1:36" ht="21" customHeight="1">
      <c r="A238" s="211" t="s">
        <v>4868</v>
      </c>
      <c r="B238" s="212" t="s">
        <v>4869</v>
      </c>
      <c r="C238" s="211" t="s">
        <v>4870</v>
      </c>
      <c r="D238" s="212" t="s">
        <v>195</v>
      </c>
      <c r="E238" s="213" t="s">
        <v>498</v>
      </c>
      <c r="F238" s="214" t="s">
        <v>495</v>
      </c>
      <c r="G238" s="214" t="s">
        <v>496</v>
      </c>
      <c r="H238" s="211" t="s">
        <v>4866</v>
      </c>
      <c r="I238" s="213" t="s">
        <v>497</v>
      </c>
      <c r="J238" s="213" t="s">
        <v>202</v>
      </c>
      <c r="L238" s="63">
        <f t="shared" si="147"/>
        <v>0</v>
      </c>
      <c r="M238" s="53">
        <f t="shared" si="151"/>
        <v>0</v>
      </c>
      <c r="N238" s="53">
        <f t="shared" si="148"/>
        <v>0</v>
      </c>
      <c r="O238" s="53">
        <f t="shared" si="149"/>
        <v>0</v>
      </c>
      <c r="P238" s="53">
        <f t="shared" si="150"/>
        <v>0</v>
      </c>
      <c r="Q238" s="32"/>
      <c r="R238" s="32"/>
      <c r="S238" s="32"/>
      <c r="T238" s="32"/>
      <c r="U238" s="32"/>
      <c r="V238" s="32"/>
      <c r="W238" s="32"/>
      <c r="X238" s="32"/>
      <c r="Y238" s="32"/>
      <c r="Z238" s="32"/>
      <c r="AA238" s="32"/>
      <c r="AB238" s="32"/>
      <c r="AC238" s="32"/>
      <c r="AD238" s="32"/>
      <c r="AE238" s="32"/>
      <c r="AF238" s="32"/>
      <c r="AG238" s="32"/>
      <c r="AH238" s="32"/>
      <c r="AI238" s="32"/>
      <c r="AJ238" s="32"/>
    </row>
    <row r="239" spans="1:36" ht="40.5" customHeight="1">
      <c r="A239" s="153">
        <v>1</v>
      </c>
      <c r="B239" s="178"/>
      <c r="C239" s="159" t="s">
        <v>4871</v>
      </c>
      <c r="D239" s="162" t="s">
        <v>4872</v>
      </c>
      <c r="E239" s="215" t="s">
        <v>4873</v>
      </c>
      <c r="F239" s="60">
        <f t="shared" ref="F239" si="160">CEILING(N239,100)</f>
        <v>55500</v>
      </c>
      <c r="G239" s="60">
        <f t="shared" ref="G239" si="161">CEILING(M239,100)</f>
        <v>92400</v>
      </c>
      <c r="H239" s="211" t="s">
        <v>4866</v>
      </c>
      <c r="I239" s="210" t="s">
        <v>4874</v>
      </c>
      <c r="K239" s="245">
        <v>880</v>
      </c>
      <c r="L239" s="63">
        <f t="shared" si="147"/>
        <v>30800</v>
      </c>
      <c r="M239" s="53">
        <f t="shared" si="151"/>
        <v>92400</v>
      </c>
      <c r="N239" s="53">
        <f t="shared" si="148"/>
        <v>55440</v>
      </c>
      <c r="O239" s="53">
        <f t="shared" si="149"/>
        <v>52668</v>
      </c>
      <c r="P239" s="53">
        <f t="shared" si="150"/>
        <v>44767.799999999996</v>
      </c>
    </row>
    <row r="240" spans="1:36" ht="40.5" customHeight="1">
      <c r="A240" s="153">
        <v>2</v>
      </c>
      <c r="B240" s="906"/>
      <c r="C240" s="163" t="s">
        <v>4884</v>
      </c>
      <c r="D240" s="162" t="s">
        <v>4885</v>
      </c>
      <c r="E240" s="215" t="s">
        <v>4873</v>
      </c>
      <c r="F240" s="60">
        <f t="shared" ref="F240:F250" si="162">CEILING(N240,100)</f>
        <v>8700</v>
      </c>
      <c r="G240" s="60">
        <f t="shared" ref="G240:G250" si="163">CEILING(M240,100)</f>
        <v>14400</v>
      </c>
      <c r="H240" s="211" t="s">
        <v>4866</v>
      </c>
      <c r="I240" s="210" t="s">
        <v>4874</v>
      </c>
      <c r="K240" s="245">
        <v>137.06666666666669</v>
      </c>
      <c r="L240" s="63">
        <f t="shared" si="147"/>
        <v>4797.3333333333339</v>
      </c>
      <c r="M240" s="53">
        <f t="shared" si="151"/>
        <v>14392.000000000002</v>
      </c>
      <c r="N240" s="53">
        <f t="shared" si="148"/>
        <v>8635.2000000000007</v>
      </c>
      <c r="O240" s="53">
        <f t="shared" si="149"/>
        <v>8203.44</v>
      </c>
      <c r="P240" s="53">
        <f t="shared" si="150"/>
        <v>6972.924</v>
      </c>
    </row>
    <row r="241" spans="1:36" ht="40.5" customHeight="1">
      <c r="A241" s="153">
        <v>3</v>
      </c>
      <c r="B241" s="907"/>
      <c r="C241" s="163" t="s">
        <v>4886</v>
      </c>
      <c r="D241" s="162" t="s">
        <v>4887</v>
      </c>
      <c r="E241" s="215" t="s">
        <v>4873</v>
      </c>
      <c r="F241" s="60">
        <f t="shared" si="162"/>
        <v>8700</v>
      </c>
      <c r="G241" s="60">
        <f t="shared" si="163"/>
        <v>14400</v>
      </c>
      <c r="H241" s="211" t="s">
        <v>4866</v>
      </c>
      <c r="I241" s="210" t="s">
        <v>4874</v>
      </c>
      <c r="K241" s="245">
        <v>137.06666666666669</v>
      </c>
      <c r="L241" s="63">
        <f t="shared" si="147"/>
        <v>4797.3333333333339</v>
      </c>
      <c r="M241" s="53">
        <f t="shared" si="151"/>
        <v>14392.000000000002</v>
      </c>
      <c r="N241" s="53">
        <f t="shared" si="148"/>
        <v>8635.2000000000007</v>
      </c>
      <c r="O241" s="53">
        <f t="shared" si="149"/>
        <v>8203.44</v>
      </c>
      <c r="P241" s="53">
        <f t="shared" si="150"/>
        <v>6972.924</v>
      </c>
    </row>
    <row r="242" spans="1:36" ht="40.5" customHeight="1">
      <c r="A242" s="153">
        <v>4</v>
      </c>
      <c r="B242" s="178"/>
      <c r="C242" s="163" t="s">
        <v>4888</v>
      </c>
      <c r="D242" s="162" t="s">
        <v>4889</v>
      </c>
      <c r="E242" s="215" t="s">
        <v>4873</v>
      </c>
      <c r="F242" s="60">
        <f t="shared" si="162"/>
        <v>4200</v>
      </c>
      <c r="G242" s="60">
        <f t="shared" si="163"/>
        <v>7000</v>
      </c>
      <c r="H242" s="211" t="s">
        <v>4866</v>
      </c>
      <c r="I242" s="210" t="s">
        <v>4874</v>
      </c>
      <c r="K242" s="245">
        <v>66.64</v>
      </c>
      <c r="L242" s="63">
        <f t="shared" si="147"/>
        <v>2332.4</v>
      </c>
      <c r="M242" s="53">
        <f t="shared" si="151"/>
        <v>6997.2000000000007</v>
      </c>
      <c r="N242" s="53">
        <f t="shared" si="148"/>
        <v>4198.3200000000006</v>
      </c>
      <c r="O242" s="53">
        <f t="shared" si="149"/>
        <v>3988.4040000000005</v>
      </c>
      <c r="P242" s="53">
        <f t="shared" si="150"/>
        <v>3390.1434000000004</v>
      </c>
    </row>
    <row r="243" spans="1:36" ht="40.5" customHeight="1">
      <c r="A243" s="153">
        <v>5</v>
      </c>
      <c r="B243" s="178"/>
      <c r="C243" s="163" t="s">
        <v>4890</v>
      </c>
      <c r="D243" s="162" t="s">
        <v>4891</v>
      </c>
      <c r="E243" s="215" t="s">
        <v>4873</v>
      </c>
      <c r="F243" s="60">
        <f t="shared" si="162"/>
        <v>4400</v>
      </c>
      <c r="G243" s="60">
        <f t="shared" si="163"/>
        <v>7200</v>
      </c>
      <c r="H243" s="211" t="s">
        <v>4866</v>
      </c>
      <c r="I243" s="210" t="s">
        <v>4874</v>
      </c>
      <c r="K243" s="245">
        <v>68.266666666666666</v>
      </c>
      <c r="L243" s="63">
        <f t="shared" si="147"/>
        <v>2389.3333333333335</v>
      </c>
      <c r="M243" s="53">
        <f t="shared" si="151"/>
        <v>7168</v>
      </c>
      <c r="N243" s="53">
        <f t="shared" si="148"/>
        <v>4300.8</v>
      </c>
      <c r="O243" s="53">
        <f t="shared" si="149"/>
        <v>4085.7599999999998</v>
      </c>
      <c r="P243" s="53">
        <f t="shared" si="150"/>
        <v>3472.8959999999997</v>
      </c>
    </row>
    <row r="244" spans="1:36" ht="40.5" customHeight="1">
      <c r="A244" s="153">
        <v>6</v>
      </c>
      <c r="B244" s="164"/>
      <c r="C244" s="165" t="s">
        <v>4892</v>
      </c>
      <c r="D244" s="162" t="s">
        <v>4893</v>
      </c>
      <c r="E244" s="215" t="s">
        <v>4873</v>
      </c>
      <c r="F244" s="60">
        <f t="shared" si="162"/>
        <v>15500</v>
      </c>
      <c r="G244" s="60">
        <f t="shared" si="163"/>
        <v>25900</v>
      </c>
      <c r="H244" s="211" t="s">
        <v>4866</v>
      </c>
      <c r="I244" s="210" t="s">
        <v>4874</v>
      </c>
      <c r="K244" s="245">
        <v>245.86666666666667</v>
      </c>
      <c r="L244" s="63">
        <f t="shared" si="147"/>
        <v>8605.3333333333339</v>
      </c>
      <c r="M244" s="53">
        <f t="shared" si="151"/>
        <v>25816</v>
      </c>
      <c r="N244" s="53">
        <f t="shared" si="148"/>
        <v>15489.599999999999</v>
      </c>
      <c r="O244" s="53">
        <f t="shared" si="149"/>
        <v>14715.119999999997</v>
      </c>
      <c r="P244" s="53">
        <f t="shared" si="150"/>
        <v>12507.851999999997</v>
      </c>
    </row>
    <row r="245" spans="1:36" ht="40.5" customHeight="1">
      <c r="A245" s="153">
        <v>7</v>
      </c>
      <c r="B245" s="163"/>
      <c r="C245" s="166" t="s">
        <v>4894</v>
      </c>
      <c r="D245" s="162" t="s">
        <v>4895</v>
      </c>
      <c r="E245" s="215" t="s">
        <v>4873</v>
      </c>
      <c r="F245" s="60">
        <f t="shared" si="162"/>
        <v>23600</v>
      </c>
      <c r="G245" s="60">
        <f t="shared" si="163"/>
        <v>39200</v>
      </c>
      <c r="H245" s="211" t="s">
        <v>4866</v>
      </c>
      <c r="I245" s="210" t="s">
        <v>4874</v>
      </c>
      <c r="K245" s="245">
        <v>373.33333333333337</v>
      </c>
      <c r="L245" s="63">
        <f t="shared" si="147"/>
        <v>13066.666666666668</v>
      </c>
      <c r="M245" s="53">
        <f t="shared" si="151"/>
        <v>39200</v>
      </c>
      <c r="N245" s="53">
        <f t="shared" si="148"/>
        <v>23520</v>
      </c>
      <c r="O245" s="53">
        <f t="shared" si="149"/>
        <v>22344</v>
      </c>
      <c r="P245" s="53">
        <f t="shared" si="150"/>
        <v>18992.399999999998</v>
      </c>
    </row>
    <row r="246" spans="1:36" ht="40.5" customHeight="1">
      <c r="A246" s="153">
        <v>8</v>
      </c>
      <c r="B246" s="163"/>
      <c r="C246" s="166" t="s">
        <v>4896</v>
      </c>
      <c r="D246" s="162" t="s">
        <v>4897</v>
      </c>
      <c r="E246" s="215" t="s">
        <v>4873</v>
      </c>
      <c r="F246" s="60">
        <f t="shared" si="162"/>
        <v>30300</v>
      </c>
      <c r="G246" s="60">
        <f t="shared" si="163"/>
        <v>50400</v>
      </c>
      <c r="H246" s="211" t="s">
        <v>4866</v>
      </c>
      <c r="I246" s="210" t="s">
        <v>4874</v>
      </c>
      <c r="K246" s="245">
        <v>480</v>
      </c>
      <c r="L246" s="63">
        <f t="shared" si="147"/>
        <v>16800</v>
      </c>
      <c r="M246" s="53">
        <f t="shared" si="151"/>
        <v>50400</v>
      </c>
      <c r="N246" s="53">
        <f t="shared" si="148"/>
        <v>30240</v>
      </c>
      <c r="O246" s="53">
        <f t="shared" si="149"/>
        <v>28728</v>
      </c>
      <c r="P246" s="53">
        <f t="shared" si="150"/>
        <v>24418.799999999999</v>
      </c>
    </row>
    <row r="247" spans="1:36" ht="40.5" customHeight="1">
      <c r="A247" s="153">
        <v>9</v>
      </c>
      <c r="B247" s="178"/>
      <c r="C247" s="165" t="s">
        <v>4906</v>
      </c>
      <c r="D247" s="162" t="s">
        <v>4907</v>
      </c>
      <c r="E247" s="215" t="s">
        <v>4873</v>
      </c>
      <c r="F247" s="60">
        <f t="shared" si="162"/>
        <v>22700</v>
      </c>
      <c r="G247" s="60">
        <f t="shared" si="163"/>
        <v>37800</v>
      </c>
      <c r="H247" s="211" t="s">
        <v>4866</v>
      </c>
      <c r="I247" s="210" t="s">
        <v>4874</v>
      </c>
      <c r="K247" s="245">
        <v>360</v>
      </c>
      <c r="L247" s="63">
        <f t="shared" si="147"/>
        <v>12600</v>
      </c>
      <c r="M247" s="53">
        <f t="shared" si="151"/>
        <v>37800</v>
      </c>
      <c r="N247" s="53">
        <f t="shared" si="148"/>
        <v>22680</v>
      </c>
      <c r="O247" s="53">
        <f t="shared" si="149"/>
        <v>21546</v>
      </c>
      <c r="P247" s="53">
        <f t="shared" si="150"/>
        <v>18314.099999999999</v>
      </c>
    </row>
    <row r="248" spans="1:36" ht="40.5" customHeight="1">
      <c r="A248" s="153">
        <v>10</v>
      </c>
      <c r="B248" s="178"/>
      <c r="C248" s="163" t="s">
        <v>4908</v>
      </c>
      <c r="D248" s="162" t="s">
        <v>4909</v>
      </c>
      <c r="E248" s="215" t="s">
        <v>4873</v>
      </c>
      <c r="F248" s="60">
        <f t="shared" si="162"/>
        <v>15200</v>
      </c>
      <c r="G248" s="60">
        <f t="shared" si="163"/>
        <v>25200</v>
      </c>
      <c r="H248" s="211" t="s">
        <v>4866</v>
      </c>
      <c r="I248" s="210" t="s">
        <v>4874</v>
      </c>
      <c r="K248" s="245">
        <v>240</v>
      </c>
      <c r="L248" s="63">
        <f t="shared" si="147"/>
        <v>8400</v>
      </c>
      <c r="M248" s="53">
        <f t="shared" si="151"/>
        <v>25200</v>
      </c>
      <c r="N248" s="53">
        <f t="shared" si="148"/>
        <v>15120</v>
      </c>
      <c r="O248" s="53">
        <f t="shared" si="149"/>
        <v>14364</v>
      </c>
      <c r="P248" s="53">
        <f t="shared" si="150"/>
        <v>12209.4</v>
      </c>
    </row>
    <row r="249" spans="1:36" ht="40.5" customHeight="1">
      <c r="A249" s="153">
        <v>11</v>
      </c>
      <c r="B249" s="163"/>
      <c r="C249" s="166" t="s">
        <v>4910</v>
      </c>
      <c r="D249" s="162" t="s">
        <v>4903</v>
      </c>
      <c r="E249" s="215" t="s">
        <v>4873</v>
      </c>
      <c r="F249" s="60">
        <f t="shared" si="162"/>
        <v>1000</v>
      </c>
      <c r="G249" s="60">
        <f t="shared" si="163"/>
        <v>1700</v>
      </c>
      <c r="H249" s="211" t="s">
        <v>4866</v>
      </c>
      <c r="I249" s="210" t="s">
        <v>4874</v>
      </c>
      <c r="K249" s="245">
        <v>15.466666666666667</v>
      </c>
      <c r="L249" s="63">
        <f t="shared" si="147"/>
        <v>541.33333333333337</v>
      </c>
      <c r="M249" s="53">
        <f t="shared" si="151"/>
        <v>1624</v>
      </c>
      <c r="N249" s="53">
        <f t="shared" si="148"/>
        <v>974.4</v>
      </c>
      <c r="O249" s="53">
        <f t="shared" si="149"/>
        <v>925.68</v>
      </c>
      <c r="P249" s="53">
        <f t="shared" si="150"/>
        <v>786.82799999999997</v>
      </c>
    </row>
    <row r="250" spans="1:36" ht="40.5" customHeight="1">
      <c r="A250" s="153">
        <v>12</v>
      </c>
      <c r="B250" s="164"/>
      <c r="C250" s="168" t="s">
        <v>4904</v>
      </c>
      <c r="D250" s="169" t="s">
        <v>4905</v>
      </c>
      <c r="E250" s="215" t="s">
        <v>4873</v>
      </c>
      <c r="F250" s="60">
        <f t="shared" si="162"/>
        <v>300</v>
      </c>
      <c r="G250" s="60">
        <f t="shared" si="163"/>
        <v>400</v>
      </c>
      <c r="H250" s="211" t="s">
        <v>4866</v>
      </c>
      <c r="I250" s="210" t="s">
        <v>4874</v>
      </c>
      <c r="K250" s="246">
        <v>3.7333333333333338</v>
      </c>
      <c r="L250" s="63">
        <f t="shared" si="147"/>
        <v>130.66666666666669</v>
      </c>
      <c r="M250" s="53">
        <f t="shared" si="151"/>
        <v>392.00000000000006</v>
      </c>
      <c r="N250" s="53">
        <f t="shared" si="148"/>
        <v>235.20000000000002</v>
      </c>
      <c r="O250" s="53">
        <f t="shared" si="149"/>
        <v>223.44</v>
      </c>
      <c r="P250" s="53">
        <f t="shared" si="150"/>
        <v>189.92400000000001</v>
      </c>
    </row>
    <row r="251" spans="1:36" ht="32.25" customHeight="1">
      <c r="A251" s="209" t="s">
        <v>4911</v>
      </c>
      <c r="B251" s="170"/>
      <c r="C251" s="29"/>
      <c r="D251" s="177"/>
      <c r="E251" s="29"/>
      <c r="F251" s="29"/>
      <c r="G251" s="29"/>
      <c r="H251" s="209" t="s">
        <v>4911</v>
      </c>
      <c r="I251" s="29"/>
      <c r="J251" s="29"/>
      <c r="K251" s="29"/>
      <c r="L251" s="63">
        <f t="shared" si="147"/>
        <v>0</v>
      </c>
      <c r="M251" s="53">
        <f t="shared" si="151"/>
        <v>0</v>
      </c>
      <c r="N251" s="53">
        <f t="shared" si="148"/>
        <v>0</v>
      </c>
      <c r="O251" s="53">
        <f t="shared" si="149"/>
        <v>0</v>
      </c>
      <c r="P251" s="53">
        <f t="shared" si="150"/>
        <v>0</v>
      </c>
      <c r="Q251" s="29"/>
      <c r="R251" s="29"/>
      <c r="S251" s="29"/>
      <c r="T251" s="29"/>
      <c r="U251" s="29"/>
      <c r="V251" s="29"/>
      <c r="W251" s="29"/>
      <c r="X251" s="29"/>
      <c r="Y251" s="29"/>
      <c r="Z251" s="29"/>
      <c r="AA251" s="29"/>
      <c r="AB251" s="29"/>
      <c r="AC251" s="29"/>
      <c r="AD251" s="29"/>
      <c r="AE251" s="29"/>
      <c r="AF251" s="29"/>
      <c r="AG251" s="29"/>
      <c r="AH251" s="29"/>
      <c r="AI251" s="29"/>
      <c r="AJ251" s="29"/>
    </row>
    <row r="252" spans="1:36" ht="21" customHeight="1">
      <c r="A252" s="211" t="s">
        <v>4868</v>
      </c>
      <c r="B252" s="212" t="s">
        <v>4869</v>
      </c>
      <c r="C252" s="211" t="s">
        <v>4870</v>
      </c>
      <c r="D252" s="212" t="s">
        <v>195</v>
      </c>
      <c r="E252" s="216" t="s">
        <v>498</v>
      </c>
      <c r="F252" s="214" t="s">
        <v>495</v>
      </c>
      <c r="G252" s="214" t="s">
        <v>496</v>
      </c>
      <c r="H252" s="211" t="s">
        <v>4866</v>
      </c>
      <c r="I252" s="213" t="s">
        <v>497</v>
      </c>
      <c r="J252" s="217" t="s">
        <v>202</v>
      </c>
      <c r="K252" s="32"/>
      <c r="L252" s="63">
        <f t="shared" si="147"/>
        <v>0</v>
      </c>
      <c r="M252" s="53">
        <f t="shared" si="151"/>
        <v>0</v>
      </c>
      <c r="N252" s="53">
        <f t="shared" si="148"/>
        <v>0</v>
      </c>
      <c r="O252" s="53">
        <f t="shared" si="149"/>
        <v>0</v>
      </c>
      <c r="P252" s="53">
        <f t="shared" si="150"/>
        <v>0</v>
      </c>
      <c r="Q252" s="32"/>
      <c r="R252" s="32"/>
      <c r="S252" s="32"/>
      <c r="T252" s="32"/>
      <c r="U252" s="32"/>
      <c r="V252" s="32"/>
      <c r="W252" s="32"/>
      <c r="X252" s="32"/>
      <c r="Y252" s="32"/>
      <c r="Z252" s="32"/>
      <c r="AA252" s="32"/>
      <c r="AB252" s="32"/>
      <c r="AC252" s="32"/>
      <c r="AD252" s="32"/>
      <c r="AE252" s="32"/>
      <c r="AF252" s="32"/>
      <c r="AG252" s="32"/>
      <c r="AH252" s="32"/>
      <c r="AI252" s="32"/>
      <c r="AJ252" s="32"/>
    </row>
    <row r="253" spans="1:36" ht="45.75" customHeight="1">
      <c r="A253" s="153">
        <v>1</v>
      </c>
      <c r="B253" s="913"/>
      <c r="C253" s="159" t="s">
        <v>4912</v>
      </c>
      <c r="D253" s="218" t="s">
        <v>4913</v>
      </c>
      <c r="E253" s="215" t="s">
        <v>4873</v>
      </c>
      <c r="F253" s="60">
        <f t="shared" ref="F253" si="164">CEILING(N253,100)</f>
        <v>11000</v>
      </c>
      <c r="G253" s="60">
        <f t="shared" ref="G253" si="165">CEILING(M253,100)</f>
        <v>18200</v>
      </c>
      <c r="H253" s="211" t="s">
        <v>4866</v>
      </c>
      <c r="I253" s="210" t="s">
        <v>4874</v>
      </c>
      <c r="K253" s="235">
        <v>173.33333333333334</v>
      </c>
      <c r="L253" s="63">
        <f t="shared" si="147"/>
        <v>6066.666666666667</v>
      </c>
      <c r="M253" s="53">
        <f t="shared" si="151"/>
        <v>18200</v>
      </c>
      <c r="N253" s="53">
        <f t="shared" si="148"/>
        <v>10920</v>
      </c>
      <c r="O253" s="53">
        <f t="shared" si="149"/>
        <v>10374</v>
      </c>
      <c r="P253" s="53">
        <f t="shared" si="150"/>
        <v>8817.9</v>
      </c>
    </row>
    <row r="254" spans="1:36" ht="40.5" customHeight="1">
      <c r="A254" s="153">
        <v>2</v>
      </c>
      <c r="B254" s="914"/>
      <c r="C254" s="159" t="s">
        <v>4914</v>
      </c>
      <c r="D254" s="218" t="s">
        <v>4915</v>
      </c>
      <c r="E254" s="215" t="s">
        <v>4873</v>
      </c>
      <c r="F254" s="60">
        <f t="shared" ref="F254:F263" si="166">CEILING(N254,100)</f>
        <v>11800</v>
      </c>
      <c r="G254" s="60">
        <f t="shared" ref="G254:G263" si="167">CEILING(M254,100)</f>
        <v>19600</v>
      </c>
      <c r="H254" s="211" t="s">
        <v>4866</v>
      </c>
      <c r="I254" s="210" t="s">
        <v>4874</v>
      </c>
      <c r="K254" s="235">
        <v>186.66666666666669</v>
      </c>
      <c r="L254" s="63">
        <f t="shared" si="147"/>
        <v>6533.3333333333339</v>
      </c>
      <c r="M254" s="53">
        <f t="shared" si="151"/>
        <v>19600</v>
      </c>
      <c r="N254" s="53">
        <f t="shared" si="148"/>
        <v>11760</v>
      </c>
      <c r="O254" s="53">
        <f t="shared" si="149"/>
        <v>11172</v>
      </c>
      <c r="P254" s="53">
        <f t="shared" si="150"/>
        <v>9496.1999999999989</v>
      </c>
    </row>
    <row r="255" spans="1:36" ht="40.5" customHeight="1">
      <c r="A255" s="153">
        <v>3</v>
      </c>
      <c r="B255" s="914"/>
      <c r="C255" s="159" t="s">
        <v>4916</v>
      </c>
      <c r="D255" s="218" t="s">
        <v>4917</v>
      </c>
      <c r="E255" s="215" t="s">
        <v>4873</v>
      </c>
      <c r="F255" s="60">
        <f t="shared" si="166"/>
        <v>13500</v>
      </c>
      <c r="G255" s="60">
        <f t="shared" si="167"/>
        <v>22400</v>
      </c>
      <c r="H255" s="211" t="s">
        <v>4866</v>
      </c>
      <c r="I255" s="210" t="s">
        <v>4874</v>
      </c>
      <c r="K255" s="235">
        <v>213.33333333333337</v>
      </c>
      <c r="L255" s="63">
        <f t="shared" si="147"/>
        <v>7466.6666666666679</v>
      </c>
      <c r="M255" s="53">
        <f t="shared" si="151"/>
        <v>22400.000000000004</v>
      </c>
      <c r="N255" s="53">
        <f t="shared" si="148"/>
        <v>13440.000000000002</v>
      </c>
      <c r="O255" s="53">
        <f t="shared" si="149"/>
        <v>12768.000000000002</v>
      </c>
      <c r="P255" s="53">
        <f t="shared" si="150"/>
        <v>10852.800000000001</v>
      </c>
    </row>
    <row r="256" spans="1:36" ht="40.5" customHeight="1">
      <c r="A256" s="153">
        <v>4</v>
      </c>
      <c r="B256" s="914"/>
      <c r="C256" s="159" t="s">
        <v>4918</v>
      </c>
      <c r="D256" s="218" t="s">
        <v>4919</v>
      </c>
      <c r="E256" s="215" t="s">
        <v>4873</v>
      </c>
      <c r="F256" s="60">
        <f t="shared" si="166"/>
        <v>17700</v>
      </c>
      <c r="G256" s="60">
        <f t="shared" si="167"/>
        <v>29400</v>
      </c>
      <c r="H256" s="211" t="s">
        <v>4866</v>
      </c>
      <c r="I256" s="210" t="s">
        <v>4874</v>
      </c>
      <c r="K256" s="235">
        <v>280</v>
      </c>
      <c r="L256" s="63">
        <f t="shared" si="147"/>
        <v>9800</v>
      </c>
      <c r="M256" s="53">
        <f t="shared" si="151"/>
        <v>29400</v>
      </c>
      <c r="N256" s="53">
        <f t="shared" si="148"/>
        <v>17640</v>
      </c>
      <c r="O256" s="53">
        <f t="shared" si="149"/>
        <v>16758</v>
      </c>
      <c r="P256" s="53">
        <f t="shared" si="150"/>
        <v>14244.3</v>
      </c>
    </row>
    <row r="257" spans="1:36" ht="40.5" customHeight="1">
      <c r="A257" s="153">
        <v>5</v>
      </c>
      <c r="B257" s="914"/>
      <c r="C257" s="159" t="s">
        <v>4920</v>
      </c>
      <c r="D257" s="218" t="s">
        <v>4921</v>
      </c>
      <c r="E257" s="215" t="s">
        <v>4873</v>
      </c>
      <c r="F257" s="60">
        <f t="shared" si="166"/>
        <v>21000</v>
      </c>
      <c r="G257" s="60">
        <f t="shared" si="167"/>
        <v>35000</v>
      </c>
      <c r="H257" s="211" t="s">
        <v>4866</v>
      </c>
      <c r="I257" s="210" t="s">
        <v>4874</v>
      </c>
      <c r="K257" s="235">
        <v>333.33333333333337</v>
      </c>
      <c r="L257" s="63">
        <f t="shared" si="147"/>
        <v>11666.666666666668</v>
      </c>
      <c r="M257" s="53">
        <f t="shared" si="151"/>
        <v>35000</v>
      </c>
      <c r="N257" s="53">
        <f t="shared" si="148"/>
        <v>21000</v>
      </c>
      <c r="O257" s="53">
        <f t="shared" si="149"/>
        <v>19950</v>
      </c>
      <c r="P257" s="53">
        <f t="shared" si="150"/>
        <v>16957.5</v>
      </c>
    </row>
    <row r="258" spans="1:36" ht="43.5" customHeight="1">
      <c r="A258" s="153">
        <v>6</v>
      </c>
      <c r="B258" s="907"/>
      <c r="C258" s="159" t="s">
        <v>4922</v>
      </c>
      <c r="D258" s="218" t="s">
        <v>4923</v>
      </c>
      <c r="E258" s="215" t="s">
        <v>4873</v>
      </c>
      <c r="F258" s="60">
        <f t="shared" si="166"/>
        <v>24400</v>
      </c>
      <c r="G258" s="60">
        <f t="shared" si="167"/>
        <v>40600</v>
      </c>
      <c r="H258" s="211" t="s">
        <v>4866</v>
      </c>
      <c r="I258" s="210" t="s">
        <v>4874</v>
      </c>
      <c r="K258" s="235">
        <v>386.66666666666669</v>
      </c>
      <c r="L258" s="63">
        <f t="shared" si="147"/>
        <v>13533.333333333334</v>
      </c>
      <c r="M258" s="53">
        <f t="shared" si="151"/>
        <v>40600</v>
      </c>
      <c r="N258" s="53">
        <f t="shared" si="148"/>
        <v>24360</v>
      </c>
      <c r="O258" s="53">
        <f t="shared" si="149"/>
        <v>23142</v>
      </c>
      <c r="P258" s="53">
        <f t="shared" si="150"/>
        <v>19670.7</v>
      </c>
    </row>
    <row r="259" spans="1:36" ht="40.5" customHeight="1">
      <c r="A259" s="153">
        <v>7</v>
      </c>
      <c r="B259" s="163"/>
      <c r="C259" s="168" t="s">
        <v>4924</v>
      </c>
      <c r="D259" s="219" t="s">
        <v>4925</v>
      </c>
      <c r="E259" s="215" t="s">
        <v>4873</v>
      </c>
      <c r="F259" s="60">
        <f t="shared" si="166"/>
        <v>15200</v>
      </c>
      <c r="G259" s="60">
        <f t="shared" si="167"/>
        <v>25200</v>
      </c>
      <c r="H259" s="211" t="s">
        <v>4866</v>
      </c>
      <c r="I259" s="210" t="s">
        <v>4874</v>
      </c>
      <c r="K259" s="235">
        <v>240</v>
      </c>
      <c r="L259" s="63">
        <f t="shared" si="147"/>
        <v>8400</v>
      </c>
      <c r="M259" s="53">
        <f t="shared" si="151"/>
        <v>25200</v>
      </c>
      <c r="N259" s="53">
        <f t="shared" si="148"/>
        <v>15120</v>
      </c>
      <c r="O259" s="53">
        <f t="shared" si="149"/>
        <v>14364</v>
      </c>
      <c r="P259" s="53">
        <f t="shared" si="150"/>
        <v>12209.4</v>
      </c>
    </row>
    <row r="260" spans="1:36" ht="40.5" customHeight="1">
      <c r="A260" s="153">
        <v>8</v>
      </c>
      <c r="B260" s="220"/>
      <c r="C260" s="168" t="s">
        <v>4926</v>
      </c>
      <c r="D260" s="219" t="s">
        <v>4927</v>
      </c>
      <c r="E260" s="215" t="s">
        <v>4873</v>
      </c>
      <c r="F260" s="60">
        <f t="shared" si="166"/>
        <v>7700</v>
      </c>
      <c r="G260" s="60">
        <f t="shared" si="167"/>
        <v>12900</v>
      </c>
      <c r="H260" s="211" t="s">
        <v>4866</v>
      </c>
      <c r="I260" s="210" t="s">
        <v>4874</v>
      </c>
      <c r="K260" s="235">
        <v>122.13333333333333</v>
      </c>
      <c r="L260" s="63">
        <f t="shared" si="147"/>
        <v>4274.6666666666661</v>
      </c>
      <c r="M260" s="53">
        <f t="shared" si="151"/>
        <v>12823.999999999998</v>
      </c>
      <c r="N260" s="53">
        <f t="shared" si="148"/>
        <v>7694.3999999999987</v>
      </c>
      <c r="O260" s="53">
        <f t="shared" si="149"/>
        <v>7309.6799999999985</v>
      </c>
      <c r="P260" s="53">
        <f t="shared" si="150"/>
        <v>6213.2279999999982</v>
      </c>
    </row>
    <row r="261" spans="1:36" ht="51.75" customHeight="1">
      <c r="A261" s="153">
        <v>9</v>
      </c>
      <c r="B261" s="166"/>
      <c r="C261" s="221" t="s">
        <v>4928</v>
      </c>
      <c r="D261" s="222" t="s">
        <v>4929</v>
      </c>
      <c r="E261" s="215" t="s">
        <v>4873</v>
      </c>
      <c r="F261" s="60">
        <f t="shared" si="166"/>
        <v>8100</v>
      </c>
      <c r="G261" s="60">
        <f t="shared" si="167"/>
        <v>13500</v>
      </c>
      <c r="H261" s="211" t="s">
        <v>4866</v>
      </c>
      <c r="I261" s="210" t="s">
        <v>4874</v>
      </c>
      <c r="K261" s="235">
        <v>128</v>
      </c>
      <c r="L261" s="63">
        <f t="shared" si="147"/>
        <v>4480</v>
      </c>
      <c r="M261" s="53">
        <f t="shared" si="151"/>
        <v>13440</v>
      </c>
      <c r="N261" s="53">
        <f t="shared" si="148"/>
        <v>8064</v>
      </c>
      <c r="O261" s="53">
        <f t="shared" si="149"/>
        <v>7660.7999999999993</v>
      </c>
      <c r="P261" s="53">
        <f t="shared" si="150"/>
        <v>6511.6799999999994</v>
      </c>
    </row>
    <row r="262" spans="1:36" ht="42" customHeight="1">
      <c r="A262" s="153">
        <v>10</v>
      </c>
      <c r="B262" s="223"/>
      <c r="C262" s="224" t="s">
        <v>4930</v>
      </c>
      <c r="D262" s="161" t="s">
        <v>4931</v>
      </c>
      <c r="E262" s="215" t="s">
        <v>4873</v>
      </c>
      <c r="F262" s="60">
        <f t="shared" si="166"/>
        <v>9800</v>
      </c>
      <c r="G262" s="60">
        <f t="shared" si="167"/>
        <v>16300</v>
      </c>
      <c r="H262" s="211" t="s">
        <v>4866</v>
      </c>
      <c r="I262" s="210" t="s">
        <v>4874</v>
      </c>
      <c r="K262" s="244">
        <v>154.66666666666669</v>
      </c>
      <c r="L262" s="63">
        <f t="shared" si="147"/>
        <v>5413.3333333333339</v>
      </c>
      <c r="M262" s="53">
        <f t="shared" si="151"/>
        <v>16240.000000000002</v>
      </c>
      <c r="N262" s="53">
        <f t="shared" si="148"/>
        <v>9744</v>
      </c>
      <c r="O262" s="53">
        <f t="shared" si="149"/>
        <v>9256.7999999999993</v>
      </c>
      <c r="P262" s="53">
        <f t="shared" si="150"/>
        <v>7868.2799999999988</v>
      </c>
    </row>
    <row r="263" spans="1:36" ht="48.75" customHeight="1">
      <c r="A263" s="153">
        <v>11</v>
      </c>
      <c r="B263" s="171"/>
      <c r="C263" s="166" t="s">
        <v>4932</v>
      </c>
      <c r="D263" s="161" t="s">
        <v>4933</v>
      </c>
      <c r="E263" s="215" t="s">
        <v>4873</v>
      </c>
      <c r="F263" s="60">
        <f t="shared" si="166"/>
        <v>25200</v>
      </c>
      <c r="G263" s="60">
        <f t="shared" si="167"/>
        <v>42000</v>
      </c>
      <c r="H263" s="211" t="s">
        <v>4866</v>
      </c>
      <c r="I263" s="210" t="s">
        <v>4874</v>
      </c>
      <c r="K263" s="244">
        <v>400</v>
      </c>
      <c r="L263" s="63">
        <f t="shared" si="147"/>
        <v>14000</v>
      </c>
      <c r="M263" s="53">
        <f t="shared" si="151"/>
        <v>42000</v>
      </c>
      <c r="N263" s="53">
        <f t="shared" si="148"/>
        <v>25200</v>
      </c>
      <c r="O263" s="53">
        <f t="shared" si="149"/>
        <v>23940</v>
      </c>
      <c r="P263" s="53">
        <f t="shared" si="150"/>
        <v>20349</v>
      </c>
    </row>
    <row r="264" spans="1:36" ht="43.5" customHeight="1">
      <c r="A264" s="153">
        <v>12</v>
      </c>
      <c r="B264" s="674"/>
      <c r="C264" s="159" t="s">
        <v>5807</v>
      </c>
      <c r="D264" s="218" t="s">
        <v>5808</v>
      </c>
      <c r="E264" s="215" t="s">
        <v>4873</v>
      </c>
      <c r="F264" s="60">
        <f t="shared" ref="F264" si="168">CEILING(N264,100)</f>
        <v>8400</v>
      </c>
      <c r="G264" s="60">
        <f t="shared" ref="G264" si="169">CEILING(M264,100)</f>
        <v>14000</v>
      </c>
      <c r="H264" s="211" t="s">
        <v>4866</v>
      </c>
      <c r="I264" s="210" t="s">
        <v>4874</v>
      </c>
      <c r="K264" s="235">
        <v>133.07</v>
      </c>
      <c r="L264" s="63">
        <f t="shared" ref="L264" si="170">K264*35</f>
        <v>4657.45</v>
      </c>
      <c r="M264" s="53">
        <f t="shared" ref="M264" si="171">L264*3</f>
        <v>13972.349999999999</v>
      </c>
      <c r="N264" s="53">
        <f t="shared" ref="N264" si="172">M264*0.6</f>
        <v>8383.409999999998</v>
      </c>
      <c r="O264" s="53">
        <f t="shared" ref="O264" si="173">N264*0.95</f>
        <v>7964.2394999999979</v>
      </c>
      <c r="P264" s="53">
        <f t="shared" ref="P264" si="174">O264*0.85</f>
        <v>6769.6035749999983</v>
      </c>
    </row>
    <row r="265" spans="1:36" ht="32.25" customHeight="1">
      <c r="A265" s="29"/>
      <c r="B265" s="29"/>
      <c r="C265" s="29"/>
      <c r="D265" s="177"/>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row>
    <row r="266" spans="1:36" ht="19.5" customHeight="1">
      <c r="A266" s="903" t="s">
        <v>4883</v>
      </c>
      <c r="B266" s="904"/>
      <c r="C266" s="904"/>
      <c r="D266" s="904"/>
      <c r="E266" s="904"/>
      <c r="F266" s="904"/>
      <c r="G266" s="904"/>
      <c r="H266" s="904"/>
      <c r="I266" s="904"/>
      <c r="J266" s="905"/>
      <c r="L266" s="63">
        <f t="shared" ref="L266:L270" si="175">K266*35</f>
        <v>0</v>
      </c>
      <c r="M266" s="53">
        <f t="shared" ref="M266:M270" si="176">L266*3</f>
        <v>0</v>
      </c>
      <c r="N266" s="53">
        <f t="shared" ref="N266:N270" si="177">M266*0.6</f>
        <v>0</v>
      </c>
      <c r="O266" s="53">
        <f t="shared" ref="O266:O270" si="178">N266*0.95</f>
        <v>0</v>
      </c>
      <c r="P266" s="53">
        <f t="shared" ref="P266:P270" si="179">O266*0.85</f>
        <v>0</v>
      </c>
      <c r="Q266" s="29"/>
      <c r="R266" s="29"/>
      <c r="S266" s="29"/>
      <c r="T266" s="29"/>
      <c r="U266" s="29"/>
      <c r="V266" s="29"/>
      <c r="W266" s="29"/>
      <c r="X266" s="29"/>
      <c r="Y266" s="29"/>
      <c r="Z266" s="29"/>
      <c r="AA266" s="29"/>
      <c r="AB266" s="29"/>
      <c r="AC266" s="29"/>
      <c r="AD266" s="29"/>
      <c r="AE266" s="29"/>
      <c r="AF266" s="29"/>
      <c r="AG266" s="29"/>
      <c r="AH266" s="29"/>
      <c r="AI266" s="29"/>
      <c r="AJ266" s="29"/>
    </row>
    <row r="267" spans="1:36" ht="21" customHeight="1">
      <c r="A267" s="211" t="s">
        <v>4868</v>
      </c>
      <c r="B267" s="212" t="s">
        <v>4869</v>
      </c>
      <c r="C267" s="211" t="s">
        <v>4870</v>
      </c>
      <c r="D267" s="212" t="s">
        <v>195</v>
      </c>
      <c r="E267" s="213" t="s">
        <v>498</v>
      </c>
      <c r="F267" s="214" t="s">
        <v>495</v>
      </c>
      <c r="G267" s="214" t="s">
        <v>496</v>
      </c>
      <c r="H267" s="211" t="s">
        <v>4866</v>
      </c>
      <c r="I267" s="213" t="s">
        <v>497</v>
      </c>
      <c r="J267" s="213" t="s">
        <v>202</v>
      </c>
      <c r="L267" s="63">
        <f t="shared" si="175"/>
        <v>0</v>
      </c>
      <c r="M267" s="53">
        <f t="shared" si="176"/>
        <v>0</v>
      </c>
      <c r="N267" s="53">
        <f t="shared" si="177"/>
        <v>0</v>
      </c>
      <c r="O267" s="53">
        <f t="shared" si="178"/>
        <v>0</v>
      </c>
      <c r="P267" s="53">
        <f t="shared" si="179"/>
        <v>0</v>
      </c>
      <c r="Q267" s="32"/>
      <c r="R267" s="32"/>
      <c r="S267" s="32"/>
      <c r="T267" s="32"/>
      <c r="U267" s="32"/>
      <c r="V267" s="32"/>
      <c r="W267" s="32"/>
      <c r="X267" s="32"/>
      <c r="Y267" s="32"/>
      <c r="Z267" s="32"/>
      <c r="AA267" s="32"/>
      <c r="AB267" s="32"/>
      <c r="AC267" s="32"/>
      <c r="AD267" s="32"/>
      <c r="AE267" s="32"/>
      <c r="AF267" s="32"/>
      <c r="AG267" s="32"/>
      <c r="AH267" s="32"/>
      <c r="AI267" s="32"/>
      <c r="AJ267" s="32"/>
    </row>
    <row r="268" spans="1:36" ht="40.5" customHeight="1">
      <c r="A268" s="153">
        <v>1</v>
      </c>
      <c r="B268" s="178"/>
      <c r="C268" s="159" t="s">
        <v>5809</v>
      </c>
      <c r="D268" s="162" t="s">
        <v>5814</v>
      </c>
      <c r="E268" s="215" t="s">
        <v>4873</v>
      </c>
      <c r="F268" s="60">
        <f t="shared" ref="F268:F270" si="180">CEILING(N268,100)</f>
        <v>30900</v>
      </c>
      <c r="G268" s="60">
        <f t="shared" ref="G268:G270" si="181">CEILING(M268,100)</f>
        <v>51400</v>
      </c>
      <c r="H268" s="211" t="s">
        <v>4866</v>
      </c>
      <c r="I268" s="210" t="s">
        <v>4874</v>
      </c>
      <c r="K268" s="245">
        <v>489</v>
      </c>
      <c r="L268" s="63">
        <f t="shared" si="175"/>
        <v>17115</v>
      </c>
      <c r="M268" s="53">
        <f t="shared" si="176"/>
        <v>51345</v>
      </c>
      <c r="N268" s="53">
        <f t="shared" si="177"/>
        <v>30807</v>
      </c>
      <c r="O268" s="53">
        <f t="shared" si="178"/>
        <v>29266.649999999998</v>
      </c>
      <c r="P268" s="53">
        <f t="shared" si="179"/>
        <v>24876.652499999997</v>
      </c>
    </row>
    <row r="269" spans="1:36" ht="40.5" customHeight="1">
      <c r="A269" s="153">
        <v>2</v>
      </c>
      <c r="B269" s="178"/>
      <c r="C269" s="163" t="s">
        <v>5810</v>
      </c>
      <c r="D269" s="162" t="s">
        <v>5813</v>
      </c>
      <c r="E269" s="215" t="s">
        <v>4873</v>
      </c>
      <c r="F269" s="60">
        <f t="shared" si="180"/>
        <v>6400</v>
      </c>
      <c r="G269" s="60">
        <f t="shared" si="181"/>
        <v>10700</v>
      </c>
      <c r="H269" s="211" t="s">
        <v>4866</v>
      </c>
      <c r="I269" s="210" t="s">
        <v>4874</v>
      </c>
      <c r="K269" s="245">
        <v>101.33</v>
      </c>
      <c r="L269" s="63">
        <f t="shared" si="175"/>
        <v>3546.5499999999997</v>
      </c>
      <c r="M269" s="53">
        <f t="shared" si="176"/>
        <v>10639.65</v>
      </c>
      <c r="N269" s="53">
        <f t="shared" si="177"/>
        <v>6383.79</v>
      </c>
      <c r="O269" s="53">
        <f t="shared" si="178"/>
        <v>6064.6004999999996</v>
      </c>
      <c r="P269" s="53">
        <f t="shared" si="179"/>
        <v>5154.9104249999991</v>
      </c>
    </row>
    <row r="270" spans="1:36" ht="40.5" customHeight="1">
      <c r="A270" s="153">
        <v>3</v>
      </c>
      <c r="B270" s="673"/>
      <c r="C270" s="163" t="s">
        <v>5811</v>
      </c>
      <c r="D270" s="675" t="s">
        <v>5812</v>
      </c>
      <c r="E270" s="215" t="s">
        <v>4873</v>
      </c>
      <c r="F270" s="60">
        <f t="shared" si="180"/>
        <v>6400</v>
      </c>
      <c r="G270" s="60">
        <f t="shared" si="181"/>
        <v>10700</v>
      </c>
      <c r="H270" s="211" t="s">
        <v>4866</v>
      </c>
      <c r="I270" s="210" t="s">
        <v>4874</v>
      </c>
      <c r="K270" s="245">
        <v>101.33</v>
      </c>
      <c r="L270" s="63">
        <f t="shared" si="175"/>
        <v>3546.5499999999997</v>
      </c>
      <c r="M270" s="53">
        <f t="shared" si="176"/>
        <v>10639.65</v>
      </c>
      <c r="N270" s="53">
        <f t="shared" si="177"/>
        <v>6383.79</v>
      </c>
      <c r="O270" s="53">
        <f t="shared" si="178"/>
        <v>6064.6004999999996</v>
      </c>
      <c r="P270" s="53">
        <f t="shared" si="179"/>
        <v>5154.9104249999991</v>
      </c>
    </row>
    <row r="271" spans="1:36" ht="32.25" customHeight="1">
      <c r="A271" s="29"/>
      <c r="B271" s="29"/>
      <c r="C271" s="29"/>
      <c r="D271" s="177"/>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row>
    <row r="272" spans="1:36" s="732" customFormat="1" ht="20.100000000000001" customHeight="1" thickBot="1">
      <c r="A272" s="908" t="s">
        <v>6513</v>
      </c>
      <c r="B272" s="908"/>
      <c r="C272" s="909"/>
      <c r="D272" s="909"/>
      <c r="E272" s="909"/>
      <c r="F272" s="910"/>
      <c r="G272" s="910"/>
      <c r="H272" s="910"/>
      <c r="I272" s="910"/>
      <c r="J272" s="731"/>
    </row>
    <row r="273" spans="1:240" s="739" customFormat="1" ht="21" customHeight="1" thickBot="1">
      <c r="A273" s="733" t="s">
        <v>4868</v>
      </c>
      <c r="B273" s="734" t="s">
        <v>4869</v>
      </c>
      <c r="C273" s="733" t="s">
        <v>4870</v>
      </c>
      <c r="D273" s="733" t="s">
        <v>195</v>
      </c>
      <c r="E273" s="213" t="s">
        <v>498</v>
      </c>
      <c r="F273" s="214" t="s">
        <v>495</v>
      </c>
      <c r="G273" s="214" t="s">
        <v>496</v>
      </c>
      <c r="H273" s="211" t="s">
        <v>4866</v>
      </c>
      <c r="I273" s="213" t="s">
        <v>497</v>
      </c>
      <c r="J273" s="213" t="s">
        <v>202</v>
      </c>
      <c r="L273" s="735" t="s">
        <v>6514</v>
      </c>
      <c r="M273" s="736" t="s">
        <v>206</v>
      </c>
      <c r="N273" s="737" t="s">
        <v>207</v>
      </c>
      <c r="O273" s="737" t="s">
        <v>208</v>
      </c>
      <c r="P273" s="738" t="s">
        <v>209</v>
      </c>
    </row>
    <row r="274" spans="1:240" s="747" customFormat="1" ht="41.1" customHeight="1">
      <c r="A274" s="740">
        <v>1</v>
      </c>
      <c r="B274" s="741"/>
      <c r="C274" s="742" t="s">
        <v>6515</v>
      </c>
      <c r="D274" s="743" t="s">
        <v>6516</v>
      </c>
      <c r="E274" s="215" t="s">
        <v>4873</v>
      </c>
      <c r="F274" s="60">
        <f t="shared" ref="F274" si="182">CEILING(N274,100)</f>
        <v>55500</v>
      </c>
      <c r="G274" s="60">
        <f t="shared" ref="G274" si="183">CEILING(M274,100)</f>
        <v>92400</v>
      </c>
      <c r="H274" s="211" t="s">
        <v>4866</v>
      </c>
      <c r="I274" s="210" t="s">
        <v>4874</v>
      </c>
      <c r="J274" s="63"/>
      <c r="K274" s="244">
        <v>880</v>
      </c>
      <c r="L274" s="757">
        <f>K274*35</f>
        <v>30800</v>
      </c>
      <c r="M274" s="757">
        <f t="shared" ref="M274" si="184">L274*3</f>
        <v>92400</v>
      </c>
      <c r="N274" s="757">
        <f t="shared" ref="N274" si="185">M274*0.6</f>
        <v>55440</v>
      </c>
      <c r="O274" s="757">
        <f t="shared" ref="O274" si="186">N274*0.95</f>
        <v>52668</v>
      </c>
      <c r="P274" s="757">
        <f t="shared" ref="P274" si="187">O274*0.85</f>
        <v>44767.799999999996</v>
      </c>
      <c r="Q274" s="746"/>
      <c r="R274" s="746"/>
      <c r="S274" s="746"/>
      <c r="T274" s="746"/>
      <c r="U274" s="746"/>
      <c r="V274" s="746"/>
      <c r="W274" s="746"/>
      <c r="X274" s="746"/>
      <c r="Y274" s="746"/>
      <c r="Z274" s="746"/>
      <c r="AA274" s="746"/>
      <c r="AB274" s="746"/>
      <c r="AC274" s="746"/>
      <c r="AD274" s="746"/>
      <c r="AE274" s="746"/>
      <c r="AF274" s="746"/>
      <c r="AG274" s="746"/>
      <c r="AH274" s="746"/>
      <c r="AI274" s="746"/>
      <c r="AJ274" s="746"/>
      <c r="AK274" s="746"/>
      <c r="AL274" s="746"/>
      <c r="AM274" s="746"/>
      <c r="AN274" s="746"/>
      <c r="AO274" s="746"/>
      <c r="AP274" s="746"/>
      <c r="AQ274" s="746"/>
      <c r="AR274" s="746"/>
      <c r="AS274" s="746"/>
      <c r="AT274" s="746"/>
      <c r="AU274" s="746"/>
      <c r="AV274" s="746"/>
      <c r="AW274" s="746"/>
      <c r="AX274" s="746"/>
      <c r="AY274" s="746"/>
      <c r="AZ274" s="746"/>
      <c r="BA274" s="746"/>
      <c r="BB274" s="746"/>
      <c r="BC274" s="746"/>
      <c r="BD274" s="746"/>
      <c r="BE274" s="746"/>
      <c r="BF274" s="746"/>
      <c r="BG274" s="746"/>
      <c r="BH274" s="746"/>
      <c r="BI274" s="746"/>
      <c r="BJ274" s="746"/>
      <c r="BK274" s="746"/>
      <c r="BL274" s="746"/>
      <c r="BM274" s="746"/>
      <c r="BN274" s="746"/>
      <c r="BO274" s="746"/>
      <c r="BP274" s="746"/>
      <c r="BQ274" s="746"/>
      <c r="BR274" s="746"/>
      <c r="BS274" s="746"/>
      <c r="BT274" s="746"/>
      <c r="BU274" s="746"/>
      <c r="BV274" s="746"/>
      <c r="BW274" s="746"/>
      <c r="BX274" s="746"/>
      <c r="BY274" s="746"/>
      <c r="BZ274" s="746"/>
      <c r="CA274" s="746"/>
      <c r="CB274" s="746"/>
      <c r="CC274" s="746"/>
      <c r="CD274" s="746"/>
      <c r="CE274" s="746"/>
      <c r="CF274" s="746"/>
      <c r="CG274" s="746"/>
      <c r="CH274" s="746"/>
      <c r="CI274" s="746"/>
      <c r="CJ274" s="746"/>
      <c r="CK274" s="746"/>
      <c r="CL274" s="746"/>
      <c r="CM274" s="746"/>
      <c r="CN274" s="746"/>
      <c r="CO274" s="746"/>
      <c r="CP274" s="746"/>
      <c r="CQ274" s="746"/>
      <c r="CR274" s="746"/>
      <c r="CS274" s="746"/>
      <c r="CT274" s="746"/>
      <c r="CU274" s="746"/>
      <c r="CV274" s="746"/>
      <c r="CW274" s="746"/>
      <c r="CX274" s="746"/>
      <c r="CY274" s="746"/>
      <c r="CZ274" s="746"/>
      <c r="DA274" s="746"/>
      <c r="DB274" s="746"/>
      <c r="DC274" s="746"/>
      <c r="DD274" s="746"/>
      <c r="DE274" s="746"/>
      <c r="DF274" s="746"/>
      <c r="DG274" s="746"/>
      <c r="DH274" s="746"/>
      <c r="DI274" s="746"/>
      <c r="DJ274" s="746"/>
      <c r="DK274" s="746"/>
      <c r="DL274" s="746"/>
      <c r="DM274" s="746"/>
      <c r="DN274" s="746"/>
      <c r="DO274" s="746"/>
      <c r="DP274" s="746"/>
      <c r="DQ274" s="746"/>
      <c r="DR274" s="746"/>
      <c r="DS274" s="746"/>
      <c r="DT274" s="746"/>
      <c r="DU274" s="746"/>
      <c r="DV274" s="746"/>
      <c r="DW274" s="746"/>
      <c r="DX274" s="746"/>
      <c r="DY274" s="746"/>
      <c r="DZ274" s="746"/>
      <c r="EA274" s="746"/>
      <c r="EB274" s="746"/>
      <c r="EC274" s="746"/>
      <c r="ED274" s="746"/>
      <c r="EE274" s="746"/>
      <c r="EF274" s="746"/>
      <c r="EG274" s="746"/>
      <c r="EH274" s="746"/>
      <c r="EI274" s="746"/>
      <c r="EJ274" s="746"/>
      <c r="EK274" s="746"/>
      <c r="EL274" s="746"/>
      <c r="EM274" s="746"/>
      <c r="EN274" s="746"/>
      <c r="EO274" s="746"/>
      <c r="EP274" s="746"/>
      <c r="EQ274" s="746"/>
      <c r="ER274" s="746"/>
      <c r="ES274" s="746"/>
      <c r="ET274" s="746"/>
      <c r="EU274" s="746"/>
      <c r="EV274" s="746"/>
      <c r="EW274" s="746"/>
      <c r="EX274" s="746"/>
      <c r="EY274" s="746"/>
      <c r="EZ274" s="746"/>
      <c r="FA274" s="746"/>
      <c r="FB274" s="746"/>
      <c r="FC274" s="746"/>
      <c r="FD274" s="746"/>
      <c r="FE274" s="746"/>
      <c r="FF274" s="746"/>
      <c r="FG274" s="746"/>
      <c r="FH274" s="746"/>
      <c r="FI274" s="746"/>
      <c r="FJ274" s="746"/>
      <c r="FK274" s="746"/>
      <c r="FL274" s="746"/>
      <c r="FM274" s="746"/>
      <c r="FN274" s="746"/>
      <c r="FO274" s="746"/>
      <c r="FP274" s="746"/>
      <c r="FQ274" s="746"/>
      <c r="FR274" s="746"/>
      <c r="FS274" s="746"/>
      <c r="FT274" s="746"/>
      <c r="FU274" s="746"/>
      <c r="FV274" s="746"/>
      <c r="FW274" s="746"/>
      <c r="FX274" s="746"/>
      <c r="FY274" s="746"/>
      <c r="FZ274" s="746"/>
      <c r="GA274" s="746"/>
      <c r="GB274" s="746"/>
      <c r="GC274" s="746"/>
      <c r="GD274" s="746"/>
      <c r="GE274" s="746"/>
      <c r="GF274" s="746"/>
      <c r="GG274" s="746"/>
      <c r="GH274" s="746"/>
      <c r="GI274" s="746"/>
      <c r="GJ274" s="746"/>
      <c r="GK274" s="746"/>
      <c r="GL274" s="746"/>
      <c r="GM274" s="746"/>
      <c r="GN274" s="746"/>
      <c r="GO274" s="746"/>
      <c r="GP274" s="746"/>
      <c r="GQ274" s="746"/>
      <c r="GR274" s="746"/>
      <c r="GS274" s="746"/>
      <c r="GT274" s="746"/>
      <c r="GU274" s="746"/>
      <c r="GV274" s="746"/>
      <c r="GW274" s="746"/>
      <c r="GX274" s="746"/>
      <c r="GY274" s="746"/>
      <c r="GZ274" s="746"/>
      <c r="HA274" s="746"/>
      <c r="HB274" s="746"/>
      <c r="HC274" s="746"/>
      <c r="HD274" s="746"/>
      <c r="HE274" s="746"/>
      <c r="HF274" s="746"/>
      <c r="HG274" s="746"/>
      <c r="HH274" s="746"/>
      <c r="HI274" s="746"/>
      <c r="HJ274" s="746"/>
      <c r="HK274" s="746"/>
      <c r="HL274" s="746"/>
      <c r="HM274" s="746"/>
      <c r="HN274" s="746"/>
      <c r="HO274" s="746"/>
      <c r="HP274" s="746"/>
      <c r="HQ274" s="746"/>
      <c r="HR274" s="746"/>
      <c r="HS274" s="746"/>
      <c r="HT274" s="746"/>
      <c r="HU274" s="746"/>
      <c r="HV274" s="746"/>
      <c r="HW274" s="746"/>
      <c r="HX274" s="746"/>
      <c r="HY274" s="746"/>
      <c r="HZ274" s="746"/>
      <c r="IA274" s="746"/>
      <c r="IB274" s="746"/>
      <c r="IC274" s="746"/>
      <c r="ID274" s="746"/>
      <c r="IE274" s="746"/>
      <c r="IF274" s="746"/>
    </row>
    <row r="275" spans="1:240" s="747" customFormat="1" ht="41.1" customHeight="1">
      <c r="A275" s="740">
        <v>2</v>
      </c>
      <c r="B275" s="911"/>
      <c r="C275" s="748" t="s">
        <v>6517</v>
      </c>
      <c r="D275" s="743" t="s">
        <v>6518</v>
      </c>
      <c r="E275" s="215" t="s">
        <v>4873</v>
      </c>
      <c r="F275" s="60">
        <f t="shared" ref="F275:F278" si="188">CEILING(N275,100)</f>
        <v>8100</v>
      </c>
      <c r="G275" s="60">
        <f t="shared" ref="G275:G278" si="189">CEILING(M275,100)</f>
        <v>13500</v>
      </c>
      <c r="H275" s="211" t="s">
        <v>4866</v>
      </c>
      <c r="I275" s="210" t="s">
        <v>4874</v>
      </c>
      <c r="J275" s="63"/>
      <c r="K275" s="244">
        <v>128</v>
      </c>
      <c r="L275" s="757">
        <f t="shared" ref="L275:L278" si="190">K275*35</f>
        <v>4480</v>
      </c>
      <c r="M275" s="757">
        <f t="shared" ref="M275:M278" si="191">L275*3</f>
        <v>13440</v>
      </c>
      <c r="N275" s="757">
        <f t="shared" ref="N275:N278" si="192">M275*0.6</f>
        <v>8064</v>
      </c>
      <c r="O275" s="757">
        <f t="shared" ref="O275:O278" si="193">N275*0.95</f>
        <v>7660.7999999999993</v>
      </c>
      <c r="P275" s="757">
        <f t="shared" ref="P275:P278" si="194">O275*0.85</f>
        <v>6511.6799999999994</v>
      </c>
      <c r="Q275" s="746"/>
      <c r="R275" s="746"/>
      <c r="S275" s="746"/>
      <c r="T275" s="746"/>
      <c r="U275" s="746"/>
      <c r="V275" s="746"/>
      <c r="W275" s="746"/>
      <c r="X275" s="746"/>
      <c r="Y275" s="746"/>
      <c r="Z275" s="746"/>
      <c r="AA275" s="746"/>
      <c r="AB275" s="746"/>
      <c r="AC275" s="746"/>
      <c r="AD275" s="746"/>
      <c r="AE275" s="746"/>
      <c r="AF275" s="746"/>
      <c r="AG275" s="746"/>
      <c r="AH275" s="746"/>
      <c r="AI275" s="746"/>
      <c r="AJ275" s="746"/>
      <c r="AK275" s="746"/>
      <c r="AL275" s="746"/>
      <c r="AM275" s="746"/>
      <c r="AN275" s="746"/>
      <c r="AO275" s="746"/>
      <c r="AP275" s="746"/>
      <c r="AQ275" s="746"/>
      <c r="AR275" s="746"/>
      <c r="AS275" s="746"/>
      <c r="AT275" s="746"/>
      <c r="AU275" s="746"/>
      <c r="AV275" s="746"/>
      <c r="AW275" s="746"/>
      <c r="AX275" s="746"/>
      <c r="AY275" s="746"/>
      <c r="AZ275" s="746"/>
      <c r="BA275" s="746"/>
      <c r="BB275" s="746"/>
      <c r="BC275" s="746"/>
      <c r="BD275" s="746"/>
      <c r="BE275" s="746"/>
      <c r="BF275" s="746"/>
      <c r="BG275" s="746"/>
      <c r="BH275" s="746"/>
      <c r="BI275" s="746"/>
      <c r="BJ275" s="746"/>
      <c r="BK275" s="746"/>
      <c r="BL275" s="746"/>
      <c r="BM275" s="746"/>
      <c r="BN275" s="746"/>
      <c r="BO275" s="746"/>
      <c r="BP275" s="746"/>
      <c r="BQ275" s="746"/>
      <c r="BR275" s="746"/>
      <c r="BS275" s="746"/>
      <c r="BT275" s="746"/>
      <c r="BU275" s="746"/>
      <c r="BV275" s="746"/>
      <c r="BW275" s="746"/>
      <c r="BX275" s="746"/>
      <c r="BY275" s="746"/>
      <c r="BZ275" s="746"/>
      <c r="CA275" s="746"/>
      <c r="CB275" s="746"/>
      <c r="CC275" s="746"/>
      <c r="CD275" s="746"/>
      <c r="CE275" s="746"/>
      <c r="CF275" s="746"/>
      <c r="CG275" s="746"/>
      <c r="CH275" s="746"/>
      <c r="CI275" s="746"/>
      <c r="CJ275" s="746"/>
      <c r="CK275" s="746"/>
      <c r="CL275" s="746"/>
      <c r="CM275" s="746"/>
      <c r="CN275" s="746"/>
      <c r="CO275" s="746"/>
      <c r="CP275" s="746"/>
      <c r="CQ275" s="746"/>
      <c r="CR275" s="746"/>
      <c r="CS275" s="746"/>
      <c r="CT275" s="746"/>
      <c r="CU275" s="746"/>
      <c r="CV275" s="746"/>
      <c r="CW275" s="746"/>
      <c r="CX275" s="746"/>
      <c r="CY275" s="746"/>
      <c r="CZ275" s="746"/>
      <c r="DA275" s="746"/>
      <c r="DB275" s="746"/>
      <c r="DC275" s="746"/>
      <c r="DD275" s="746"/>
      <c r="DE275" s="746"/>
      <c r="DF275" s="746"/>
      <c r="DG275" s="746"/>
      <c r="DH275" s="746"/>
      <c r="DI275" s="746"/>
      <c r="DJ275" s="746"/>
      <c r="DK275" s="746"/>
      <c r="DL275" s="746"/>
      <c r="DM275" s="746"/>
      <c r="DN275" s="746"/>
      <c r="DO275" s="746"/>
      <c r="DP275" s="746"/>
      <c r="DQ275" s="746"/>
      <c r="DR275" s="746"/>
      <c r="DS275" s="746"/>
      <c r="DT275" s="746"/>
      <c r="DU275" s="746"/>
      <c r="DV275" s="746"/>
      <c r="DW275" s="746"/>
      <c r="DX275" s="746"/>
      <c r="DY275" s="746"/>
      <c r="DZ275" s="746"/>
      <c r="EA275" s="746"/>
      <c r="EB275" s="746"/>
      <c r="EC275" s="746"/>
      <c r="ED275" s="746"/>
      <c r="EE275" s="746"/>
      <c r="EF275" s="746"/>
      <c r="EG275" s="746"/>
      <c r="EH275" s="746"/>
      <c r="EI275" s="746"/>
      <c r="EJ275" s="746"/>
      <c r="EK275" s="746"/>
      <c r="EL275" s="746"/>
      <c r="EM275" s="746"/>
      <c r="EN275" s="746"/>
      <c r="EO275" s="746"/>
      <c r="EP275" s="746"/>
      <c r="EQ275" s="746"/>
      <c r="ER275" s="746"/>
      <c r="ES275" s="746"/>
      <c r="ET275" s="746"/>
      <c r="EU275" s="746"/>
      <c r="EV275" s="746"/>
      <c r="EW275" s="746"/>
      <c r="EX275" s="746"/>
      <c r="EY275" s="746"/>
      <c r="EZ275" s="746"/>
      <c r="FA275" s="746"/>
      <c r="FB275" s="746"/>
      <c r="FC275" s="746"/>
      <c r="FD275" s="746"/>
      <c r="FE275" s="746"/>
      <c r="FF275" s="746"/>
      <c r="FG275" s="746"/>
      <c r="FH275" s="746"/>
      <c r="FI275" s="746"/>
      <c r="FJ275" s="746"/>
      <c r="FK275" s="746"/>
      <c r="FL275" s="746"/>
      <c r="FM275" s="746"/>
      <c r="FN275" s="746"/>
      <c r="FO275" s="746"/>
      <c r="FP275" s="746"/>
      <c r="FQ275" s="746"/>
      <c r="FR275" s="746"/>
      <c r="FS275" s="746"/>
      <c r="FT275" s="746"/>
      <c r="FU275" s="746"/>
      <c r="FV275" s="746"/>
      <c r="FW275" s="746"/>
      <c r="FX275" s="746"/>
      <c r="FY275" s="746"/>
      <c r="FZ275" s="746"/>
      <c r="GA275" s="746"/>
      <c r="GB275" s="746"/>
      <c r="GC275" s="746"/>
      <c r="GD275" s="746"/>
      <c r="GE275" s="746"/>
      <c r="GF275" s="746"/>
      <c r="GG275" s="746"/>
      <c r="GH275" s="746"/>
      <c r="GI275" s="746"/>
      <c r="GJ275" s="746"/>
      <c r="GK275" s="746"/>
      <c r="GL275" s="746"/>
      <c r="GM275" s="746"/>
      <c r="GN275" s="746"/>
      <c r="GO275" s="746"/>
      <c r="GP275" s="746"/>
      <c r="GQ275" s="746"/>
      <c r="GR275" s="746"/>
      <c r="GS275" s="746"/>
      <c r="GT275" s="746"/>
      <c r="GU275" s="746"/>
      <c r="GV275" s="746"/>
      <c r="GW275" s="746"/>
      <c r="GX275" s="746"/>
      <c r="GY275" s="746"/>
      <c r="GZ275" s="746"/>
      <c r="HA275" s="746"/>
      <c r="HB275" s="746"/>
      <c r="HC275" s="746"/>
      <c r="HD275" s="746"/>
      <c r="HE275" s="746"/>
      <c r="HF275" s="746"/>
      <c r="HG275" s="746"/>
      <c r="HH275" s="746"/>
      <c r="HI275" s="746"/>
      <c r="HJ275" s="746"/>
      <c r="HK275" s="746"/>
      <c r="HL275" s="746"/>
      <c r="HM275" s="746"/>
      <c r="HN275" s="746"/>
      <c r="HO275" s="746"/>
      <c r="HP275" s="746"/>
      <c r="HQ275" s="746"/>
      <c r="HR275" s="746"/>
      <c r="HS275" s="746"/>
      <c r="HT275" s="746"/>
      <c r="HU275" s="746"/>
      <c r="HV275" s="746"/>
      <c r="HW275" s="746"/>
      <c r="HX275" s="746"/>
      <c r="HY275" s="746"/>
      <c r="HZ275" s="746"/>
      <c r="IA275" s="746"/>
      <c r="IB275" s="746"/>
      <c r="IC275" s="746"/>
      <c r="ID275" s="746"/>
      <c r="IE275" s="746"/>
      <c r="IF275" s="746"/>
    </row>
    <row r="276" spans="1:240" s="747" customFormat="1" ht="41.1" customHeight="1">
      <c r="A276" s="740">
        <v>3</v>
      </c>
      <c r="B276" s="912"/>
      <c r="C276" s="748" t="s">
        <v>6519</v>
      </c>
      <c r="D276" s="743" t="s">
        <v>6520</v>
      </c>
      <c r="E276" s="215" t="s">
        <v>4873</v>
      </c>
      <c r="F276" s="60">
        <f t="shared" si="188"/>
        <v>8100</v>
      </c>
      <c r="G276" s="60">
        <f t="shared" si="189"/>
        <v>13500</v>
      </c>
      <c r="H276" s="211" t="s">
        <v>4866</v>
      </c>
      <c r="I276" s="210" t="s">
        <v>4874</v>
      </c>
      <c r="J276" s="63"/>
      <c r="K276" s="244">
        <v>128</v>
      </c>
      <c r="L276" s="757">
        <f t="shared" si="190"/>
        <v>4480</v>
      </c>
      <c r="M276" s="757">
        <f t="shared" si="191"/>
        <v>13440</v>
      </c>
      <c r="N276" s="757">
        <f t="shared" si="192"/>
        <v>8064</v>
      </c>
      <c r="O276" s="757">
        <f t="shared" si="193"/>
        <v>7660.7999999999993</v>
      </c>
      <c r="P276" s="757">
        <f t="shared" si="194"/>
        <v>6511.6799999999994</v>
      </c>
      <c r="Q276" s="746"/>
      <c r="R276" s="746"/>
      <c r="S276" s="746"/>
      <c r="T276" s="746"/>
      <c r="U276" s="746"/>
      <c r="V276" s="746"/>
      <c r="W276" s="746"/>
      <c r="X276" s="746"/>
      <c r="Y276" s="746"/>
      <c r="Z276" s="746"/>
      <c r="AA276" s="746"/>
      <c r="AB276" s="746"/>
      <c r="AC276" s="746"/>
      <c r="AD276" s="746"/>
      <c r="AE276" s="746"/>
      <c r="AF276" s="746"/>
      <c r="AG276" s="746"/>
      <c r="AH276" s="746"/>
      <c r="AI276" s="746"/>
      <c r="AJ276" s="746"/>
      <c r="AK276" s="746"/>
      <c r="AL276" s="746"/>
      <c r="AM276" s="746"/>
      <c r="AN276" s="746"/>
      <c r="AO276" s="746"/>
      <c r="AP276" s="746"/>
      <c r="AQ276" s="746"/>
      <c r="AR276" s="746"/>
      <c r="AS276" s="746"/>
      <c r="AT276" s="746"/>
      <c r="AU276" s="746"/>
      <c r="AV276" s="746"/>
      <c r="AW276" s="746"/>
      <c r="AX276" s="746"/>
      <c r="AY276" s="746"/>
      <c r="AZ276" s="746"/>
      <c r="BA276" s="746"/>
      <c r="BB276" s="746"/>
      <c r="BC276" s="746"/>
      <c r="BD276" s="746"/>
      <c r="BE276" s="746"/>
      <c r="BF276" s="746"/>
      <c r="BG276" s="746"/>
      <c r="BH276" s="746"/>
      <c r="BI276" s="746"/>
      <c r="BJ276" s="746"/>
      <c r="BK276" s="746"/>
      <c r="BL276" s="746"/>
      <c r="BM276" s="746"/>
      <c r="BN276" s="746"/>
      <c r="BO276" s="746"/>
      <c r="BP276" s="746"/>
      <c r="BQ276" s="746"/>
      <c r="BR276" s="746"/>
      <c r="BS276" s="746"/>
      <c r="BT276" s="746"/>
      <c r="BU276" s="746"/>
      <c r="BV276" s="746"/>
      <c r="BW276" s="746"/>
      <c r="BX276" s="746"/>
      <c r="BY276" s="746"/>
      <c r="BZ276" s="746"/>
      <c r="CA276" s="746"/>
      <c r="CB276" s="746"/>
      <c r="CC276" s="746"/>
      <c r="CD276" s="746"/>
      <c r="CE276" s="746"/>
      <c r="CF276" s="746"/>
      <c r="CG276" s="746"/>
      <c r="CH276" s="746"/>
      <c r="CI276" s="746"/>
      <c r="CJ276" s="746"/>
      <c r="CK276" s="746"/>
      <c r="CL276" s="746"/>
      <c r="CM276" s="746"/>
      <c r="CN276" s="746"/>
      <c r="CO276" s="746"/>
      <c r="CP276" s="746"/>
      <c r="CQ276" s="746"/>
      <c r="CR276" s="746"/>
      <c r="CS276" s="746"/>
      <c r="CT276" s="746"/>
      <c r="CU276" s="746"/>
      <c r="CV276" s="746"/>
      <c r="CW276" s="746"/>
      <c r="CX276" s="746"/>
      <c r="CY276" s="746"/>
      <c r="CZ276" s="746"/>
      <c r="DA276" s="746"/>
      <c r="DB276" s="746"/>
      <c r="DC276" s="746"/>
      <c r="DD276" s="746"/>
      <c r="DE276" s="746"/>
      <c r="DF276" s="746"/>
      <c r="DG276" s="746"/>
      <c r="DH276" s="746"/>
      <c r="DI276" s="746"/>
      <c r="DJ276" s="746"/>
      <c r="DK276" s="746"/>
      <c r="DL276" s="746"/>
      <c r="DM276" s="746"/>
      <c r="DN276" s="746"/>
      <c r="DO276" s="746"/>
      <c r="DP276" s="746"/>
      <c r="DQ276" s="746"/>
      <c r="DR276" s="746"/>
      <c r="DS276" s="746"/>
      <c r="DT276" s="746"/>
      <c r="DU276" s="746"/>
      <c r="DV276" s="746"/>
      <c r="DW276" s="746"/>
      <c r="DX276" s="746"/>
      <c r="DY276" s="746"/>
      <c r="DZ276" s="746"/>
      <c r="EA276" s="746"/>
      <c r="EB276" s="746"/>
      <c r="EC276" s="746"/>
      <c r="ED276" s="746"/>
      <c r="EE276" s="746"/>
      <c r="EF276" s="746"/>
      <c r="EG276" s="746"/>
      <c r="EH276" s="746"/>
      <c r="EI276" s="746"/>
      <c r="EJ276" s="746"/>
      <c r="EK276" s="746"/>
      <c r="EL276" s="746"/>
      <c r="EM276" s="746"/>
      <c r="EN276" s="746"/>
      <c r="EO276" s="746"/>
      <c r="EP276" s="746"/>
      <c r="EQ276" s="746"/>
      <c r="ER276" s="746"/>
      <c r="ES276" s="746"/>
      <c r="ET276" s="746"/>
      <c r="EU276" s="746"/>
      <c r="EV276" s="746"/>
      <c r="EW276" s="746"/>
      <c r="EX276" s="746"/>
      <c r="EY276" s="746"/>
      <c r="EZ276" s="746"/>
      <c r="FA276" s="746"/>
      <c r="FB276" s="746"/>
      <c r="FC276" s="746"/>
      <c r="FD276" s="746"/>
      <c r="FE276" s="746"/>
      <c r="FF276" s="746"/>
      <c r="FG276" s="746"/>
      <c r="FH276" s="746"/>
      <c r="FI276" s="746"/>
      <c r="FJ276" s="746"/>
      <c r="FK276" s="746"/>
      <c r="FL276" s="746"/>
      <c r="FM276" s="746"/>
      <c r="FN276" s="746"/>
      <c r="FO276" s="746"/>
      <c r="FP276" s="746"/>
      <c r="FQ276" s="746"/>
      <c r="FR276" s="746"/>
      <c r="FS276" s="746"/>
      <c r="FT276" s="746"/>
      <c r="FU276" s="746"/>
      <c r="FV276" s="746"/>
      <c r="FW276" s="746"/>
      <c r="FX276" s="746"/>
      <c r="FY276" s="746"/>
      <c r="FZ276" s="746"/>
      <c r="GA276" s="746"/>
      <c r="GB276" s="746"/>
      <c r="GC276" s="746"/>
      <c r="GD276" s="746"/>
      <c r="GE276" s="746"/>
      <c r="GF276" s="746"/>
      <c r="GG276" s="746"/>
      <c r="GH276" s="746"/>
      <c r="GI276" s="746"/>
      <c r="GJ276" s="746"/>
      <c r="GK276" s="746"/>
      <c r="GL276" s="746"/>
      <c r="GM276" s="746"/>
      <c r="GN276" s="746"/>
      <c r="GO276" s="746"/>
      <c r="GP276" s="746"/>
      <c r="GQ276" s="746"/>
      <c r="GR276" s="746"/>
      <c r="GS276" s="746"/>
      <c r="GT276" s="746"/>
      <c r="GU276" s="746"/>
      <c r="GV276" s="746"/>
      <c r="GW276" s="746"/>
      <c r="GX276" s="746"/>
      <c r="GY276" s="746"/>
      <c r="GZ276" s="746"/>
      <c r="HA276" s="746"/>
      <c r="HB276" s="746"/>
      <c r="HC276" s="746"/>
      <c r="HD276" s="746"/>
      <c r="HE276" s="746"/>
      <c r="HF276" s="746"/>
      <c r="HG276" s="746"/>
      <c r="HH276" s="746"/>
      <c r="HI276" s="746"/>
      <c r="HJ276" s="746"/>
      <c r="HK276" s="746"/>
      <c r="HL276" s="746"/>
      <c r="HM276" s="746"/>
      <c r="HN276" s="746"/>
      <c r="HO276" s="746"/>
      <c r="HP276" s="746"/>
      <c r="HQ276" s="746"/>
      <c r="HR276" s="746"/>
      <c r="HS276" s="746"/>
      <c r="HT276" s="746"/>
      <c r="HU276" s="746"/>
      <c r="HV276" s="746"/>
      <c r="HW276" s="746"/>
      <c r="HX276" s="746"/>
      <c r="HY276" s="746"/>
      <c r="HZ276" s="746"/>
      <c r="IA276" s="746"/>
      <c r="IB276" s="746"/>
      <c r="IC276" s="746"/>
      <c r="ID276" s="746"/>
      <c r="IE276" s="746"/>
      <c r="IF276" s="746"/>
    </row>
    <row r="277" spans="1:240" s="747" customFormat="1" ht="41.1" customHeight="1">
      <c r="A277" s="740">
        <v>4</v>
      </c>
      <c r="B277" s="749"/>
      <c r="C277" s="748" t="s">
        <v>4888</v>
      </c>
      <c r="D277" s="750" t="s">
        <v>4889</v>
      </c>
      <c r="E277" s="215" t="s">
        <v>4873</v>
      </c>
      <c r="F277" s="60">
        <f t="shared" si="188"/>
        <v>4200</v>
      </c>
      <c r="G277" s="60">
        <f t="shared" si="189"/>
        <v>7000</v>
      </c>
      <c r="H277" s="211" t="s">
        <v>4866</v>
      </c>
      <c r="I277" s="210" t="s">
        <v>4874</v>
      </c>
      <c r="J277" s="63"/>
      <c r="K277" s="244">
        <v>66.666666666666671</v>
      </c>
      <c r="L277" s="757">
        <f t="shared" si="190"/>
        <v>2333.3333333333335</v>
      </c>
      <c r="M277" s="757">
        <f t="shared" si="191"/>
        <v>7000</v>
      </c>
      <c r="N277" s="757">
        <f t="shared" si="192"/>
        <v>4200</v>
      </c>
      <c r="O277" s="757">
        <f t="shared" si="193"/>
        <v>3990</v>
      </c>
      <c r="P277" s="757">
        <f t="shared" si="194"/>
        <v>3391.5</v>
      </c>
      <c r="Q277" s="746"/>
      <c r="R277" s="746"/>
      <c r="S277" s="746"/>
      <c r="T277" s="746"/>
      <c r="U277" s="746"/>
      <c r="V277" s="746"/>
      <c r="W277" s="746"/>
      <c r="X277" s="746"/>
      <c r="Y277" s="746"/>
      <c r="Z277" s="746"/>
      <c r="AA277" s="746"/>
      <c r="AB277" s="746"/>
      <c r="AC277" s="746"/>
      <c r="AD277" s="746"/>
      <c r="AE277" s="746"/>
      <c r="AF277" s="746"/>
      <c r="AG277" s="746"/>
      <c r="AH277" s="746"/>
      <c r="AI277" s="746"/>
      <c r="AJ277" s="746"/>
      <c r="AK277" s="746"/>
      <c r="AL277" s="746"/>
      <c r="AM277" s="746"/>
      <c r="AN277" s="746"/>
      <c r="AO277" s="746"/>
      <c r="AP277" s="746"/>
      <c r="AQ277" s="746"/>
      <c r="AR277" s="746"/>
      <c r="AS277" s="746"/>
      <c r="AT277" s="746"/>
      <c r="AU277" s="746"/>
      <c r="AV277" s="746"/>
      <c r="AW277" s="746"/>
      <c r="AX277" s="746"/>
      <c r="AY277" s="746"/>
      <c r="AZ277" s="746"/>
      <c r="BA277" s="746"/>
      <c r="BB277" s="746"/>
      <c r="BC277" s="746"/>
      <c r="BD277" s="746"/>
      <c r="BE277" s="746"/>
      <c r="BF277" s="746"/>
      <c r="BG277" s="746"/>
      <c r="BH277" s="746"/>
      <c r="BI277" s="746"/>
      <c r="BJ277" s="746"/>
      <c r="BK277" s="746"/>
      <c r="BL277" s="746"/>
      <c r="BM277" s="746"/>
      <c r="BN277" s="746"/>
      <c r="BO277" s="746"/>
      <c r="BP277" s="746"/>
      <c r="BQ277" s="746"/>
      <c r="BR277" s="746"/>
      <c r="BS277" s="746"/>
      <c r="BT277" s="746"/>
      <c r="BU277" s="746"/>
      <c r="BV277" s="746"/>
      <c r="BW277" s="746"/>
      <c r="BX277" s="746"/>
      <c r="BY277" s="746"/>
      <c r="BZ277" s="746"/>
      <c r="CA277" s="746"/>
      <c r="CB277" s="746"/>
      <c r="CC277" s="746"/>
      <c r="CD277" s="746"/>
      <c r="CE277" s="746"/>
      <c r="CF277" s="746"/>
      <c r="CG277" s="746"/>
      <c r="CH277" s="746"/>
      <c r="CI277" s="746"/>
      <c r="CJ277" s="746"/>
      <c r="CK277" s="746"/>
      <c r="CL277" s="746"/>
      <c r="CM277" s="746"/>
      <c r="CN277" s="746"/>
      <c r="CO277" s="746"/>
      <c r="CP277" s="746"/>
      <c r="CQ277" s="746"/>
      <c r="CR277" s="746"/>
      <c r="CS277" s="746"/>
      <c r="CT277" s="746"/>
      <c r="CU277" s="746"/>
      <c r="CV277" s="746"/>
      <c r="CW277" s="746"/>
      <c r="CX277" s="746"/>
      <c r="CY277" s="746"/>
      <c r="CZ277" s="746"/>
      <c r="DA277" s="746"/>
      <c r="DB277" s="746"/>
      <c r="DC277" s="746"/>
      <c r="DD277" s="746"/>
      <c r="DE277" s="746"/>
      <c r="DF277" s="746"/>
      <c r="DG277" s="746"/>
      <c r="DH277" s="746"/>
      <c r="DI277" s="746"/>
      <c r="DJ277" s="746"/>
      <c r="DK277" s="746"/>
      <c r="DL277" s="746"/>
      <c r="DM277" s="746"/>
      <c r="DN277" s="746"/>
      <c r="DO277" s="746"/>
      <c r="DP277" s="746"/>
      <c r="DQ277" s="746"/>
      <c r="DR277" s="746"/>
      <c r="DS277" s="746"/>
      <c r="DT277" s="746"/>
      <c r="DU277" s="746"/>
      <c r="DV277" s="746"/>
      <c r="DW277" s="746"/>
      <c r="DX277" s="746"/>
      <c r="DY277" s="746"/>
      <c r="DZ277" s="746"/>
      <c r="EA277" s="746"/>
      <c r="EB277" s="746"/>
      <c r="EC277" s="746"/>
      <c r="ED277" s="746"/>
      <c r="EE277" s="746"/>
      <c r="EF277" s="746"/>
      <c r="EG277" s="746"/>
      <c r="EH277" s="746"/>
      <c r="EI277" s="746"/>
      <c r="EJ277" s="746"/>
      <c r="EK277" s="746"/>
      <c r="EL277" s="746"/>
      <c r="EM277" s="746"/>
      <c r="EN277" s="746"/>
      <c r="EO277" s="746"/>
      <c r="EP277" s="746"/>
      <c r="EQ277" s="746"/>
      <c r="ER277" s="746"/>
      <c r="ES277" s="746"/>
      <c r="ET277" s="746"/>
      <c r="EU277" s="746"/>
      <c r="EV277" s="746"/>
      <c r="EW277" s="746"/>
      <c r="EX277" s="746"/>
      <c r="EY277" s="746"/>
      <c r="EZ277" s="746"/>
      <c r="FA277" s="746"/>
      <c r="FB277" s="746"/>
      <c r="FC277" s="746"/>
      <c r="FD277" s="746"/>
      <c r="FE277" s="746"/>
      <c r="FF277" s="746"/>
      <c r="FG277" s="746"/>
      <c r="FH277" s="746"/>
      <c r="FI277" s="746"/>
      <c r="FJ277" s="746"/>
      <c r="FK277" s="746"/>
      <c r="FL277" s="746"/>
      <c r="FM277" s="746"/>
      <c r="FN277" s="746"/>
      <c r="FO277" s="746"/>
      <c r="FP277" s="746"/>
      <c r="FQ277" s="746"/>
      <c r="FR277" s="746"/>
      <c r="FS277" s="746"/>
      <c r="FT277" s="746"/>
      <c r="FU277" s="746"/>
      <c r="FV277" s="746"/>
      <c r="FW277" s="746"/>
      <c r="FX277" s="746"/>
      <c r="FY277" s="746"/>
      <c r="FZ277" s="746"/>
      <c r="GA277" s="746"/>
      <c r="GB277" s="746"/>
      <c r="GC277" s="746"/>
      <c r="GD277" s="746"/>
      <c r="GE277" s="746"/>
      <c r="GF277" s="746"/>
      <c r="GG277" s="746"/>
      <c r="GH277" s="746"/>
      <c r="GI277" s="746"/>
      <c r="GJ277" s="746"/>
      <c r="GK277" s="746"/>
      <c r="GL277" s="746"/>
      <c r="GM277" s="746"/>
      <c r="GN277" s="746"/>
      <c r="GO277" s="746"/>
      <c r="GP277" s="746"/>
      <c r="GQ277" s="746"/>
      <c r="GR277" s="746"/>
      <c r="GS277" s="746"/>
      <c r="GT277" s="746"/>
      <c r="GU277" s="746"/>
      <c r="GV277" s="746"/>
      <c r="GW277" s="746"/>
      <c r="GX277" s="746"/>
      <c r="GY277" s="746"/>
      <c r="GZ277" s="746"/>
      <c r="HA277" s="746"/>
      <c r="HB277" s="746"/>
      <c r="HC277" s="746"/>
      <c r="HD277" s="746"/>
      <c r="HE277" s="746"/>
      <c r="HF277" s="746"/>
      <c r="HG277" s="746"/>
      <c r="HH277" s="746"/>
      <c r="HI277" s="746"/>
      <c r="HJ277" s="746"/>
      <c r="HK277" s="746"/>
      <c r="HL277" s="746"/>
      <c r="HM277" s="746"/>
      <c r="HN277" s="746"/>
      <c r="HO277" s="746"/>
      <c r="HP277" s="746"/>
      <c r="HQ277" s="746"/>
      <c r="HR277" s="746"/>
      <c r="HS277" s="746"/>
      <c r="HT277" s="746"/>
      <c r="HU277" s="746"/>
      <c r="HV277" s="746"/>
      <c r="HW277" s="746"/>
      <c r="HX277" s="746"/>
      <c r="HY277" s="746"/>
      <c r="HZ277" s="746"/>
      <c r="IA277" s="746"/>
      <c r="IB277" s="746"/>
      <c r="IC277" s="746"/>
      <c r="ID277" s="746"/>
      <c r="IE277" s="746"/>
      <c r="IF277" s="746"/>
    </row>
    <row r="278" spans="1:240" s="747" customFormat="1" ht="41.1" customHeight="1">
      <c r="A278" s="740">
        <v>5</v>
      </c>
      <c r="B278" s="751"/>
      <c r="C278" s="751" t="s">
        <v>6521</v>
      </c>
      <c r="D278" s="752" t="s">
        <v>4891</v>
      </c>
      <c r="E278" s="215" t="s">
        <v>4873</v>
      </c>
      <c r="F278" s="60">
        <f t="shared" si="188"/>
        <v>6800</v>
      </c>
      <c r="G278" s="60">
        <f t="shared" si="189"/>
        <v>11300</v>
      </c>
      <c r="H278" s="211" t="s">
        <v>4866</v>
      </c>
      <c r="I278" s="210" t="s">
        <v>4874</v>
      </c>
      <c r="J278" s="63"/>
      <c r="K278" s="235">
        <v>106.67</v>
      </c>
      <c r="L278" s="757">
        <f t="shared" si="190"/>
        <v>3733.4500000000003</v>
      </c>
      <c r="M278" s="757">
        <f t="shared" si="191"/>
        <v>11200.35</v>
      </c>
      <c r="N278" s="757">
        <f t="shared" si="192"/>
        <v>6720.21</v>
      </c>
      <c r="O278" s="757">
        <f t="shared" si="193"/>
        <v>6384.1994999999997</v>
      </c>
      <c r="P278" s="757">
        <f t="shared" si="194"/>
        <v>5426.5695749999995</v>
      </c>
      <c r="Q278" s="746"/>
      <c r="R278" s="746"/>
      <c r="S278" s="746"/>
      <c r="T278" s="746"/>
      <c r="U278" s="746"/>
      <c r="V278" s="746"/>
      <c r="W278" s="746"/>
      <c r="X278" s="746"/>
      <c r="Y278" s="746"/>
      <c r="Z278" s="746"/>
      <c r="AA278" s="746"/>
      <c r="AB278" s="746"/>
      <c r="AC278" s="746"/>
      <c r="AD278" s="746"/>
      <c r="AE278" s="746"/>
      <c r="AF278" s="746"/>
      <c r="AG278" s="746"/>
      <c r="AH278" s="746"/>
      <c r="AI278" s="746"/>
      <c r="AJ278" s="746"/>
      <c r="AK278" s="746"/>
      <c r="AL278" s="746"/>
      <c r="AM278" s="746"/>
      <c r="AN278" s="746"/>
      <c r="AO278" s="746"/>
      <c r="AP278" s="746"/>
      <c r="AQ278" s="746"/>
      <c r="AR278" s="746"/>
      <c r="AS278" s="746"/>
      <c r="AT278" s="746"/>
      <c r="AU278" s="746"/>
      <c r="AV278" s="746"/>
      <c r="AW278" s="746"/>
      <c r="AX278" s="746"/>
      <c r="AY278" s="746"/>
      <c r="AZ278" s="746"/>
      <c r="BA278" s="746"/>
      <c r="BB278" s="746"/>
      <c r="BC278" s="746"/>
      <c r="BD278" s="746"/>
      <c r="BE278" s="746"/>
      <c r="BF278" s="746"/>
      <c r="BG278" s="746"/>
      <c r="BH278" s="746"/>
      <c r="BI278" s="746"/>
      <c r="BJ278" s="746"/>
      <c r="BK278" s="746"/>
      <c r="BL278" s="746"/>
      <c r="BM278" s="746"/>
      <c r="BN278" s="746"/>
      <c r="BO278" s="746"/>
      <c r="BP278" s="746"/>
      <c r="BQ278" s="746"/>
      <c r="BR278" s="746"/>
      <c r="BS278" s="746"/>
      <c r="BT278" s="746"/>
      <c r="BU278" s="746"/>
      <c r="BV278" s="746"/>
      <c r="BW278" s="746"/>
      <c r="BX278" s="746"/>
      <c r="BY278" s="746"/>
      <c r="BZ278" s="746"/>
      <c r="CA278" s="746"/>
      <c r="CB278" s="746"/>
      <c r="CC278" s="746"/>
      <c r="CD278" s="746"/>
      <c r="CE278" s="746"/>
      <c r="CF278" s="746"/>
      <c r="CG278" s="746"/>
      <c r="CH278" s="746"/>
      <c r="CI278" s="746"/>
      <c r="CJ278" s="746"/>
      <c r="CK278" s="746"/>
      <c r="CL278" s="746"/>
      <c r="CM278" s="746"/>
      <c r="CN278" s="746"/>
      <c r="CO278" s="746"/>
      <c r="CP278" s="746"/>
      <c r="CQ278" s="746"/>
      <c r="CR278" s="746"/>
      <c r="CS278" s="746"/>
      <c r="CT278" s="746"/>
      <c r="CU278" s="746"/>
      <c r="CV278" s="746"/>
      <c r="CW278" s="746"/>
      <c r="CX278" s="746"/>
      <c r="CY278" s="746"/>
      <c r="CZ278" s="746"/>
      <c r="DA278" s="746"/>
      <c r="DB278" s="746"/>
      <c r="DC278" s="746"/>
      <c r="DD278" s="746"/>
      <c r="DE278" s="746"/>
      <c r="DF278" s="746"/>
      <c r="DG278" s="746"/>
      <c r="DH278" s="746"/>
      <c r="DI278" s="746"/>
      <c r="DJ278" s="746"/>
      <c r="DK278" s="746"/>
      <c r="DL278" s="746"/>
      <c r="DM278" s="746"/>
      <c r="DN278" s="746"/>
      <c r="DO278" s="746"/>
      <c r="DP278" s="746"/>
      <c r="DQ278" s="746"/>
      <c r="DR278" s="746"/>
      <c r="DS278" s="746"/>
      <c r="DT278" s="746"/>
      <c r="DU278" s="746"/>
      <c r="DV278" s="746"/>
      <c r="DW278" s="746"/>
      <c r="DX278" s="746"/>
      <c r="DY278" s="746"/>
      <c r="DZ278" s="746"/>
      <c r="EA278" s="746"/>
      <c r="EB278" s="746"/>
      <c r="EC278" s="746"/>
      <c r="ED278" s="746"/>
      <c r="EE278" s="746"/>
      <c r="EF278" s="746"/>
      <c r="EG278" s="746"/>
      <c r="EH278" s="746"/>
      <c r="EI278" s="746"/>
      <c r="EJ278" s="746"/>
      <c r="EK278" s="746"/>
      <c r="EL278" s="746"/>
      <c r="EM278" s="746"/>
      <c r="EN278" s="746"/>
      <c r="EO278" s="746"/>
      <c r="EP278" s="746"/>
      <c r="EQ278" s="746"/>
      <c r="ER278" s="746"/>
      <c r="ES278" s="746"/>
      <c r="ET278" s="746"/>
      <c r="EU278" s="746"/>
      <c r="EV278" s="746"/>
      <c r="EW278" s="746"/>
      <c r="EX278" s="746"/>
      <c r="EY278" s="746"/>
      <c r="EZ278" s="746"/>
      <c r="FA278" s="746"/>
      <c r="FB278" s="746"/>
      <c r="FC278" s="746"/>
      <c r="FD278" s="746"/>
      <c r="FE278" s="746"/>
      <c r="FF278" s="746"/>
      <c r="FG278" s="746"/>
      <c r="FH278" s="746"/>
      <c r="FI278" s="746"/>
      <c r="FJ278" s="746"/>
      <c r="FK278" s="746"/>
      <c r="FL278" s="746"/>
      <c r="FM278" s="746"/>
      <c r="FN278" s="746"/>
      <c r="FO278" s="746"/>
      <c r="FP278" s="746"/>
      <c r="FQ278" s="746"/>
      <c r="FR278" s="746"/>
      <c r="FS278" s="746"/>
      <c r="FT278" s="746"/>
      <c r="FU278" s="746"/>
      <c r="FV278" s="746"/>
      <c r="FW278" s="746"/>
      <c r="FX278" s="746"/>
      <c r="FY278" s="746"/>
      <c r="FZ278" s="746"/>
      <c r="GA278" s="746"/>
      <c r="GB278" s="746"/>
      <c r="GC278" s="746"/>
      <c r="GD278" s="746"/>
      <c r="GE278" s="746"/>
      <c r="GF278" s="746"/>
      <c r="GG278" s="746"/>
      <c r="GH278" s="746"/>
      <c r="GI278" s="746"/>
      <c r="GJ278" s="746"/>
      <c r="GK278" s="746"/>
      <c r="GL278" s="746"/>
      <c r="GM278" s="746"/>
      <c r="GN278" s="746"/>
      <c r="GO278" s="746"/>
      <c r="GP278" s="746"/>
      <c r="GQ278" s="746"/>
      <c r="GR278" s="746"/>
      <c r="GS278" s="746"/>
      <c r="GT278" s="746"/>
      <c r="GU278" s="746"/>
      <c r="GV278" s="746"/>
      <c r="GW278" s="746"/>
      <c r="GX278" s="746"/>
      <c r="GY278" s="746"/>
      <c r="GZ278" s="746"/>
      <c r="HA278" s="746"/>
      <c r="HB278" s="746"/>
      <c r="HC278" s="746"/>
      <c r="HD278" s="746"/>
      <c r="HE278" s="746"/>
      <c r="HF278" s="746"/>
      <c r="HG278" s="746"/>
      <c r="HH278" s="746"/>
      <c r="HI278" s="746"/>
      <c r="HJ278" s="746"/>
      <c r="HK278" s="746"/>
      <c r="HL278" s="746"/>
      <c r="HM278" s="746"/>
      <c r="HN278" s="746"/>
      <c r="HO278" s="746"/>
      <c r="HP278" s="746"/>
      <c r="HQ278" s="746"/>
      <c r="HR278" s="746"/>
      <c r="HS278" s="746"/>
      <c r="HT278" s="746"/>
      <c r="HU278" s="746"/>
      <c r="HV278" s="746"/>
      <c r="HW278" s="746"/>
      <c r="HX278" s="746"/>
      <c r="HY278" s="746"/>
      <c r="HZ278" s="746"/>
      <c r="IA278" s="746"/>
      <c r="IB278" s="746"/>
      <c r="IC278" s="746"/>
      <c r="ID278" s="746"/>
      <c r="IE278" s="746"/>
      <c r="IF278" s="746"/>
    </row>
    <row r="279" spans="1:240" s="732" customFormat="1" ht="20.100000000000001" customHeight="1">
      <c r="A279" s="908" t="s">
        <v>6522</v>
      </c>
      <c r="B279" s="908"/>
      <c r="C279" s="909"/>
      <c r="D279" s="909"/>
      <c r="E279" s="909"/>
      <c r="F279" s="910"/>
      <c r="G279" s="910"/>
      <c r="H279" s="910"/>
      <c r="I279" s="910"/>
      <c r="J279" s="731"/>
    </row>
    <row r="280" spans="1:240" s="739" customFormat="1" ht="21" customHeight="1">
      <c r="A280" s="733" t="s">
        <v>4868</v>
      </c>
      <c r="B280" s="734" t="s">
        <v>4869</v>
      </c>
      <c r="C280" s="733" t="s">
        <v>4870</v>
      </c>
      <c r="D280" s="733" t="s">
        <v>195</v>
      </c>
      <c r="E280" s="213" t="s">
        <v>498</v>
      </c>
      <c r="F280" s="214" t="s">
        <v>495</v>
      </c>
      <c r="G280" s="214" t="s">
        <v>496</v>
      </c>
      <c r="H280" s="211" t="s">
        <v>4866</v>
      </c>
      <c r="I280" s="213" t="s">
        <v>497</v>
      </c>
      <c r="J280" s="213" t="s">
        <v>202</v>
      </c>
    </row>
    <row r="281" spans="1:240" s="747" customFormat="1" ht="41.1" customHeight="1">
      <c r="A281" s="740">
        <v>1</v>
      </c>
      <c r="B281" s="742"/>
      <c r="C281" s="753" t="s">
        <v>6523</v>
      </c>
      <c r="D281" s="752" t="s">
        <v>6524</v>
      </c>
      <c r="E281" s="215" t="s">
        <v>4873</v>
      </c>
      <c r="F281" s="60">
        <f t="shared" ref="F281" si="195">CEILING(N281,100)</f>
        <v>30300</v>
      </c>
      <c r="G281" s="60">
        <f t="shared" ref="G281" si="196">CEILING(M281,100)</f>
        <v>50400</v>
      </c>
      <c r="H281" s="211" t="s">
        <v>4866</v>
      </c>
      <c r="I281" s="210" t="s">
        <v>4874</v>
      </c>
      <c r="J281" s="745"/>
      <c r="K281" s="235">
        <v>480</v>
      </c>
      <c r="L281" s="757">
        <f t="shared" ref="L281:L284" si="197">K281*35</f>
        <v>16800</v>
      </c>
      <c r="M281" s="757">
        <f t="shared" ref="M281" si="198">L281*3</f>
        <v>50400</v>
      </c>
      <c r="N281" s="757">
        <f t="shared" ref="N281" si="199">M281*0.6</f>
        <v>30240</v>
      </c>
      <c r="O281" s="757">
        <f t="shared" ref="O281" si="200">N281*0.95</f>
        <v>28728</v>
      </c>
      <c r="P281" s="757">
        <f t="shared" ref="P281" si="201">O281*0.85</f>
        <v>24418.799999999999</v>
      </c>
      <c r="Q281" s="746"/>
      <c r="R281" s="746"/>
      <c r="S281" s="746"/>
      <c r="T281" s="746"/>
      <c r="U281" s="746"/>
      <c r="V281" s="746"/>
      <c r="W281" s="746"/>
      <c r="X281" s="746"/>
      <c r="Y281" s="746"/>
      <c r="Z281" s="746"/>
      <c r="AA281" s="746"/>
      <c r="AB281" s="746"/>
      <c r="AC281" s="746"/>
      <c r="AD281" s="746"/>
      <c r="AE281" s="746"/>
      <c r="AF281" s="746"/>
      <c r="AG281" s="746"/>
      <c r="AH281" s="746"/>
      <c r="AI281" s="746"/>
      <c r="AJ281" s="746"/>
      <c r="AK281" s="746"/>
      <c r="AL281" s="746"/>
      <c r="AM281" s="746"/>
      <c r="AN281" s="746"/>
      <c r="AO281" s="746"/>
      <c r="AP281" s="746"/>
      <c r="AQ281" s="746"/>
      <c r="AR281" s="746"/>
      <c r="AS281" s="746"/>
      <c r="AT281" s="746"/>
      <c r="AU281" s="746"/>
      <c r="AV281" s="746"/>
      <c r="AW281" s="746"/>
      <c r="AX281" s="746"/>
      <c r="AY281" s="746"/>
      <c r="AZ281" s="746"/>
      <c r="BA281" s="746"/>
      <c r="BB281" s="746"/>
      <c r="BC281" s="746"/>
      <c r="BD281" s="746"/>
      <c r="BE281" s="746"/>
      <c r="BF281" s="746"/>
      <c r="BG281" s="746"/>
      <c r="BH281" s="746"/>
      <c r="BI281" s="746"/>
      <c r="BJ281" s="746"/>
      <c r="BK281" s="746"/>
      <c r="BL281" s="746"/>
      <c r="BM281" s="746"/>
      <c r="BN281" s="746"/>
      <c r="BO281" s="746"/>
      <c r="BP281" s="746"/>
      <c r="BQ281" s="746"/>
      <c r="BR281" s="746"/>
      <c r="BS281" s="746"/>
      <c r="BT281" s="746"/>
      <c r="BU281" s="746"/>
      <c r="BV281" s="746"/>
      <c r="BW281" s="746"/>
      <c r="BX281" s="746"/>
      <c r="BY281" s="746"/>
      <c r="BZ281" s="746"/>
      <c r="CA281" s="746"/>
      <c r="CB281" s="746"/>
      <c r="CC281" s="746"/>
      <c r="CD281" s="746"/>
      <c r="CE281" s="746"/>
      <c r="CF281" s="746"/>
      <c r="CG281" s="746"/>
      <c r="CH281" s="746"/>
      <c r="CI281" s="746"/>
      <c r="CJ281" s="746"/>
      <c r="CK281" s="746"/>
      <c r="CL281" s="746"/>
      <c r="CM281" s="746"/>
      <c r="CN281" s="746"/>
      <c r="CO281" s="746"/>
      <c r="CP281" s="746"/>
      <c r="CQ281" s="746"/>
      <c r="CR281" s="746"/>
      <c r="CS281" s="746"/>
      <c r="CT281" s="746"/>
      <c r="CU281" s="746"/>
      <c r="CV281" s="746"/>
      <c r="CW281" s="746"/>
      <c r="CX281" s="746"/>
      <c r="CY281" s="746"/>
      <c r="CZ281" s="746"/>
      <c r="DA281" s="746"/>
      <c r="DB281" s="746"/>
      <c r="DC281" s="746"/>
      <c r="DD281" s="746"/>
      <c r="DE281" s="746"/>
      <c r="DF281" s="746"/>
      <c r="DG281" s="746"/>
      <c r="DH281" s="746"/>
      <c r="DI281" s="746"/>
      <c r="DJ281" s="746"/>
      <c r="DK281" s="746"/>
      <c r="DL281" s="746"/>
      <c r="DM281" s="746"/>
      <c r="DN281" s="746"/>
      <c r="DO281" s="746"/>
      <c r="DP281" s="746"/>
      <c r="DQ281" s="746"/>
      <c r="DR281" s="746"/>
      <c r="DS281" s="746"/>
      <c r="DT281" s="746"/>
      <c r="DU281" s="746"/>
      <c r="DV281" s="746"/>
      <c r="DW281" s="746"/>
      <c r="DX281" s="746"/>
      <c r="DY281" s="746"/>
      <c r="DZ281" s="746"/>
      <c r="EA281" s="746"/>
      <c r="EB281" s="746"/>
      <c r="EC281" s="746"/>
      <c r="ED281" s="746"/>
      <c r="EE281" s="746"/>
      <c r="EF281" s="746"/>
      <c r="EG281" s="746"/>
      <c r="EH281" s="746"/>
      <c r="EI281" s="746"/>
      <c r="EJ281" s="746"/>
      <c r="EK281" s="746"/>
      <c r="EL281" s="746"/>
      <c r="EM281" s="746"/>
      <c r="EN281" s="746"/>
      <c r="EO281" s="746"/>
      <c r="EP281" s="746"/>
      <c r="EQ281" s="746"/>
      <c r="ER281" s="746"/>
      <c r="ES281" s="746"/>
      <c r="ET281" s="746"/>
      <c r="EU281" s="746"/>
      <c r="EV281" s="746"/>
      <c r="EW281" s="746"/>
      <c r="EX281" s="746"/>
      <c r="EY281" s="746"/>
      <c r="EZ281" s="746"/>
      <c r="FA281" s="746"/>
      <c r="FB281" s="746"/>
      <c r="FC281" s="746"/>
      <c r="FD281" s="746"/>
      <c r="FE281" s="746"/>
      <c r="FF281" s="746"/>
      <c r="FG281" s="746"/>
      <c r="FH281" s="746"/>
      <c r="FI281" s="746"/>
      <c r="FJ281" s="746"/>
      <c r="FK281" s="746"/>
      <c r="FL281" s="746"/>
      <c r="FM281" s="746"/>
      <c r="FN281" s="746"/>
      <c r="FO281" s="746"/>
      <c r="FP281" s="746"/>
      <c r="FQ281" s="746"/>
      <c r="FR281" s="746"/>
      <c r="FS281" s="746"/>
      <c r="FT281" s="746"/>
      <c r="FU281" s="746"/>
      <c r="FV281" s="746"/>
      <c r="FW281" s="746"/>
      <c r="FX281" s="746"/>
      <c r="FY281" s="746"/>
      <c r="FZ281" s="746"/>
      <c r="GA281" s="746"/>
      <c r="GB281" s="746"/>
      <c r="GC281" s="746"/>
      <c r="GD281" s="746"/>
      <c r="GE281" s="746"/>
      <c r="GF281" s="746"/>
      <c r="GG281" s="746"/>
      <c r="GH281" s="746"/>
      <c r="GI281" s="746"/>
      <c r="GJ281" s="746"/>
      <c r="GK281" s="746"/>
      <c r="GL281" s="746"/>
      <c r="GM281" s="746"/>
      <c r="GN281" s="746"/>
      <c r="GO281" s="746"/>
      <c r="GP281" s="746"/>
      <c r="GQ281" s="746"/>
      <c r="GR281" s="746"/>
      <c r="GS281" s="746"/>
      <c r="GT281" s="746"/>
      <c r="GU281" s="746"/>
      <c r="GV281" s="746"/>
      <c r="GW281" s="746"/>
      <c r="GX281" s="746"/>
      <c r="GY281" s="746"/>
      <c r="GZ281" s="746"/>
      <c r="HA281" s="746"/>
      <c r="HB281" s="746"/>
      <c r="HC281" s="746"/>
      <c r="HD281" s="746"/>
      <c r="HE281" s="746"/>
      <c r="HF281" s="746"/>
      <c r="HG281" s="746"/>
      <c r="HH281" s="746"/>
      <c r="HI281" s="746"/>
      <c r="HJ281" s="746"/>
      <c r="HK281" s="746"/>
      <c r="HL281" s="746"/>
      <c r="HM281" s="746"/>
      <c r="HN281" s="746"/>
      <c r="HO281" s="746"/>
      <c r="HP281" s="746"/>
      <c r="HQ281" s="746"/>
      <c r="HR281" s="746"/>
      <c r="HS281" s="746"/>
      <c r="HT281" s="746"/>
      <c r="HU281" s="746"/>
      <c r="HV281" s="746"/>
      <c r="HW281" s="746"/>
      <c r="HX281" s="746"/>
      <c r="HY281" s="746"/>
      <c r="HZ281" s="746"/>
      <c r="IA281" s="746"/>
      <c r="IB281" s="746"/>
      <c r="IC281" s="746"/>
      <c r="ID281" s="746"/>
      <c r="IE281" s="746"/>
      <c r="IF281" s="746"/>
    </row>
    <row r="282" spans="1:240" s="747" customFormat="1" ht="41.1" customHeight="1">
      <c r="A282" s="740">
        <v>2</v>
      </c>
      <c r="B282" s="749"/>
      <c r="C282" s="748" t="s">
        <v>6525</v>
      </c>
      <c r="D282" s="754" t="s">
        <v>6526</v>
      </c>
      <c r="E282" s="215" t="s">
        <v>4873</v>
      </c>
      <c r="F282" s="60">
        <f t="shared" ref="F282:F284" si="202">CEILING(N282,100)</f>
        <v>16400</v>
      </c>
      <c r="G282" s="60">
        <f t="shared" ref="G282:G284" si="203">CEILING(M282,100)</f>
        <v>27400</v>
      </c>
      <c r="H282" s="211" t="s">
        <v>4866</v>
      </c>
      <c r="I282" s="210" t="s">
        <v>4874</v>
      </c>
      <c r="J282" s="745"/>
      <c r="K282" s="244">
        <v>260.26666666666665</v>
      </c>
      <c r="L282" s="757">
        <f t="shared" si="197"/>
        <v>9109.3333333333321</v>
      </c>
      <c r="M282" s="757">
        <f t="shared" ref="M282:M284" si="204">L282*3</f>
        <v>27327.999999999996</v>
      </c>
      <c r="N282" s="757">
        <f t="shared" ref="N282:N284" si="205">M282*0.6</f>
        <v>16396.799999999996</v>
      </c>
      <c r="O282" s="757">
        <f t="shared" ref="O282:O284" si="206">N282*0.95</f>
        <v>15576.959999999995</v>
      </c>
      <c r="P282" s="757">
        <f t="shared" ref="P282:P284" si="207">O282*0.85</f>
        <v>13240.415999999996</v>
      </c>
      <c r="Q282" s="746"/>
      <c r="R282" s="746"/>
      <c r="S282" s="746"/>
      <c r="T282" s="746"/>
      <c r="U282" s="746"/>
      <c r="V282" s="746"/>
      <c r="W282" s="746"/>
      <c r="X282" s="746"/>
      <c r="Y282" s="746"/>
      <c r="Z282" s="746"/>
      <c r="AA282" s="746"/>
      <c r="AB282" s="746"/>
      <c r="AC282" s="746"/>
      <c r="AD282" s="746"/>
      <c r="AE282" s="746"/>
      <c r="AF282" s="746"/>
      <c r="AG282" s="746"/>
      <c r="AH282" s="746"/>
      <c r="AI282" s="746"/>
      <c r="AJ282" s="746"/>
      <c r="AK282" s="746"/>
      <c r="AL282" s="746"/>
      <c r="AM282" s="746"/>
      <c r="AN282" s="746"/>
      <c r="AO282" s="746"/>
      <c r="AP282" s="746"/>
      <c r="AQ282" s="746"/>
      <c r="AR282" s="746"/>
      <c r="AS282" s="746"/>
      <c r="AT282" s="746"/>
      <c r="AU282" s="746"/>
      <c r="AV282" s="746"/>
      <c r="AW282" s="746"/>
      <c r="AX282" s="746"/>
      <c r="AY282" s="746"/>
      <c r="AZ282" s="746"/>
      <c r="BA282" s="746"/>
      <c r="BB282" s="746"/>
      <c r="BC282" s="746"/>
      <c r="BD282" s="746"/>
      <c r="BE282" s="746"/>
      <c r="BF282" s="746"/>
      <c r="BG282" s="746"/>
      <c r="BH282" s="746"/>
      <c r="BI282" s="746"/>
      <c r="BJ282" s="746"/>
      <c r="BK282" s="746"/>
      <c r="BL282" s="746"/>
      <c r="BM282" s="746"/>
      <c r="BN282" s="746"/>
      <c r="BO282" s="746"/>
      <c r="BP282" s="746"/>
      <c r="BQ282" s="746"/>
      <c r="BR282" s="746"/>
      <c r="BS282" s="746"/>
      <c r="BT282" s="746"/>
      <c r="BU282" s="746"/>
      <c r="BV282" s="746"/>
      <c r="BW282" s="746"/>
      <c r="BX282" s="746"/>
      <c r="BY282" s="746"/>
      <c r="BZ282" s="746"/>
      <c r="CA282" s="746"/>
      <c r="CB282" s="746"/>
      <c r="CC282" s="746"/>
      <c r="CD282" s="746"/>
      <c r="CE282" s="746"/>
      <c r="CF282" s="746"/>
      <c r="CG282" s="746"/>
      <c r="CH282" s="746"/>
      <c r="CI282" s="746"/>
      <c r="CJ282" s="746"/>
      <c r="CK282" s="746"/>
      <c r="CL282" s="746"/>
      <c r="CM282" s="746"/>
      <c r="CN282" s="746"/>
      <c r="CO282" s="746"/>
      <c r="CP282" s="746"/>
      <c r="CQ282" s="746"/>
      <c r="CR282" s="746"/>
      <c r="CS282" s="746"/>
      <c r="CT282" s="746"/>
      <c r="CU282" s="746"/>
      <c r="CV282" s="746"/>
      <c r="CW282" s="746"/>
      <c r="CX282" s="746"/>
      <c r="CY282" s="746"/>
      <c r="CZ282" s="746"/>
      <c r="DA282" s="746"/>
      <c r="DB282" s="746"/>
      <c r="DC282" s="746"/>
      <c r="DD282" s="746"/>
      <c r="DE282" s="746"/>
      <c r="DF282" s="746"/>
      <c r="DG282" s="746"/>
      <c r="DH282" s="746"/>
      <c r="DI282" s="746"/>
      <c r="DJ282" s="746"/>
      <c r="DK282" s="746"/>
      <c r="DL282" s="746"/>
      <c r="DM282" s="746"/>
      <c r="DN282" s="746"/>
      <c r="DO282" s="746"/>
      <c r="DP282" s="746"/>
      <c r="DQ282" s="746"/>
      <c r="DR282" s="746"/>
      <c r="DS282" s="746"/>
      <c r="DT282" s="746"/>
      <c r="DU282" s="746"/>
      <c r="DV282" s="746"/>
      <c r="DW282" s="746"/>
      <c r="DX282" s="746"/>
      <c r="DY282" s="746"/>
      <c r="DZ282" s="746"/>
      <c r="EA282" s="746"/>
      <c r="EB282" s="746"/>
      <c r="EC282" s="746"/>
      <c r="ED282" s="746"/>
      <c r="EE282" s="746"/>
      <c r="EF282" s="746"/>
      <c r="EG282" s="746"/>
      <c r="EH282" s="746"/>
      <c r="EI282" s="746"/>
      <c r="EJ282" s="746"/>
      <c r="EK282" s="746"/>
      <c r="EL282" s="746"/>
      <c r="EM282" s="746"/>
      <c r="EN282" s="746"/>
      <c r="EO282" s="746"/>
      <c r="EP282" s="746"/>
      <c r="EQ282" s="746"/>
      <c r="ER282" s="746"/>
      <c r="ES282" s="746"/>
      <c r="ET282" s="746"/>
      <c r="EU282" s="746"/>
      <c r="EV282" s="746"/>
      <c r="EW282" s="746"/>
      <c r="EX282" s="746"/>
      <c r="EY282" s="746"/>
      <c r="EZ282" s="746"/>
      <c r="FA282" s="746"/>
      <c r="FB282" s="746"/>
      <c r="FC282" s="746"/>
      <c r="FD282" s="746"/>
      <c r="FE282" s="746"/>
      <c r="FF282" s="746"/>
      <c r="FG282" s="746"/>
      <c r="FH282" s="746"/>
      <c r="FI282" s="746"/>
      <c r="FJ282" s="746"/>
      <c r="FK282" s="746"/>
      <c r="FL282" s="746"/>
      <c r="FM282" s="746"/>
      <c r="FN282" s="746"/>
      <c r="FO282" s="746"/>
      <c r="FP282" s="746"/>
      <c r="FQ282" s="746"/>
      <c r="FR282" s="746"/>
      <c r="FS282" s="746"/>
      <c r="FT282" s="746"/>
      <c r="FU282" s="746"/>
      <c r="FV282" s="746"/>
      <c r="FW282" s="746"/>
      <c r="FX282" s="746"/>
      <c r="FY282" s="746"/>
      <c r="FZ282" s="746"/>
      <c r="GA282" s="746"/>
      <c r="GB282" s="746"/>
      <c r="GC282" s="746"/>
      <c r="GD282" s="746"/>
      <c r="GE282" s="746"/>
      <c r="GF282" s="746"/>
      <c r="GG282" s="746"/>
      <c r="GH282" s="746"/>
      <c r="GI282" s="746"/>
      <c r="GJ282" s="746"/>
      <c r="GK282" s="746"/>
      <c r="GL282" s="746"/>
      <c r="GM282" s="746"/>
      <c r="GN282" s="746"/>
      <c r="GO282" s="746"/>
      <c r="GP282" s="746"/>
      <c r="GQ282" s="746"/>
      <c r="GR282" s="746"/>
      <c r="GS282" s="746"/>
      <c r="GT282" s="746"/>
      <c r="GU282" s="746"/>
      <c r="GV282" s="746"/>
      <c r="GW282" s="746"/>
      <c r="GX282" s="746"/>
      <c r="GY282" s="746"/>
      <c r="GZ282" s="746"/>
      <c r="HA282" s="746"/>
      <c r="HB282" s="746"/>
      <c r="HC282" s="746"/>
      <c r="HD282" s="746"/>
      <c r="HE282" s="746"/>
      <c r="HF282" s="746"/>
      <c r="HG282" s="746"/>
      <c r="HH282" s="746"/>
      <c r="HI282" s="746"/>
      <c r="HJ282" s="746"/>
      <c r="HK282" s="746"/>
      <c r="HL282" s="746"/>
      <c r="HM282" s="746"/>
      <c r="HN282" s="746"/>
      <c r="HO282" s="746"/>
      <c r="HP282" s="746"/>
      <c r="HQ282" s="746"/>
      <c r="HR282" s="746"/>
      <c r="HS282" s="746"/>
      <c r="HT282" s="746"/>
      <c r="HU282" s="746"/>
      <c r="HV282" s="746"/>
      <c r="HW282" s="746"/>
      <c r="HX282" s="746"/>
      <c r="HY282" s="746"/>
      <c r="HZ282" s="746"/>
      <c r="IA282" s="746"/>
      <c r="IB282" s="746"/>
      <c r="IC282" s="746"/>
      <c r="ID282" s="746"/>
      <c r="IE282" s="746"/>
      <c r="IF282" s="746"/>
    </row>
    <row r="283" spans="1:240" s="747" customFormat="1" ht="54" customHeight="1">
      <c r="A283" s="740">
        <v>3</v>
      </c>
      <c r="B283" s="742"/>
      <c r="C283" s="744" t="s">
        <v>6527</v>
      </c>
      <c r="D283" s="755" t="s">
        <v>6528</v>
      </c>
      <c r="E283" s="215" t="s">
        <v>4873</v>
      </c>
      <c r="F283" s="60">
        <f t="shared" si="202"/>
        <v>13500</v>
      </c>
      <c r="G283" s="60">
        <f t="shared" si="203"/>
        <v>22400</v>
      </c>
      <c r="H283" s="211" t="s">
        <v>4866</v>
      </c>
      <c r="I283" s="210" t="s">
        <v>4874</v>
      </c>
      <c r="J283" s="745"/>
      <c r="K283" s="244">
        <v>213.33333333333337</v>
      </c>
      <c r="L283" s="757">
        <f t="shared" si="197"/>
        <v>7466.6666666666679</v>
      </c>
      <c r="M283" s="757">
        <f t="shared" si="204"/>
        <v>22400.000000000004</v>
      </c>
      <c r="N283" s="757">
        <f t="shared" si="205"/>
        <v>13440.000000000002</v>
      </c>
      <c r="O283" s="757">
        <f t="shared" si="206"/>
        <v>12768.000000000002</v>
      </c>
      <c r="P283" s="757">
        <f t="shared" si="207"/>
        <v>10852.800000000001</v>
      </c>
      <c r="Q283" s="746"/>
      <c r="R283" s="746"/>
      <c r="S283" s="746"/>
      <c r="T283" s="746"/>
      <c r="U283" s="746"/>
      <c r="V283" s="746"/>
      <c r="W283" s="746"/>
      <c r="X283" s="746"/>
      <c r="Y283" s="746"/>
      <c r="Z283" s="746"/>
      <c r="AA283" s="746"/>
      <c r="AB283" s="746"/>
      <c r="AC283" s="746"/>
      <c r="AD283" s="746"/>
      <c r="AE283" s="746"/>
      <c r="AF283" s="746"/>
      <c r="AG283" s="746"/>
      <c r="AH283" s="746"/>
      <c r="AI283" s="746"/>
      <c r="AJ283" s="746"/>
      <c r="AK283" s="746"/>
      <c r="AL283" s="746"/>
      <c r="AM283" s="746"/>
      <c r="AN283" s="746"/>
      <c r="AO283" s="746"/>
      <c r="AP283" s="746"/>
      <c r="AQ283" s="746"/>
      <c r="AR283" s="746"/>
      <c r="AS283" s="746"/>
      <c r="AT283" s="746"/>
      <c r="AU283" s="746"/>
      <c r="AV283" s="746"/>
      <c r="AW283" s="746"/>
      <c r="AX283" s="746"/>
      <c r="AY283" s="746"/>
      <c r="AZ283" s="746"/>
      <c r="BA283" s="746"/>
      <c r="BB283" s="746"/>
      <c r="BC283" s="746"/>
      <c r="BD283" s="746"/>
      <c r="BE283" s="746"/>
      <c r="BF283" s="746"/>
      <c r="BG283" s="746"/>
      <c r="BH283" s="746"/>
      <c r="BI283" s="746"/>
      <c r="BJ283" s="746"/>
      <c r="BK283" s="746"/>
      <c r="BL283" s="746"/>
      <c r="BM283" s="746"/>
      <c r="BN283" s="746"/>
      <c r="BO283" s="746"/>
      <c r="BP283" s="746"/>
      <c r="BQ283" s="746"/>
      <c r="BR283" s="746"/>
      <c r="BS283" s="746"/>
      <c r="BT283" s="746"/>
      <c r="BU283" s="746"/>
      <c r="BV283" s="746"/>
      <c r="BW283" s="746"/>
      <c r="BX283" s="746"/>
      <c r="BY283" s="746"/>
      <c r="BZ283" s="746"/>
      <c r="CA283" s="746"/>
      <c r="CB283" s="746"/>
      <c r="CC283" s="746"/>
      <c r="CD283" s="746"/>
      <c r="CE283" s="746"/>
      <c r="CF283" s="746"/>
      <c r="CG283" s="746"/>
      <c r="CH283" s="746"/>
      <c r="CI283" s="746"/>
      <c r="CJ283" s="746"/>
      <c r="CK283" s="746"/>
      <c r="CL283" s="746"/>
      <c r="CM283" s="746"/>
      <c r="CN283" s="746"/>
      <c r="CO283" s="746"/>
      <c r="CP283" s="746"/>
      <c r="CQ283" s="746"/>
      <c r="CR283" s="746"/>
      <c r="CS283" s="746"/>
      <c r="CT283" s="746"/>
      <c r="CU283" s="746"/>
      <c r="CV283" s="746"/>
      <c r="CW283" s="746"/>
      <c r="CX283" s="746"/>
      <c r="CY283" s="746"/>
      <c r="CZ283" s="746"/>
      <c r="DA283" s="746"/>
      <c r="DB283" s="746"/>
      <c r="DC283" s="746"/>
      <c r="DD283" s="746"/>
      <c r="DE283" s="746"/>
      <c r="DF283" s="746"/>
      <c r="DG283" s="746"/>
      <c r="DH283" s="746"/>
      <c r="DI283" s="746"/>
      <c r="DJ283" s="746"/>
      <c r="DK283" s="746"/>
      <c r="DL283" s="746"/>
      <c r="DM283" s="746"/>
      <c r="DN283" s="746"/>
      <c r="DO283" s="746"/>
      <c r="DP283" s="746"/>
      <c r="DQ283" s="746"/>
      <c r="DR283" s="746"/>
      <c r="DS283" s="746"/>
      <c r="DT283" s="746"/>
      <c r="DU283" s="746"/>
      <c r="DV283" s="746"/>
      <c r="DW283" s="746"/>
      <c r="DX283" s="746"/>
      <c r="DY283" s="746"/>
      <c r="DZ283" s="746"/>
      <c r="EA283" s="746"/>
      <c r="EB283" s="746"/>
      <c r="EC283" s="746"/>
      <c r="ED283" s="746"/>
      <c r="EE283" s="746"/>
      <c r="EF283" s="746"/>
      <c r="EG283" s="746"/>
      <c r="EH283" s="746"/>
      <c r="EI283" s="746"/>
      <c r="EJ283" s="746"/>
      <c r="EK283" s="746"/>
      <c r="EL283" s="746"/>
      <c r="EM283" s="746"/>
      <c r="EN283" s="746"/>
      <c r="EO283" s="746"/>
      <c r="EP283" s="746"/>
      <c r="EQ283" s="746"/>
      <c r="ER283" s="746"/>
      <c r="ES283" s="746"/>
      <c r="ET283" s="746"/>
      <c r="EU283" s="746"/>
      <c r="EV283" s="746"/>
      <c r="EW283" s="746"/>
      <c r="EX283" s="746"/>
      <c r="EY283" s="746"/>
      <c r="EZ283" s="746"/>
      <c r="FA283" s="746"/>
      <c r="FB283" s="746"/>
      <c r="FC283" s="746"/>
      <c r="FD283" s="746"/>
      <c r="FE283" s="746"/>
      <c r="FF283" s="746"/>
      <c r="FG283" s="746"/>
      <c r="FH283" s="746"/>
      <c r="FI283" s="746"/>
      <c r="FJ283" s="746"/>
      <c r="FK283" s="746"/>
      <c r="FL283" s="746"/>
      <c r="FM283" s="746"/>
      <c r="FN283" s="746"/>
      <c r="FO283" s="746"/>
      <c r="FP283" s="746"/>
      <c r="FQ283" s="746"/>
      <c r="FR283" s="746"/>
      <c r="FS283" s="746"/>
      <c r="FT283" s="746"/>
      <c r="FU283" s="746"/>
      <c r="FV283" s="746"/>
      <c r="FW283" s="746"/>
      <c r="FX283" s="746"/>
      <c r="FY283" s="746"/>
      <c r="FZ283" s="746"/>
      <c r="GA283" s="746"/>
      <c r="GB283" s="746"/>
      <c r="GC283" s="746"/>
      <c r="GD283" s="746"/>
      <c r="GE283" s="746"/>
      <c r="GF283" s="746"/>
      <c r="GG283" s="746"/>
      <c r="GH283" s="746"/>
      <c r="GI283" s="746"/>
      <c r="GJ283" s="746"/>
      <c r="GK283" s="746"/>
      <c r="GL283" s="746"/>
      <c r="GM283" s="746"/>
      <c r="GN283" s="746"/>
      <c r="GO283" s="746"/>
      <c r="GP283" s="746"/>
      <c r="GQ283" s="746"/>
      <c r="GR283" s="746"/>
      <c r="GS283" s="746"/>
      <c r="GT283" s="746"/>
      <c r="GU283" s="746"/>
      <c r="GV283" s="746"/>
      <c r="GW283" s="746"/>
      <c r="GX283" s="746"/>
      <c r="GY283" s="746"/>
      <c r="GZ283" s="746"/>
      <c r="HA283" s="746"/>
      <c r="HB283" s="746"/>
      <c r="HC283" s="746"/>
      <c r="HD283" s="746"/>
      <c r="HE283" s="746"/>
      <c r="HF283" s="746"/>
      <c r="HG283" s="746"/>
      <c r="HH283" s="746"/>
      <c r="HI283" s="746"/>
      <c r="HJ283" s="746"/>
      <c r="HK283" s="746"/>
      <c r="HL283" s="746"/>
      <c r="HM283" s="746"/>
      <c r="HN283" s="746"/>
      <c r="HO283" s="746"/>
      <c r="HP283" s="746"/>
      <c r="HQ283" s="746"/>
      <c r="HR283" s="746"/>
      <c r="HS283" s="746"/>
      <c r="HT283" s="746"/>
      <c r="HU283" s="746"/>
      <c r="HV283" s="746"/>
      <c r="HW283" s="746"/>
      <c r="HX283" s="746"/>
      <c r="HY283" s="746"/>
      <c r="HZ283" s="746"/>
      <c r="IA283" s="746"/>
      <c r="IB283" s="746"/>
      <c r="IC283" s="746"/>
      <c r="ID283" s="746"/>
      <c r="IE283" s="746"/>
      <c r="IF283" s="746"/>
    </row>
    <row r="284" spans="1:240" s="747" customFormat="1" ht="41.1" customHeight="1">
      <c r="A284" s="740">
        <v>4</v>
      </c>
      <c r="B284" s="749"/>
      <c r="C284" s="748" t="s">
        <v>4904</v>
      </c>
      <c r="D284" s="756" t="s">
        <v>4905</v>
      </c>
      <c r="E284" s="215" t="s">
        <v>4873</v>
      </c>
      <c r="F284" s="60">
        <f t="shared" si="202"/>
        <v>300</v>
      </c>
      <c r="G284" s="60">
        <f t="shared" si="203"/>
        <v>400</v>
      </c>
      <c r="H284" s="211" t="s">
        <v>4866</v>
      </c>
      <c r="I284" s="210" t="s">
        <v>4874</v>
      </c>
      <c r="J284" s="745"/>
      <c r="K284" s="244">
        <v>3.7333333333333338</v>
      </c>
      <c r="L284" s="757">
        <f t="shared" si="197"/>
        <v>130.66666666666669</v>
      </c>
      <c r="M284" s="757">
        <f t="shared" si="204"/>
        <v>392.00000000000006</v>
      </c>
      <c r="N284" s="757">
        <f t="shared" si="205"/>
        <v>235.20000000000002</v>
      </c>
      <c r="O284" s="757">
        <f t="shared" si="206"/>
        <v>223.44</v>
      </c>
      <c r="P284" s="757">
        <f t="shared" si="207"/>
        <v>189.92400000000001</v>
      </c>
      <c r="Q284" s="746"/>
      <c r="R284" s="746"/>
      <c r="S284" s="746"/>
      <c r="T284" s="746"/>
      <c r="U284" s="746"/>
      <c r="V284" s="746"/>
      <c r="W284" s="746"/>
      <c r="X284" s="746"/>
      <c r="Y284" s="746"/>
      <c r="Z284" s="746"/>
      <c r="AA284" s="746"/>
      <c r="AB284" s="746"/>
      <c r="AC284" s="746"/>
      <c r="AD284" s="746"/>
      <c r="AE284" s="746"/>
      <c r="AF284" s="746"/>
      <c r="AG284" s="746"/>
      <c r="AH284" s="746"/>
      <c r="AI284" s="746"/>
      <c r="AJ284" s="746"/>
      <c r="AK284" s="746"/>
      <c r="AL284" s="746"/>
      <c r="AM284" s="746"/>
      <c r="AN284" s="746"/>
      <c r="AO284" s="746"/>
      <c r="AP284" s="746"/>
      <c r="AQ284" s="746"/>
      <c r="AR284" s="746"/>
      <c r="AS284" s="746"/>
      <c r="AT284" s="746"/>
      <c r="AU284" s="746"/>
      <c r="AV284" s="746"/>
      <c r="AW284" s="746"/>
      <c r="AX284" s="746"/>
      <c r="AY284" s="746"/>
      <c r="AZ284" s="746"/>
      <c r="BA284" s="746"/>
      <c r="BB284" s="746"/>
      <c r="BC284" s="746"/>
      <c r="BD284" s="746"/>
      <c r="BE284" s="746"/>
      <c r="BF284" s="746"/>
      <c r="BG284" s="746"/>
      <c r="BH284" s="746"/>
      <c r="BI284" s="746"/>
      <c r="BJ284" s="746"/>
      <c r="BK284" s="746"/>
      <c r="BL284" s="746"/>
      <c r="BM284" s="746"/>
      <c r="BN284" s="746"/>
      <c r="BO284" s="746"/>
      <c r="BP284" s="746"/>
      <c r="BQ284" s="746"/>
      <c r="BR284" s="746"/>
      <c r="BS284" s="746"/>
      <c r="BT284" s="746"/>
      <c r="BU284" s="746"/>
      <c r="BV284" s="746"/>
      <c r="BW284" s="746"/>
      <c r="BX284" s="746"/>
      <c r="BY284" s="746"/>
      <c r="BZ284" s="746"/>
      <c r="CA284" s="746"/>
      <c r="CB284" s="746"/>
      <c r="CC284" s="746"/>
      <c r="CD284" s="746"/>
      <c r="CE284" s="746"/>
      <c r="CF284" s="746"/>
      <c r="CG284" s="746"/>
      <c r="CH284" s="746"/>
      <c r="CI284" s="746"/>
      <c r="CJ284" s="746"/>
      <c r="CK284" s="746"/>
      <c r="CL284" s="746"/>
      <c r="CM284" s="746"/>
      <c r="CN284" s="746"/>
      <c r="CO284" s="746"/>
      <c r="CP284" s="746"/>
      <c r="CQ284" s="746"/>
      <c r="CR284" s="746"/>
      <c r="CS284" s="746"/>
      <c r="CT284" s="746"/>
      <c r="CU284" s="746"/>
      <c r="CV284" s="746"/>
      <c r="CW284" s="746"/>
      <c r="CX284" s="746"/>
      <c r="CY284" s="746"/>
      <c r="CZ284" s="746"/>
      <c r="DA284" s="746"/>
      <c r="DB284" s="746"/>
      <c r="DC284" s="746"/>
      <c r="DD284" s="746"/>
      <c r="DE284" s="746"/>
      <c r="DF284" s="746"/>
      <c r="DG284" s="746"/>
      <c r="DH284" s="746"/>
      <c r="DI284" s="746"/>
      <c r="DJ284" s="746"/>
      <c r="DK284" s="746"/>
      <c r="DL284" s="746"/>
      <c r="DM284" s="746"/>
      <c r="DN284" s="746"/>
      <c r="DO284" s="746"/>
      <c r="DP284" s="746"/>
      <c r="DQ284" s="746"/>
      <c r="DR284" s="746"/>
      <c r="DS284" s="746"/>
      <c r="DT284" s="746"/>
      <c r="DU284" s="746"/>
      <c r="DV284" s="746"/>
      <c r="DW284" s="746"/>
      <c r="DX284" s="746"/>
      <c r="DY284" s="746"/>
      <c r="DZ284" s="746"/>
      <c r="EA284" s="746"/>
      <c r="EB284" s="746"/>
      <c r="EC284" s="746"/>
      <c r="ED284" s="746"/>
      <c r="EE284" s="746"/>
      <c r="EF284" s="746"/>
      <c r="EG284" s="746"/>
      <c r="EH284" s="746"/>
      <c r="EI284" s="746"/>
      <c r="EJ284" s="746"/>
      <c r="EK284" s="746"/>
      <c r="EL284" s="746"/>
      <c r="EM284" s="746"/>
      <c r="EN284" s="746"/>
      <c r="EO284" s="746"/>
      <c r="EP284" s="746"/>
      <c r="EQ284" s="746"/>
      <c r="ER284" s="746"/>
      <c r="ES284" s="746"/>
      <c r="ET284" s="746"/>
      <c r="EU284" s="746"/>
      <c r="EV284" s="746"/>
      <c r="EW284" s="746"/>
      <c r="EX284" s="746"/>
      <c r="EY284" s="746"/>
      <c r="EZ284" s="746"/>
      <c r="FA284" s="746"/>
      <c r="FB284" s="746"/>
      <c r="FC284" s="746"/>
      <c r="FD284" s="746"/>
      <c r="FE284" s="746"/>
      <c r="FF284" s="746"/>
      <c r="FG284" s="746"/>
      <c r="FH284" s="746"/>
      <c r="FI284" s="746"/>
      <c r="FJ284" s="746"/>
      <c r="FK284" s="746"/>
      <c r="FL284" s="746"/>
      <c r="FM284" s="746"/>
      <c r="FN284" s="746"/>
      <c r="FO284" s="746"/>
      <c r="FP284" s="746"/>
      <c r="FQ284" s="746"/>
      <c r="FR284" s="746"/>
      <c r="FS284" s="746"/>
      <c r="FT284" s="746"/>
      <c r="FU284" s="746"/>
      <c r="FV284" s="746"/>
      <c r="FW284" s="746"/>
      <c r="FX284" s="746"/>
      <c r="FY284" s="746"/>
      <c r="FZ284" s="746"/>
      <c r="GA284" s="746"/>
      <c r="GB284" s="746"/>
      <c r="GC284" s="746"/>
      <c r="GD284" s="746"/>
      <c r="GE284" s="746"/>
      <c r="GF284" s="746"/>
      <c r="GG284" s="746"/>
      <c r="GH284" s="746"/>
      <c r="GI284" s="746"/>
      <c r="GJ284" s="746"/>
      <c r="GK284" s="746"/>
      <c r="GL284" s="746"/>
      <c r="GM284" s="746"/>
      <c r="GN284" s="746"/>
      <c r="GO284" s="746"/>
      <c r="GP284" s="746"/>
      <c r="GQ284" s="746"/>
      <c r="GR284" s="746"/>
      <c r="GS284" s="746"/>
      <c r="GT284" s="746"/>
      <c r="GU284" s="746"/>
      <c r="GV284" s="746"/>
      <c r="GW284" s="746"/>
      <c r="GX284" s="746"/>
      <c r="GY284" s="746"/>
      <c r="GZ284" s="746"/>
      <c r="HA284" s="746"/>
      <c r="HB284" s="746"/>
      <c r="HC284" s="746"/>
      <c r="HD284" s="746"/>
      <c r="HE284" s="746"/>
      <c r="HF284" s="746"/>
      <c r="HG284" s="746"/>
      <c r="HH284" s="746"/>
      <c r="HI284" s="746"/>
      <c r="HJ284" s="746"/>
      <c r="HK284" s="746"/>
      <c r="HL284" s="746"/>
      <c r="HM284" s="746"/>
      <c r="HN284" s="746"/>
      <c r="HO284" s="746"/>
      <c r="HP284" s="746"/>
      <c r="HQ284" s="746"/>
      <c r="HR284" s="746"/>
      <c r="HS284" s="746"/>
      <c r="HT284" s="746"/>
      <c r="HU284" s="746"/>
      <c r="HV284" s="746"/>
      <c r="HW284" s="746"/>
      <c r="HX284" s="746"/>
      <c r="HY284" s="746"/>
      <c r="HZ284" s="746"/>
      <c r="IA284" s="746"/>
      <c r="IB284" s="746"/>
      <c r="IC284" s="746"/>
      <c r="ID284" s="746"/>
      <c r="IE284" s="746"/>
      <c r="IF284" s="746"/>
    </row>
    <row r="285" spans="1:240" ht="32.25" customHeight="1">
      <c r="A285" s="29"/>
      <c r="B285" s="29"/>
      <c r="C285" s="29"/>
      <c r="D285" s="177"/>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row>
    <row r="286" spans="1:240" ht="32.25" customHeight="1">
      <c r="A286" s="29"/>
      <c r="B286" s="29"/>
      <c r="C286" s="29"/>
      <c r="D286" s="177"/>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row>
    <row r="287" spans="1:240" ht="32.25" customHeight="1">
      <c r="A287" s="29"/>
      <c r="B287" s="29"/>
      <c r="C287" s="29"/>
      <c r="D287" s="177"/>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row>
    <row r="288" spans="1:240" ht="32.25" customHeight="1">
      <c r="A288" s="29"/>
      <c r="B288" s="29"/>
      <c r="C288" s="29"/>
      <c r="D288" s="177"/>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row>
    <row r="289" spans="1:36" ht="32.25" customHeight="1">
      <c r="A289" s="29"/>
      <c r="B289" s="29"/>
      <c r="C289" s="29"/>
      <c r="D289" s="177"/>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row>
    <row r="290" spans="1:36" ht="32.25" customHeight="1">
      <c r="A290" s="29"/>
      <c r="B290" s="29"/>
      <c r="C290" s="29"/>
      <c r="D290" s="177"/>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row>
    <row r="291" spans="1:36" ht="32.25" customHeight="1">
      <c r="A291" s="29"/>
      <c r="B291" s="29"/>
      <c r="C291" s="29"/>
      <c r="D291" s="177"/>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row>
    <row r="292" spans="1:36" ht="32.25" customHeight="1">
      <c r="A292" s="29"/>
      <c r="B292" s="29"/>
      <c r="C292" s="29"/>
      <c r="D292" s="177"/>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row>
    <row r="293" spans="1:36" ht="32.25" customHeight="1">
      <c r="A293" s="29"/>
      <c r="B293" s="29"/>
      <c r="C293" s="29"/>
      <c r="D293" s="177"/>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row>
    <row r="294" spans="1:36" ht="32.25" customHeight="1">
      <c r="A294" s="29"/>
      <c r="B294" s="29"/>
      <c r="C294" s="29"/>
      <c r="D294" s="177"/>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row>
    <row r="295" spans="1:36" ht="32.25" customHeight="1">
      <c r="A295" s="29"/>
      <c r="B295" s="29"/>
      <c r="C295" s="29"/>
      <c r="D295" s="177"/>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row>
    <row r="296" spans="1:36" ht="32.25" customHeight="1">
      <c r="A296" s="29"/>
      <c r="B296" s="29"/>
      <c r="C296" s="29"/>
      <c r="D296" s="177"/>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row>
    <row r="297" spans="1:36" ht="32.25" customHeight="1">
      <c r="A297" s="29"/>
      <c r="B297" s="29"/>
      <c r="C297" s="29"/>
      <c r="D297" s="177"/>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row>
    <row r="298" spans="1:36" ht="32.25" customHeight="1">
      <c r="A298" s="29"/>
      <c r="B298" s="29"/>
      <c r="C298" s="29"/>
      <c r="D298" s="177"/>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row>
    <row r="299" spans="1:36" ht="32.25" customHeight="1">
      <c r="A299" s="29"/>
      <c r="B299" s="29"/>
      <c r="C299" s="29"/>
      <c r="D299" s="177"/>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row>
    <row r="300" spans="1:36" ht="32.25" customHeight="1">
      <c r="A300" s="29"/>
      <c r="B300" s="29"/>
      <c r="C300" s="29"/>
      <c r="D300" s="177"/>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row>
    <row r="301" spans="1:36" ht="32.25" customHeight="1">
      <c r="A301" s="29"/>
      <c r="B301" s="29"/>
      <c r="C301" s="29"/>
      <c r="D301" s="177"/>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row>
    <row r="302" spans="1:36" ht="32.25" customHeight="1">
      <c r="A302" s="29"/>
      <c r="B302" s="29"/>
      <c r="C302" s="29"/>
      <c r="D302" s="177"/>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row>
    <row r="303" spans="1:36" ht="32.25" customHeight="1">
      <c r="A303" s="29"/>
      <c r="B303" s="29"/>
      <c r="C303" s="29"/>
      <c r="D303" s="177"/>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row>
    <row r="304" spans="1:36" ht="32.25" customHeight="1">
      <c r="A304" s="29"/>
      <c r="B304" s="29"/>
      <c r="C304" s="29"/>
      <c r="D304" s="177"/>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row>
    <row r="305" spans="1:36" ht="32.25" customHeight="1">
      <c r="A305" s="29"/>
      <c r="B305" s="29"/>
      <c r="C305" s="29"/>
      <c r="D305" s="177"/>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row>
    <row r="306" spans="1:36" ht="32.25" customHeight="1">
      <c r="A306" s="29"/>
      <c r="B306" s="29"/>
      <c r="C306" s="29"/>
      <c r="D306" s="177"/>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row>
    <row r="307" spans="1:36" ht="32.25" customHeight="1">
      <c r="A307" s="29"/>
      <c r="B307" s="29"/>
      <c r="C307" s="29"/>
      <c r="D307" s="177"/>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row>
    <row r="308" spans="1:36" ht="32.25" customHeight="1">
      <c r="A308" s="29"/>
      <c r="B308" s="29"/>
      <c r="C308" s="29"/>
      <c r="D308" s="177"/>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row>
    <row r="309" spans="1:36" ht="32.25" customHeight="1">
      <c r="A309" s="29"/>
      <c r="B309" s="29"/>
      <c r="C309" s="29"/>
      <c r="D309" s="177"/>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row>
    <row r="310" spans="1:36" ht="32.25" customHeight="1">
      <c r="A310" s="29"/>
      <c r="B310" s="29"/>
      <c r="C310" s="29"/>
      <c r="D310" s="177"/>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row>
    <row r="311" spans="1:36" ht="32.25" customHeight="1">
      <c r="A311" s="29"/>
      <c r="B311" s="29"/>
      <c r="C311" s="29"/>
      <c r="D311" s="177"/>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row>
    <row r="312" spans="1:36" ht="32.25" customHeight="1">
      <c r="A312" s="29"/>
      <c r="B312" s="29"/>
      <c r="C312" s="29"/>
      <c r="D312" s="177"/>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row>
    <row r="313" spans="1:36" ht="32.25" customHeight="1">
      <c r="A313" s="29"/>
      <c r="B313" s="29"/>
      <c r="C313" s="29"/>
      <c r="D313" s="177"/>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row>
    <row r="314" spans="1:36" ht="32.25" customHeight="1">
      <c r="A314" s="29"/>
      <c r="B314" s="29"/>
      <c r="C314" s="29"/>
      <c r="D314" s="177"/>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row>
    <row r="315" spans="1:36" ht="32.25" customHeight="1">
      <c r="A315" s="29"/>
      <c r="B315" s="29"/>
      <c r="C315" s="29"/>
      <c r="D315" s="177"/>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row>
    <row r="316" spans="1:36" ht="32.25" customHeight="1">
      <c r="A316" s="29"/>
      <c r="B316" s="29"/>
      <c r="C316" s="29"/>
      <c r="D316" s="177"/>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row>
    <row r="317" spans="1:36" ht="32.25" customHeight="1">
      <c r="A317" s="29"/>
      <c r="B317" s="29"/>
      <c r="C317" s="29"/>
      <c r="D317" s="177"/>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row>
    <row r="318" spans="1:36" ht="32.25" customHeight="1">
      <c r="A318" s="29"/>
      <c r="B318" s="29"/>
      <c r="C318" s="29"/>
      <c r="D318" s="177"/>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row>
    <row r="319" spans="1:36" ht="32.25" customHeight="1">
      <c r="A319" s="29"/>
      <c r="B319" s="29"/>
      <c r="C319" s="29"/>
      <c r="D319" s="177"/>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row>
    <row r="320" spans="1:36" ht="32.25" customHeight="1">
      <c r="A320" s="29"/>
      <c r="B320" s="29"/>
      <c r="C320" s="29"/>
      <c r="D320" s="177"/>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row>
    <row r="321" spans="1:36" ht="32.25" customHeight="1">
      <c r="A321" s="29"/>
      <c r="B321" s="29"/>
      <c r="C321" s="29"/>
      <c r="D321" s="177"/>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row>
    <row r="322" spans="1:36" ht="32.25" customHeight="1">
      <c r="A322" s="29"/>
      <c r="B322" s="29"/>
      <c r="C322" s="29"/>
      <c r="D322" s="177"/>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row>
    <row r="323" spans="1:36" ht="32.25" customHeight="1">
      <c r="A323" s="29"/>
      <c r="B323" s="29"/>
      <c r="C323" s="29"/>
      <c r="D323" s="177"/>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row>
    <row r="324" spans="1:36" ht="32.25" customHeight="1">
      <c r="A324" s="29"/>
      <c r="B324" s="29"/>
      <c r="C324" s="29"/>
      <c r="D324" s="177"/>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row>
    <row r="325" spans="1:36" ht="32.25" customHeight="1">
      <c r="A325" s="29"/>
      <c r="B325" s="29"/>
      <c r="C325" s="29"/>
      <c r="D325" s="177"/>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row>
    <row r="326" spans="1:36" ht="32.25" customHeight="1">
      <c r="A326" s="29"/>
      <c r="B326" s="29"/>
      <c r="C326" s="29"/>
      <c r="D326" s="177"/>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row>
    <row r="327" spans="1:36" ht="32.25" customHeight="1">
      <c r="A327" s="29"/>
      <c r="B327" s="29"/>
      <c r="C327" s="29"/>
      <c r="D327" s="177"/>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row>
    <row r="328" spans="1:36" ht="32.25" customHeight="1">
      <c r="A328" s="29"/>
      <c r="B328" s="29"/>
      <c r="C328" s="29"/>
      <c r="D328" s="177"/>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row>
    <row r="329" spans="1:36" ht="32.25" customHeight="1">
      <c r="A329" s="29"/>
      <c r="B329" s="29"/>
      <c r="C329" s="29"/>
      <c r="D329" s="177"/>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row>
    <row r="330" spans="1:36" ht="32.25" customHeight="1">
      <c r="A330" s="29"/>
      <c r="B330" s="29"/>
      <c r="C330" s="29"/>
      <c r="D330" s="177"/>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row>
    <row r="331" spans="1:36" ht="32.25" customHeight="1">
      <c r="A331" s="29"/>
      <c r="B331" s="29"/>
      <c r="C331" s="29"/>
      <c r="D331" s="177"/>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row>
    <row r="332" spans="1:36" ht="32.25" customHeight="1">
      <c r="A332" s="29"/>
      <c r="B332" s="29"/>
      <c r="C332" s="29"/>
      <c r="D332" s="177"/>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row>
    <row r="333" spans="1:36" ht="32.25" customHeight="1">
      <c r="A333" s="29"/>
      <c r="B333" s="29"/>
      <c r="C333" s="29"/>
      <c r="D333" s="177"/>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row>
    <row r="334" spans="1:36" ht="32.25" customHeight="1">
      <c r="A334" s="29"/>
      <c r="B334" s="29"/>
      <c r="C334" s="29"/>
      <c r="D334" s="177"/>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row>
    <row r="335" spans="1:36" ht="32.25" customHeight="1">
      <c r="A335" s="29"/>
      <c r="B335" s="29"/>
      <c r="C335" s="29"/>
      <c r="D335" s="177"/>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row>
    <row r="336" spans="1:36" ht="32.25" customHeight="1">
      <c r="A336" s="29"/>
      <c r="B336" s="29"/>
      <c r="C336" s="29"/>
      <c r="D336" s="177"/>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row>
    <row r="337" spans="1:36" ht="32.25" customHeight="1">
      <c r="A337" s="29"/>
      <c r="B337" s="29"/>
      <c r="C337" s="29"/>
      <c r="D337" s="177"/>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row>
    <row r="338" spans="1:36" ht="32.25" customHeight="1">
      <c r="A338" s="29"/>
      <c r="B338" s="29"/>
      <c r="C338" s="29"/>
      <c r="D338" s="177"/>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row>
    <row r="339" spans="1:36" ht="32.25" customHeight="1">
      <c r="A339" s="29"/>
      <c r="B339" s="29"/>
      <c r="C339" s="29"/>
      <c r="D339" s="177"/>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row>
    <row r="340" spans="1:36" ht="32.25" customHeight="1">
      <c r="A340" s="29"/>
      <c r="B340" s="29"/>
      <c r="C340" s="29"/>
      <c r="D340" s="177"/>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row>
    <row r="341" spans="1:36" ht="32.25" customHeight="1">
      <c r="A341" s="29"/>
      <c r="B341" s="29"/>
      <c r="C341" s="29"/>
      <c r="D341" s="177"/>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row>
    <row r="342" spans="1:36" ht="32.25" customHeight="1">
      <c r="A342" s="29"/>
      <c r="B342" s="29"/>
      <c r="C342" s="29"/>
      <c r="D342" s="177"/>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row>
    <row r="343" spans="1:36" ht="32.25" customHeight="1">
      <c r="A343" s="29"/>
      <c r="B343" s="29"/>
      <c r="C343" s="29"/>
      <c r="D343" s="177"/>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row>
    <row r="344" spans="1:36" ht="32.25" customHeight="1">
      <c r="A344" s="29"/>
      <c r="B344" s="29"/>
      <c r="C344" s="29"/>
      <c r="D344" s="177"/>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row>
    <row r="345" spans="1:36" ht="32.25" customHeight="1">
      <c r="A345" s="29"/>
      <c r="B345" s="29"/>
      <c r="C345" s="29"/>
      <c r="D345" s="177"/>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row>
    <row r="346" spans="1:36" ht="32.25" customHeight="1">
      <c r="A346" s="29"/>
      <c r="B346" s="29"/>
      <c r="C346" s="29"/>
      <c r="D346" s="177"/>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row>
    <row r="347" spans="1:36" ht="32.25" customHeight="1">
      <c r="A347" s="29"/>
      <c r="B347" s="29"/>
      <c r="C347" s="29"/>
      <c r="D347" s="177"/>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row>
    <row r="348" spans="1:36" ht="32.25" customHeight="1">
      <c r="A348" s="29"/>
      <c r="B348" s="29"/>
      <c r="C348" s="29"/>
      <c r="D348" s="177"/>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row>
    <row r="349" spans="1:36" ht="32.25" customHeight="1">
      <c r="A349" s="29"/>
      <c r="B349" s="29"/>
      <c r="C349" s="29"/>
      <c r="D349" s="177"/>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row>
    <row r="350" spans="1:36" ht="32.25" customHeight="1">
      <c r="A350" s="29"/>
      <c r="B350" s="29"/>
      <c r="C350" s="29"/>
      <c r="D350" s="177"/>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row>
    <row r="351" spans="1:36" ht="32.25" customHeight="1">
      <c r="A351" s="29"/>
      <c r="B351" s="29"/>
      <c r="C351" s="29"/>
      <c r="D351" s="177"/>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row>
    <row r="352" spans="1:36" ht="32.25" customHeight="1">
      <c r="A352" s="29"/>
      <c r="B352" s="29"/>
      <c r="C352" s="29"/>
      <c r="D352" s="177"/>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row>
    <row r="353" spans="1:36" ht="32.25" customHeight="1">
      <c r="A353" s="29"/>
      <c r="B353" s="29"/>
      <c r="C353" s="29"/>
      <c r="D353" s="177"/>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row>
    <row r="354" spans="1:36" ht="32.25" customHeight="1">
      <c r="A354" s="29"/>
      <c r="B354" s="29"/>
      <c r="C354" s="29"/>
      <c r="D354" s="177"/>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row>
    <row r="355" spans="1:36" ht="32.25" customHeight="1">
      <c r="A355" s="29"/>
      <c r="B355" s="29"/>
      <c r="C355" s="29"/>
      <c r="D355" s="177"/>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row>
    <row r="356" spans="1:36" ht="32.25" customHeight="1">
      <c r="A356" s="29"/>
      <c r="B356" s="29"/>
      <c r="C356" s="29"/>
      <c r="D356" s="177"/>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row>
    <row r="357" spans="1:36" ht="32.25" customHeight="1">
      <c r="A357" s="29"/>
      <c r="B357" s="29"/>
      <c r="C357" s="29"/>
      <c r="D357" s="177"/>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row>
    <row r="358" spans="1:36" ht="32.25" customHeight="1">
      <c r="A358" s="29"/>
      <c r="B358" s="29"/>
      <c r="C358" s="29"/>
      <c r="D358" s="177"/>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row>
    <row r="359" spans="1:36" ht="32.25" customHeight="1">
      <c r="A359" s="29"/>
      <c r="B359" s="29"/>
      <c r="C359" s="29"/>
      <c r="D359" s="177"/>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row>
    <row r="360" spans="1:36" ht="32.25" customHeight="1">
      <c r="A360" s="29"/>
      <c r="B360" s="29"/>
      <c r="C360" s="29"/>
      <c r="D360" s="177"/>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row>
    <row r="361" spans="1:36" ht="32.25" customHeight="1">
      <c r="A361" s="29"/>
      <c r="B361" s="29"/>
      <c r="C361" s="29"/>
      <c r="D361" s="177"/>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row>
    <row r="362" spans="1:36" ht="32.25" customHeight="1">
      <c r="A362" s="29"/>
      <c r="B362" s="29"/>
      <c r="C362" s="29"/>
      <c r="D362" s="177"/>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row>
    <row r="363" spans="1:36" ht="32.25" customHeight="1">
      <c r="A363" s="29"/>
      <c r="B363" s="29"/>
      <c r="C363" s="29"/>
      <c r="D363" s="177"/>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row>
    <row r="364" spans="1:36" ht="32.25" customHeight="1">
      <c r="A364" s="29"/>
      <c r="B364" s="29"/>
      <c r="C364" s="29"/>
      <c r="D364" s="177"/>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row>
    <row r="365" spans="1:36" ht="32.25" customHeight="1">
      <c r="A365" s="29"/>
      <c r="B365" s="29"/>
      <c r="C365" s="29"/>
      <c r="D365" s="177"/>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row>
    <row r="366" spans="1:36" ht="32.25" customHeight="1">
      <c r="A366" s="29"/>
      <c r="B366" s="29"/>
      <c r="C366" s="29"/>
      <c r="D366" s="177"/>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row>
    <row r="367" spans="1:36" ht="32.25" customHeight="1">
      <c r="A367" s="29"/>
      <c r="B367" s="29"/>
      <c r="C367" s="29"/>
      <c r="D367" s="177"/>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row>
    <row r="368" spans="1:36" ht="32.25" customHeight="1">
      <c r="A368" s="29"/>
      <c r="B368" s="29"/>
      <c r="C368" s="29"/>
      <c r="D368" s="177"/>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row>
    <row r="369" spans="1:36" ht="32.25" customHeight="1">
      <c r="A369" s="29"/>
      <c r="B369" s="29"/>
      <c r="C369" s="29"/>
      <c r="D369" s="177"/>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row>
    <row r="370" spans="1:36" ht="32.25" customHeight="1">
      <c r="A370" s="29"/>
      <c r="B370" s="29"/>
      <c r="C370" s="29"/>
      <c r="D370" s="177"/>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row>
    <row r="371" spans="1:36" ht="32.25" customHeight="1">
      <c r="A371" s="29"/>
      <c r="B371" s="29"/>
      <c r="C371" s="29"/>
      <c r="D371" s="177"/>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row>
    <row r="372" spans="1:36" ht="32.25" customHeight="1">
      <c r="A372" s="29"/>
      <c r="B372" s="29"/>
      <c r="C372" s="29"/>
      <c r="D372" s="177"/>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row>
    <row r="373" spans="1:36" ht="32.25" customHeight="1">
      <c r="A373" s="29"/>
      <c r="B373" s="29"/>
      <c r="C373" s="29"/>
      <c r="D373" s="177"/>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row>
    <row r="374" spans="1:36" ht="32.25" customHeight="1">
      <c r="A374" s="29"/>
      <c r="B374" s="29"/>
      <c r="C374" s="29"/>
      <c r="D374" s="177"/>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row>
    <row r="375" spans="1:36" ht="32.25" customHeight="1">
      <c r="A375" s="29"/>
      <c r="B375" s="29"/>
      <c r="C375" s="29"/>
      <c r="D375" s="177"/>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row>
    <row r="376" spans="1:36" ht="32.25" customHeight="1">
      <c r="A376" s="29"/>
      <c r="B376" s="29"/>
      <c r="C376" s="29"/>
      <c r="D376" s="177"/>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row>
    <row r="377" spans="1:36" ht="32.25" customHeight="1">
      <c r="A377" s="29"/>
      <c r="B377" s="29"/>
      <c r="C377" s="29"/>
      <c r="D377" s="177"/>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row>
    <row r="378" spans="1:36" ht="32.25" customHeight="1">
      <c r="A378" s="29"/>
      <c r="B378" s="29"/>
      <c r="C378" s="29"/>
      <c r="D378" s="177"/>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row>
    <row r="379" spans="1:36" ht="32.25" customHeight="1">
      <c r="A379" s="29"/>
      <c r="B379" s="29"/>
      <c r="C379" s="29"/>
      <c r="D379" s="177"/>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row>
    <row r="380" spans="1:36" ht="32.25" customHeight="1">
      <c r="A380" s="29"/>
      <c r="B380" s="29"/>
      <c r="C380" s="29"/>
      <c r="D380" s="177"/>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row>
    <row r="381" spans="1:36" ht="32.25" customHeight="1">
      <c r="A381" s="29"/>
      <c r="B381" s="29"/>
      <c r="C381" s="29"/>
      <c r="D381" s="177"/>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row>
    <row r="382" spans="1:36" ht="32.25" customHeight="1">
      <c r="A382" s="29"/>
      <c r="B382" s="29"/>
      <c r="C382" s="29"/>
      <c r="D382" s="177"/>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row>
    <row r="383" spans="1:36" ht="32.25" customHeight="1">
      <c r="A383" s="29"/>
      <c r="B383" s="29"/>
      <c r="C383" s="29"/>
      <c r="D383" s="177"/>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row>
    <row r="384" spans="1:36" ht="32.25" customHeight="1">
      <c r="A384" s="29"/>
      <c r="B384" s="29"/>
      <c r="C384" s="29"/>
      <c r="D384" s="177"/>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row>
    <row r="385" spans="1:36" ht="32.25" customHeight="1">
      <c r="A385" s="29"/>
      <c r="B385" s="29"/>
      <c r="C385" s="29"/>
      <c r="D385" s="177"/>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row>
    <row r="386" spans="1:36" ht="32.25" customHeight="1">
      <c r="A386" s="29"/>
      <c r="B386" s="29"/>
      <c r="C386" s="29"/>
      <c r="D386" s="177"/>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row>
    <row r="387" spans="1:36" ht="32.25" customHeight="1">
      <c r="A387" s="29"/>
      <c r="B387" s="29"/>
      <c r="C387" s="29"/>
      <c r="D387" s="177"/>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row>
    <row r="388" spans="1:36" ht="32.25" customHeight="1">
      <c r="A388" s="29"/>
      <c r="B388" s="29"/>
      <c r="C388" s="29"/>
      <c r="D388" s="177"/>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row>
    <row r="389" spans="1:36" ht="32.25" customHeight="1">
      <c r="A389" s="29"/>
      <c r="B389" s="29"/>
      <c r="C389" s="29"/>
      <c r="D389" s="177"/>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row>
    <row r="390" spans="1:36" ht="32.25" customHeight="1">
      <c r="A390" s="29"/>
      <c r="B390" s="29"/>
      <c r="C390" s="29"/>
      <c r="D390" s="177"/>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row>
    <row r="391" spans="1:36" ht="32.25" customHeight="1">
      <c r="A391" s="29"/>
      <c r="B391" s="29"/>
      <c r="C391" s="29"/>
      <c r="D391" s="177"/>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row>
    <row r="392" spans="1:36" ht="32.25" customHeight="1">
      <c r="A392" s="29"/>
      <c r="B392" s="29"/>
      <c r="C392" s="29"/>
      <c r="D392" s="177"/>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row>
    <row r="393" spans="1:36" ht="32.25" customHeight="1">
      <c r="A393" s="29"/>
      <c r="B393" s="29"/>
      <c r="C393" s="29"/>
      <c r="D393" s="177"/>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row>
    <row r="394" spans="1:36" ht="32.25" customHeight="1">
      <c r="A394" s="29"/>
      <c r="B394" s="29"/>
      <c r="C394" s="29"/>
      <c r="D394" s="177"/>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row>
    <row r="395" spans="1:36" ht="32.25" customHeight="1">
      <c r="A395" s="29"/>
      <c r="B395" s="29"/>
      <c r="C395" s="29"/>
      <c r="D395" s="177"/>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row>
    <row r="396" spans="1:36" ht="32.25" customHeight="1">
      <c r="A396" s="29"/>
      <c r="B396" s="29"/>
      <c r="C396" s="29"/>
      <c r="D396" s="177"/>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row>
    <row r="397" spans="1:36" ht="32.25" customHeight="1">
      <c r="A397" s="29"/>
      <c r="B397" s="29"/>
      <c r="C397" s="29"/>
      <c r="D397" s="177"/>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row>
    <row r="398" spans="1:36" ht="32.25" customHeight="1">
      <c r="A398" s="29"/>
      <c r="B398" s="29"/>
      <c r="C398" s="29"/>
      <c r="D398" s="177"/>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row>
    <row r="399" spans="1:36" ht="32.25" customHeight="1">
      <c r="A399" s="29"/>
      <c r="B399" s="29"/>
      <c r="C399" s="29"/>
      <c r="D399" s="177"/>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row>
    <row r="400" spans="1:36" ht="32.25" customHeight="1">
      <c r="A400" s="29"/>
      <c r="B400" s="29"/>
      <c r="C400" s="29"/>
      <c r="D400" s="177"/>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row>
    <row r="401" spans="1:36" ht="32.25" customHeight="1">
      <c r="A401" s="29"/>
      <c r="B401" s="29"/>
      <c r="C401" s="29"/>
      <c r="D401" s="177"/>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row>
    <row r="402" spans="1:36" ht="32.25" customHeight="1">
      <c r="A402" s="29"/>
      <c r="B402" s="29"/>
      <c r="C402" s="29"/>
      <c r="D402" s="177"/>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row>
    <row r="403" spans="1:36" ht="32.25" customHeight="1">
      <c r="A403" s="29"/>
      <c r="B403" s="29"/>
      <c r="C403" s="29"/>
      <c r="D403" s="177"/>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row>
    <row r="404" spans="1:36" ht="32.25" customHeight="1">
      <c r="A404" s="29"/>
      <c r="B404" s="29"/>
      <c r="C404" s="29"/>
      <c r="D404" s="177"/>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row>
    <row r="405" spans="1:36" ht="32.25" customHeight="1">
      <c r="A405" s="29"/>
      <c r="B405" s="29"/>
      <c r="C405" s="29"/>
      <c r="D405" s="177"/>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row>
    <row r="406" spans="1:36" ht="32.25" customHeight="1">
      <c r="A406" s="29"/>
      <c r="B406" s="29"/>
      <c r="C406" s="29"/>
      <c r="D406" s="177"/>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row>
    <row r="407" spans="1:36" ht="32.25" customHeight="1">
      <c r="A407" s="29"/>
      <c r="B407" s="29"/>
      <c r="C407" s="29"/>
      <c r="D407" s="177"/>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row>
    <row r="408" spans="1:36" ht="32.25" customHeight="1">
      <c r="A408" s="29"/>
      <c r="B408" s="29"/>
      <c r="C408" s="29"/>
      <c r="D408" s="177"/>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row>
    <row r="409" spans="1:36" ht="32.25" customHeight="1">
      <c r="A409" s="29"/>
      <c r="B409" s="29"/>
      <c r="C409" s="29"/>
      <c r="D409" s="177"/>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row>
    <row r="410" spans="1:36" ht="32.25" customHeight="1">
      <c r="A410" s="29"/>
      <c r="B410" s="29"/>
      <c r="C410" s="29"/>
      <c r="D410" s="177"/>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row>
    <row r="411" spans="1:36" ht="32.25" customHeight="1">
      <c r="A411" s="29"/>
      <c r="B411" s="29"/>
      <c r="C411" s="29"/>
      <c r="D411" s="177"/>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row>
    <row r="412" spans="1:36" ht="32.25" customHeight="1">
      <c r="A412" s="29"/>
      <c r="B412" s="29"/>
      <c r="C412" s="29"/>
      <c r="D412" s="177"/>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row>
    <row r="413" spans="1:36" ht="32.25" customHeight="1">
      <c r="A413" s="29"/>
      <c r="B413" s="29"/>
      <c r="C413" s="29"/>
      <c r="D413" s="177"/>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row>
    <row r="414" spans="1:36" ht="32.25" customHeight="1">
      <c r="A414" s="29"/>
      <c r="B414" s="29"/>
      <c r="C414" s="29"/>
      <c r="D414" s="177"/>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row>
    <row r="415" spans="1:36" ht="32.25" customHeight="1">
      <c r="A415" s="29"/>
      <c r="B415" s="29"/>
      <c r="C415" s="29"/>
      <c r="D415" s="177"/>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row>
    <row r="416" spans="1:36" ht="32.25" customHeight="1">
      <c r="A416" s="29"/>
      <c r="B416" s="29"/>
      <c r="C416" s="29"/>
      <c r="D416" s="177"/>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row>
    <row r="417" spans="1:36" ht="32.25" customHeight="1">
      <c r="A417" s="29"/>
      <c r="B417" s="29"/>
      <c r="C417" s="29"/>
      <c r="D417" s="177"/>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row>
    <row r="418" spans="1:36" ht="32.25" customHeight="1">
      <c r="A418" s="29"/>
      <c r="B418" s="29"/>
      <c r="C418" s="29"/>
      <c r="D418" s="177"/>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row>
    <row r="419" spans="1:36" ht="32.25" customHeight="1">
      <c r="A419" s="29"/>
      <c r="B419" s="29"/>
      <c r="C419" s="29"/>
      <c r="D419" s="177"/>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row>
    <row r="420" spans="1:36" ht="32.25" customHeight="1">
      <c r="A420" s="29"/>
      <c r="B420" s="29"/>
      <c r="C420" s="29"/>
      <c r="D420" s="177"/>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row>
    <row r="421" spans="1:36" ht="32.25" customHeight="1">
      <c r="A421" s="29"/>
      <c r="B421" s="29"/>
      <c r="C421" s="29"/>
      <c r="D421" s="177"/>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row>
    <row r="422" spans="1:36" ht="32.25" customHeight="1">
      <c r="A422" s="29"/>
      <c r="B422" s="29"/>
      <c r="C422" s="29"/>
      <c r="D422" s="177"/>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row>
    <row r="423" spans="1:36" ht="32.25" customHeight="1">
      <c r="A423" s="29"/>
      <c r="B423" s="29"/>
      <c r="C423" s="29"/>
      <c r="D423" s="177"/>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row>
    <row r="424" spans="1:36" ht="32.25" customHeight="1">
      <c r="A424" s="29"/>
      <c r="B424" s="29"/>
      <c r="C424" s="29"/>
      <c r="D424" s="177"/>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row>
    <row r="425" spans="1:36" ht="32.25" customHeight="1">
      <c r="A425" s="29"/>
      <c r="B425" s="29"/>
      <c r="C425" s="29"/>
      <c r="D425" s="177"/>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row>
    <row r="426" spans="1:36" ht="32.25" customHeight="1">
      <c r="A426" s="29"/>
      <c r="B426" s="29"/>
      <c r="C426" s="29"/>
      <c r="D426" s="177"/>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row>
    <row r="427" spans="1:36" ht="32.25" customHeight="1">
      <c r="A427" s="29"/>
      <c r="B427" s="29"/>
      <c r="C427" s="29"/>
      <c r="D427" s="177"/>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row>
    <row r="428" spans="1:36" ht="32.25" customHeight="1">
      <c r="A428" s="29"/>
      <c r="B428" s="29"/>
      <c r="C428" s="29"/>
      <c r="D428" s="177"/>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row>
    <row r="429" spans="1:36" ht="32.25" customHeight="1">
      <c r="A429" s="29"/>
      <c r="B429" s="29"/>
      <c r="C429" s="29"/>
      <c r="D429" s="177"/>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row>
    <row r="430" spans="1:36" ht="32.25" customHeight="1">
      <c r="A430" s="29"/>
      <c r="B430" s="29"/>
      <c r="C430" s="29"/>
      <c r="D430" s="177"/>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row>
    <row r="431" spans="1:36" ht="32.25" customHeight="1">
      <c r="A431" s="29"/>
      <c r="B431" s="29"/>
      <c r="C431" s="29"/>
      <c r="D431" s="177"/>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row>
    <row r="432" spans="1:36" ht="32.25" customHeight="1">
      <c r="A432" s="29"/>
      <c r="B432" s="29"/>
      <c r="C432" s="29"/>
      <c r="D432" s="177"/>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row>
    <row r="433" spans="1:36" ht="32.25" customHeight="1">
      <c r="A433" s="29"/>
      <c r="B433" s="29"/>
      <c r="C433" s="29"/>
      <c r="D433" s="177"/>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row>
    <row r="434" spans="1:36" ht="32.25" customHeight="1">
      <c r="A434" s="29"/>
      <c r="B434" s="29"/>
      <c r="C434" s="29"/>
      <c r="D434" s="177"/>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row>
    <row r="435" spans="1:36" ht="32.25" customHeight="1">
      <c r="A435" s="29"/>
      <c r="B435" s="29"/>
      <c r="C435" s="29"/>
      <c r="D435" s="177"/>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row>
    <row r="436" spans="1:36" ht="32.25" customHeight="1">
      <c r="A436" s="29"/>
      <c r="B436" s="29"/>
      <c r="C436" s="29"/>
      <c r="D436" s="177"/>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row>
    <row r="437" spans="1:36" ht="32.25" customHeight="1">
      <c r="A437" s="29"/>
      <c r="B437" s="29"/>
      <c r="C437" s="29"/>
      <c r="D437" s="177"/>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row>
    <row r="438" spans="1:36" ht="32.25" customHeight="1">
      <c r="A438" s="29"/>
      <c r="B438" s="29"/>
      <c r="C438" s="29"/>
      <c r="D438" s="177"/>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row>
    <row r="439" spans="1:36" ht="32.25" customHeight="1">
      <c r="A439" s="29"/>
      <c r="B439" s="29"/>
      <c r="C439" s="29"/>
      <c r="D439" s="177"/>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row>
    <row r="440" spans="1:36" ht="32.25" customHeight="1">
      <c r="A440" s="29"/>
      <c r="B440" s="29"/>
      <c r="C440" s="29"/>
      <c r="D440" s="177"/>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row>
    <row r="441" spans="1:36" ht="32.25" customHeight="1">
      <c r="A441" s="29"/>
      <c r="B441" s="29"/>
      <c r="C441" s="29"/>
      <c r="D441" s="177"/>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row>
    <row r="442" spans="1:36" ht="32.25" customHeight="1">
      <c r="A442" s="29"/>
      <c r="B442" s="29"/>
      <c r="C442" s="29"/>
      <c r="D442" s="177"/>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row>
    <row r="443" spans="1:36" ht="32.25" customHeight="1">
      <c r="A443" s="29"/>
      <c r="B443" s="29"/>
      <c r="C443" s="29"/>
      <c r="D443" s="177"/>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row>
    <row r="444" spans="1:36" ht="32.25" customHeight="1">
      <c r="A444" s="29"/>
      <c r="B444" s="29"/>
      <c r="C444" s="29"/>
      <c r="D444" s="177"/>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row>
    <row r="445" spans="1:36" ht="32.25" customHeight="1">
      <c r="A445" s="29"/>
      <c r="B445" s="29"/>
      <c r="C445" s="29"/>
      <c r="D445" s="177"/>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row>
    <row r="446" spans="1:36" ht="32.25" customHeight="1">
      <c r="A446" s="29"/>
      <c r="B446" s="29"/>
      <c r="C446" s="29"/>
      <c r="D446" s="177"/>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row>
    <row r="447" spans="1:36" ht="32.25" customHeight="1">
      <c r="A447" s="29"/>
      <c r="B447" s="29"/>
      <c r="C447" s="29"/>
      <c r="D447" s="177"/>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row>
    <row r="448" spans="1:36" ht="32.25" customHeight="1">
      <c r="A448" s="29"/>
      <c r="B448" s="29"/>
      <c r="C448" s="29"/>
      <c r="D448" s="177"/>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row>
    <row r="449" spans="1:36" ht="32.25" customHeight="1">
      <c r="A449" s="29"/>
      <c r="B449" s="29"/>
      <c r="C449" s="29"/>
      <c r="D449" s="177"/>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row>
    <row r="450" spans="1:36" ht="32.25" customHeight="1">
      <c r="A450" s="29"/>
      <c r="B450" s="29"/>
      <c r="C450" s="29"/>
      <c r="D450" s="177"/>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row>
    <row r="451" spans="1:36" ht="32.25" customHeight="1">
      <c r="A451" s="29"/>
      <c r="B451" s="29"/>
      <c r="C451" s="29"/>
      <c r="D451" s="177"/>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row>
    <row r="452" spans="1:36" ht="32.25" customHeight="1">
      <c r="A452" s="29"/>
      <c r="B452" s="29"/>
      <c r="C452" s="29"/>
      <c r="D452" s="177"/>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row>
    <row r="453" spans="1:36" ht="32.25" customHeight="1">
      <c r="A453" s="29"/>
      <c r="B453" s="29"/>
      <c r="C453" s="29"/>
      <c r="D453" s="177"/>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row>
    <row r="454" spans="1:36" ht="32.25" customHeight="1">
      <c r="A454" s="29"/>
      <c r="B454" s="29"/>
      <c r="C454" s="29"/>
      <c r="D454" s="177"/>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row>
    <row r="455" spans="1:36" ht="32.25" customHeight="1">
      <c r="A455" s="29"/>
      <c r="B455" s="29"/>
      <c r="C455" s="29"/>
      <c r="D455" s="177"/>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row>
    <row r="456" spans="1:36" ht="32.25" customHeight="1">
      <c r="A456" s="29"/>
      <c r="B456" s="29"/>
      <c r="C456" s="29"/>
      <c r="D456" s="177"/>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row>
    <row r="457" spans="1:36" ht="32.25" customHeight="1">
      <c r="A457" s="29"/>
      <c r="B457" s="29"/>
      <c r="C457" s="29"/>
      <c r="D457" s="177"/>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row>
    <row r="458" spans="1:36" ht="32.25" customHeight="1">
      <c r="A458" s="29"/>
      <c r="B458" s="29"/>
      <c r="C458" s="29"/>
      <c r="D458" s="177"/>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row>
    <row r="459" spans="1:36" ht="32.25" customHeight="1">
      <c r="A459" s="29"/>
      <c r="B459" s="29"/>
      <c r="C459" s="29"/>
      <c r="D459" s="177"/>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row>
    <row r="460" spans="1:36" ht="32.25" customHeight="1">
      <c r="A460" s="29"/>
      <c r="B460" s="29"/>
      <c r="C460" s="29"/>
      <c r="D460" s="177"/>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row>
    <row r="461" spans="1:36" ht="32.25" customHeight="1">
      <c r="A461" s="29"/>
      <c r="B461" s="29"/>
      <c r="C461" s="29"/>
      <c r="D461" s="177"/>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row>
    <row r="462" spans="1:36" ht="32.25" customHeight="1">
      <c r="A462" s="29"/>
      <c r="B462" s="29"/>
      <c r="C462" s="29"/>
      <c r="D462" s="177"/>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row>
    <row r="463" spans="1:36" ht="32.25" customHeight="1">
      <c r="A463" s="29"/>
      <c r="B463" s="29"/>
      <c r="C463" s="29"/>
      <c r="D463" s="177"/>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row>
    <row r="464" spans="1:36"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0">
    <mergeCell ref="A272:I272"/>
    <mergeCell ref="B275:B276"/>
    <mergeCell ref="A279:I279"/>
    <mergeCell ref="A266:J266"/>
    <mergeCell ref="B253:B258"/>
    <mergeCell ref="A215:J215"/>
    <mergeCell ref="A223:J223"/>
    <mergeCell ref="B226:B227"/>
    <mergeCell ref="A237:J237"/>
    <mergeCell ref="B240:B241"/>
  </mergeCells>
  <phoneticPr fontId="14" type="noConversion"/>
  <hyperlinks>
    <hyperlink ref="E4" r:id="rId1" xr:uid="{00000000-0004-0000-0D00-000000000000}"/>
    <hyperlink ref="E42" r:id="rId2" xr:uid="{00000000-0004-0000-0D00-000001000000}"/>
    <hyperlink ref="E64" r:id="rId3" xr:uid="{00000000-0004-0000-0D00-000002000000}"/>
    <hyperlink ref="E79" r:id="rId4" xr:uid="{00000000-0004-0000-0D00-000003000000}"/>
    <hyperlink ref="E99" r:id="rId5" xr:uid="{00000000-0004-0000-0D00-000004000000}"/>
    <hyperlink ref="E105" r:id="rId6" xr:uid="{00000000-0004-0000-0D00-000005000000}"/>
    <hyperlink ref="E115" r:id="rId7" xr:uid="{00000000-0004-0000-0D00-000006000000}"/>
    <hyperlink ref="E140" r:id="rId8" xr:uid="{00000000-0004-0000-0D00-000007000000}"/>
    <hyperlink ref="E152" r:id="rId9" xr:uid="{00000000-0004-0000-0D00-000008000000}"/>
    <hyperlink ref="E217" r:id="rId10" xr:uid="{00000000-0004-0000-0D00-000009000000}"/>
    <hyperlink ref="E218" r:id="rId11" xr:uid="{00000000-0004-0000-0D00-00000A000000}"/>
    <hyperlink ref="E225" r:id="rId12" xr:uid="{00000000-0004-0000-0D00-00000B000000}"/>
    <hyperlink ref="E239" r:id="rId13" xr:uid="{00000000-0004-0000-0D00-00000C000000}"/>
    <hyperlink ref="E253" r:id="rId14" xr:uid="{00000000-0004-0000-0D00-00000D000000}"/>
    <hyperlink ref="E268" r:id="rId15" xr:uid="{00000000-0004-0000-0D00-00000E000000}"/>
  </hyperlinks>
  <pageMargins left="0.7" right="0.7" top="0.75" bottom="0.75" header="0" footer="0"/>
  <pageSetup orientation="portrait" r:id="rId16"/>
  <drawing r:id="rId1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39997558519241921"/>
  </sheetPr>
  <dimension ref="A1:Z1004"/>
  <sheetViews>
    <sheetView topLeftCell="A52" zoomScale="80" zoomScaleNormal="80" workbookViewId="0">
      <selection activeCell="D79" sqref="D79"/>
    </sheetView>
  </sheetViews>
  <sheetFormatPr defaultColWidth="14.44140625" defaultRowHeight="15" customHeight="1"/>
  <cols>
    <col min="1" max="1" width="48.33203125" customWidth="1"/>
    <col min="2" max="2" width="25.44140625" customWidth="1"/>
    <col min="3" max="3" width="75.5546875" customWidth="1"/>
    <col min="4" max="4" width="16.33203125" customWidth="1"/>
    <col min="5" max="5" width="19" customWidth="1"/>
    <col min="6" max="6" width="14.33203125" customWidth="1"/>
    <col min="7" max="7" width="13.33203125" customWidth="1"/>
    <col min="8" max="8" width="11.88671875" customWidth="1"/>
    <col min="9" max="9" width="10" customWidth="1"/>
    <col min="10" max="11" width="9.109375" customWidth="1"/>
    <col min="12" max="12" width="20.5546875" bestFit="1" customWidth="1"/>
    <col min="13" max="13" width="20" bestFit="1" customWidth="1"/>
    <col min="14" max="14" width="19.5546875" bestFit="1" customWidth="1"/>
    <col min="15" max="15" width="14.5546875" customWidth="1"/>
    <col min="16" max="26" width="9.109375" customWidth="1"/>
  </cols>
  <sheetData>
    <row r="1" spans="1:26" s="23" customFormat="1" ht="37.5" customHeight="1">
      <c r="A1" s="42" t="s">
        <v>1189</v>
      </c>
      <c r="B1" s="42" t="s">
        <v>194</v>
      </c>
      <c r="C1" s="42" t="s">
        <v>195</v>
      </c>
      <c r="D1" s="42" t="s">
        <v>498</v>
      </c>
      <c r="E1" s="44" t="s">
        <v>495</v>
      </c>
      <c r="F1" s="44" t="s">
        <v>496</v>
      </c>
      <c r="G1" s="42" t="s">
        <v>200</v>
      </c>
      <c r="H1" s="42" t="s">
        <v>497</v>
      </c>
      <c r="I1" s="42" t="s">
        <v>202</v>
      </c>
      <c r="J1" s="42" t="s">
        <v>204</v>
      </c>
      <c r="K1" s="42" t="s">
        <v>205</v>
      </c>
      <c r="L1" s="122" t="s">
        <v>5637</v>
      </c>
      <c r="M1" s="117" t="s">
        <v>207</v>
      </c>
      <c r="N1" s="117" t="s">
        <v>208</v>
      </c>
      <c r="O1" s="118" t="s">
        <v>209</v>
      </c>
      <c r="P1" s="22"/>
      <c r="Q1" s="22"/>
      <c r="R1" s="22"/>
      <c r="S1" s="22"/>
      <c r="T1" s="22"/>
      <c r="U1" s="22"/>
      <c r="V1" s="22"/>
      <c r="W1" s="22"/>
      <c r="X1" s="22"/>
      <c r="Y1" s="22"/>
      <c r="Z1" s="22"/>
    </row>
    <row r="2" spans="1:26" s="21" customFormat="1" ht="20.100000000000001" customHeight="1">
      <c r="A2" s="63" t="s">
        <v>5700</v>
      </c>
      <c r="B2" s="63"/>
      <c r="C2" s="63"/>
      <c r="D2" s="63"/>
      <c r="E2" s="63"/>
      <c r="F2" s="63"/>
      <c r="G2" s="63"/>
      <c r="H2" s="63"/>
      <c r="I2" s="63"/>
      <c r="J2" s="63"/>
      <c r="K2" s="63"/>
      <c r="L2" s="53">
        <f t="shared" ref="L2" si="0">K2*2</f>
        <v>0</v>
      </c>
      <c r="M2" s="53">
        <f t="shared" ref="M2:M5" si="1">L2*0.6</f>
        <v>0</v>
      </c>
      <c r="N2" s="53">
        <f t="shared" ref="N2:N5" si="2">M2*0.95</f>
        <v>0</v>
      </c>
      <c r="O2" s="53">
        <f t="shared" ref="O2:O5" si="3">N2*0.85</f>
        <v>0</v>
      </c>
      <c r="P2" s="20"/>
      <c r="Q2" s="20"/>
      <c r="R2" s="20"/>
      <c r="S2" s="20"/>
      <c r="T2" s="20"/>
      <c r="U2" s="20"/>
      <c r="V2" s="20"/>
      <c r="W2" s="20"/>
      <c r="X2" s="20"/>
      <c r="Y2" s="20"/>
      <c r="Z2" s="20"/>
    </row>
    <row r="3" spans="1:26" s="21" customFormat="1" ht="20.100000000000001" customHeight="1">
      <c r="A3" s="915" t="s">
        <v>4399</v>
      </c>
      <c r="B3" s="916"/>
      <c r="C3" s="917"/>
      <c r="D3" s="63"/>
      <c r="E3" s="63"/>
      <c r="F3" s="63"/>
      <c r="G3" s="63"/>
      <c r="H3" s="63"/>
      <c r="I3" s="63"/>
      <c r="J3" s="63"/>
      <c r="K3" s="63"/>
      <c r="L3" s="53">
        <f t="shared" ref="L3:L4" si="4">K3*3</f>
        <v>0</v>
      </c>
      <c r="M3" s="53">
        <f t="shared" si="1"/>
        <v>0</v>
      </c>
      <c r="N3" s="53">
        <f t="shared" si="2"/>
        <v>0</v>
      </c>
      <c r="O3" s="53">
        <f t="shared" si="3"/>
        <v>0</v>
      </c>
      <c r="P3" s="20"/>
      <c r="Q3" s="20"/>
      <c r="R3" s="20"/>
      <c r="S3" s="20"/>
      <c r="T3" s="20"/>
      <c r="U3" s="20"/>
      <c r="V3" s="20"/>
      <c r="W3" s="20"/>
      <c r="X3" s="20"/>
      <c r="Y3" s="20"/>
      <c r="Z3" s="20"/>
    </row>
    <row r="4" spans="1:26" s="21" customFormat="1" ht="20.100000000000001" customHeight="1">
      <c r="A4" s="123" t="s">
        <v>4400</v>
      </c>
      <c r="B4" s="123" t="s">
        <v>4401</v>
      </c>
      <c r="C4" s="123" t="s">
        <v>4402</v>
      </c>
      <c r="D4" s="63" t="s">
        <v>4403</v>
      </c>
      <c r="E4" s="60">
        <f>CEILING(M4,100)</f>
        <v>3800</v>
      </c>
      <c r="F4" s="60">
        <f>CEILING(L4,100)</f>
        <v>6200</v>
      </c>
      <c r="G4" s="63" t="s">
        <v>4404</v>
      </c>
      <c r="H4" s="63"/>
      <c r="I4" s="63"/>
      <c r="J4" s="63">
        <v>58.85</v>
      </c>
      <c r="K4" s="63">
        <f>J4*35</f>
        <v>2059.75</v>
      </c>
      <c r="L4" s="53">
        <f t="shared" si="4"/>
        <v>6179.25</v>
      </c>
      <c r="M4" s="53">
        <f t="shared" si="1"/>
        <v>3707.5499999999997</v>
      </c>
      <c r="N4" s="53">
        <f t="shared" si="2"/>
        <v>3522.1724999999997</v>
      </c>
      <c r="O4" s="53">
        <f t="shared" si="3"/>
        <v>2993.8466249999997</v>
      </c>
      <c r="P4" s="20"/>
      <c r="Q4" s="20"/>
      <c r="R4" s="20"/>
      <c r="S4" s="20"/>
      <c r="T4" s="20"/>
      <c r="U4" s="20"/>
      <c r="V4" s="20"/>
      <c r="W4" s="20"/>
      <c r="X4" s="20"/>
      <c r="Y4" s="20"/>
      <c r="Z4" s="20"/>
    </row>
    <row r="5" spans="1:26" s="21" customFormat="1" ht="20.100000000000001" customHeight="1">
      <c r="A5" s="123" t="s">
        <v>4405</v>
      </c>
      <c r="B5" s="123" t="s">
        <v>4406</v>
      </c>
      <c r="C5" s="123" t="s">
        <v>4407</v>
      </c>
      <c r="D5" s="63" t="s">
        <v>4403</v>
      </c>
      <c r="E5" s="60">
        <f>CEILING(M5,100)</f>
        <v>4200</v>
      </c>
      <c r="F5" s="60">
        <f>CEILING(L5,100)</f>
        <v>6900</v>
      </c>
      <c r="G5" s="63" t="s">
        <v>4404</v>
      </c>
      <c r="H5" s="63"/>
      <c r="I5" s="63"/>
      <c r="J5" s="63">
        <v>65.38</v>
      </c>
      <c r="K5" s="63">
        <f>J5*35</f>
        <v>2288.2999999999997</v>
      </c>
      <c r="L5" s="53">
        <f>K5*3</f>
        <v>6864.9</v>
      </c>
      <c r="M5" s="53">
        <f t="shared" si="1"/>
        <v>4118.9399999999996</v>
      </c>
      <c r="N5" s="53">
        <f t="shared" si="2"/>
        <v>3912.9929999999995</v>
      </c>
      <c r="O5" s="53">
        <f t="shared" si="3"/>
        <v>3326.0440499999995</v>
      </c>
      <c r="P5" s="20"/>
      <c r="Q5" s="20"/>
      <c r="R5" s="20"/>
      <c r="S5" s="20"/>
      <c r="T5" s="20"/>
      <c r="U5" s="20"/>
      <c r="V5" s="20"/>
      <c r="W5" s="20"/>
      <c r="X5" s="20"/>
      <c r="Y5" s="20"/>
      <c r="Z5" s="20"/>
    </row>
    <row r="6" spans="1:26" s="21" customFormat="1" ht="20.100000000000001" customHeight="1">
      <c r="A6" s="123" t="s">
        <v>4408</v>
      </c>
      <c r="B6" s="123" t="s">
        <v>4409</v>
      </c>
      <c r="C6" s="123" t="s">
        <v>4410</v>
      </c>
      <c r="D6" s="63" t="s">
        <v>4403</v>
      </c>
      <c r="E6" s="60">
        <f t="shared" ref="E6:E54" si="5">CEILING(M6,100)</f>
        <v>4900</v>
      </c>
      <c r="F6" s="60">
        <f t="shared" ref="F6:F54" si="6">CEILING(L6,100)</f>
        <v>8100</v>
      </c>
      <c r="G6" s="63" t="s">
        <v>4404</v>
      </c>
      <c r="H6" s="63"/>
      <c r="I6" s="63"/>
      <c r="J6" s="63"/>
      <c r="K6" s="63">
        <f t="shared" ref="K6:K61" si="7">J6*35</f>
        <v>0</v>
      </c>
      <c r="L6" s="53">
        <v>8076.5999999999995</v>
      </c>
      <c r="M6" s="53">
        <f t="shared" ref="M6:M61" si="8">L6*0.6</f>
        <v>4845.9599999999991</v>
      </c>
      <c r="N6" s="53">
        <f t="shared" ref="N6:N61" si="9">M6*0.95</f>
        <v>4603.6619999999994</v>
      </c>
      <c r="O6" s="53">
        <f t="shared" ref="O6:O61" si="10">N6*0.85</f>
        <v>3913.1126999999992</v>
      </c>
      <c r="P6" s="20"/>
      <c r="Q6" s="20"/>
      <c r="R6" s="20"/>
      <c r="S6" s="20"/>
      <c r="T6" s="20"/>
      <c r="U6" s="20"/>
      <c r="V6" s="20"/>
      <c r="W6" s="20"/>
      <c r="X6" s="20"/>
      <c r="Y6" s="20"/>
      <c r="Z6" s="20"/>
    </row>
    <row r="7" spans="1:26" s="21" customFormat="1" ht="20.100000000000001" customHeight="1">
      <c r="A7" s="123" t="s">
        <v>4411</v>
      </c>
      <c r="B7" s="123" t="s">
        <v>4412</v>
      </c>
      <c r="C7" s="124" t="s">
        <v>4413</v>
      </c>
      <c r="D7" s="63" t="s">
        <v>4403</v>
      </c>
      <c r="E7" s="60">
        <f t="shared" si="5"/>
        <v>64700</v>
      </c>
      <c r="F7" s="60">
        <f t="shared" si="6"/>
        <v>107700</v>
      </c>
      <c r="G7" s="63" t="s">
        <v>4404</v>
      </c>
      <c r="H7" s="63"/>
      <c r="I7" s="63"/>
      <c r="J7" s="63"/>
      <c r="K7" s="63">
        <f t="shared" si="7"/>
        <v>0</v>
      </c>
      <c r="L7" s="53">
        <v>107692.2</v>
      </c>
      <c r="M7" s="53">
        <f t="shared" si="8"/>
        <v>64615.319999999992</v>
      </c>
      <c r="N7" s="53">
        <f t="shared" si="9"/>
        <v>61384.553999999989</v>
      </c>
      <c r="O7" s="53">
        <f t="shared" si="10"/>
        <v>52176.870899999987</v>
      </c>
      <c r="P7" s="20"/>
      <c r="Q7" s="20"/>
      <c r="R7" s="20"/>
      <c r="S7" s="20"/>
      <c r="T7" s="20"/>
      <c r="U7" s="20"/>
      <c r="V7" s="20"/>
      <c r="W7" s="20"/>
      <c r="X7" s="20"/>
      <c r="Y7" s="20"/>
      <c r="Z7" s="20"/>
    </row>
    <row r="8" spans="1:26" s="21" customFormat="1" ht="20.100000000000001" customHeight="1">
      <c r="A8" s="123" t="s">
        <v>4414</v>
      </c>
      <c r="B8" s="123" t="s">
        <v>4415</v>
      </c>
      <c r="C8" s="123" t="s">
        <v>4416</v>
      </c>
      <c r="D8" s="63" t="s">
        <v>4403</v>
      </c>
      <c r="E8" s="60">
        <f t="shared" si="5"/>
        <v>4200</v>
      </c>
      <c r="F8" s="60">
        <f t="shared" si="6"/>
        <v>7000</v>
      </c>
      <c r="G8" s="63" t="s">
        <v>4404</v>
      </c>
      <c r="H8" s="63"/>
      <c r="I8" s="63"/>
      <c r="J8" s="63"/>
      <c r="K8" s="63">
        <f t="shared" si="7"/>
        <v>0</v>
      </c>
      <c r="L8" s="53">
        <v>7000</v>
      </c>
      <c r="M8" s="53">
        <f t="shared" si="8"/>
        <v>4200</v>
      </c>
      <c r="N8" s="53">
        <f t="shared" si="9"/>
        <v>3990</v>
      </c>
      <c r="O8" s="53">
        <f t="shared" si="10"/>
        <v>3391.5</v>
      </c>
      <c r="P8" s="20"/>
      <c r="Q8" s="20"/>
      <c r="R8" s="20"/>
      <c r="S8" s="20"/>
      <c r="T8" s="20"/>
      <c r="U8" s="20"/>
      <c r="V8" s="20"/>
      <c r="W8" s="20"/>
      <c r="X8" s="20"/>
      <c r="Y8" s="20"/>
      <c r="Z8" s="20"/>
    </row>
    <row r="9" spans="1:26" s="21" customFormat="1" ht="20.100000000000001" customHeight="1">
      <c r="A9" s="123" t="s">
        <v>4417</v>
      </c>
      <c r="B9" s="123" t="s">
        <v>4418</v>
      </c>
      <c r="C9" s="123" t="s">
        <v>4419</v>
      </c>
      <c r="D9" s="63" t="s">
        <v>4403</v>
      </c>
      <c r="E9" s="60">
        <f t="shared" si="5"/>
        <v>38800</v>
      </c>
      <c r="F9" s="60">
        <f t="shared" si="6"/>
        <v>64700</v>
      </c>
      <c r="G9" s="63" t="s">
        <v>4404</v>
      </c>
      <c r="H9" s="63"/>
      <c r="I9" s="63"/>
      <c r="J9" s="63"/>
      <c r="K9" s="63">
        <f t="shared" si="7"/>
        <v>0</v>
      </c>
      <c r="L9" s="53">
        <v>64615.600000000006</v>
      </c>
      <c r="M9" s="53">
        <f t="shared" si="8"/>
        <v>38769.360000000001</v>
      </c>
      <c r="N9" s="53">
        <f t="shared" si="9"/>
        <v>36830.892</v>
      </c>
      <c r="O9" s="53">
        <f t="shared" si="10"/>
        <v>31306.2582</v>
      </c>
      <c r="P9" s="20"/>
      <c r="Q9" s="20"/>
      <c r="R9" s="20"/>
      <c r="S9" s="20"/>
      <c r="T9" s="20"/>
      <c r="U9" s="20"/>
      <c r="V9" s="20"/>
      <c r="W9" s="20"/>
      <c r="X9" s="20"/>
      <c r="Y9" s="20"/>
      <c r="Z9" s="20"/>
    </row>
    <row r="10" spans="1:26" s="21" customFormat="1" ht="20.100000000000001" customHeight="1">
      <c r="A10" s="915" t="s">
        <v>4420</v>
      </c>
      <c r="B10" s="916"/>
      <c r="C10" s="917"/>
      <c r="D10" s="63"/>
      <c r="E10" s="63"/>
      <c r="F10" s="63"/>
      <c r="G10" s="63"/>
      <c r="H10" s="63"/>
      <c r="I10" s="63"/>
      <c r="J10" s="63"/>
      <c r="K10" s="63">
        <f t="shared" si="7"/>
        <v>0</v>
      </c>
      <c r="L10" s="63"/>
      <c r="M10" s="53">
        <f t="shared" si="8"/>
        <v>0</v>
      </c>
      <c r="N10" s="53">
        <f t="shared" si="9"/>
        <v>0</v>
      </c>
      <c r="O10" s="53">
        <f t="shared" si="10"/>
        <v>0</v>
      </c>
      <c r="P10" s="20"/>
      <c r="Q10" s="20"/>
      <c r="R10" s="20"/>
      <c r="S10" s="20"/>
      <c r="T10" s="20"/>
      <c r="U10" s="20"/>
      <c r="V10" s="20"/>
      <c r="W10" s="20"/>
      <c r="X10" s="20"/>
      <c r="Y10" s="20"/>
      <c r="Z10" s="20"/>
    </row>
    <row r="11" spans="1:26" s="21" customFormat="1" ht="20.100000000000001" customHeight="1">
      <c r="A11" s="123" t="s">
        <v>4421</v>
      </c>
      <c r="B11" s="123" t="s">
        <v>4422</v>
      </c>
      <c r="C11" s="124" t="s">
        <v>4423</v>
      </c>
      <c r="D11" s="63" t="s">
        <v>4403</v>
      </c>
      <c r="E11" s="60">
        <f t="shared" si="5"/>
        <v>4500</v>
      </c>
      <c r="F11" s="60">
        <f t="shared" si="6"/>
        <v>7400</v>
      </c>
      <c r="G11" s="63" t="s">
        <v>4404</v>
      </c>
      <c r="H11" s="63"/>
      <c r="I11" s="63"/>
      <c r="J11" s="63"/>
      <c r="K11" s="63">
        <f t="shared" si="7"/>
        <v>0</v>
      </c>
      <c r="L11" s="53">
        <v>7385</v>
      </c>
      <c r="M11" s="53">
        <f t="shared" si="8"/>
        <v>4431</v>
      </c>
      <c r="N11" s="53">
        <f t="shared" si="9"/>
        <v>4209.45</v>
      </c>
      <c r="O11" s="53">
        <f t="shared" si="10"/>
        <v>3578.0324999999998</v>
      </c>
      <c r="P11" s="20"/>
      <c r="Q11" s="20"/>
      <c r="R11" s="20"/>
      <c r="S11" s="20"/>
      <c r="T11" s="20"/>
      <c r="U11" s="20"/>
      <c r="V11" s="20"/>
      <c r="W11" s="20"/>
      <c r="X11" s="20"/>
      <c r="Y11" s="20"/>
      <c r="Z11" s="20"/>
    </row>
    <row r="12" spans="1:26" s="21" customFormat="1" ht="20.100000000000001" customHeight="1">
      <c r="A12" s="123" t="s">
        <v>4424</v>
      </c>
      <c r="B12" s="123" t="s">
        <v>4425</v>
      </c>
      <c r="C12" s="124" t="s">
        <v>4426</v>
      </c>
      <c r="D12" s="63" t="s">
        <v>4403</v>
      </c>
      <c r="E12" s="60">
        <f t="shared" si="5"/>
        <v>8100</v>
      </c>
      <c r="F12" s="60">
        <f t="shared" si="6"/>
        <v>13400</v>
      </c>
      <c r="G12" s="63" t="s">
        <v>4404</v>
      </c>
      <c r="H12" s="63"/>
      <c r="I12" s="63"/>
      <c r="J12" s="63"/>
      <c r="K12" s="63">
        <f t="shared" si="7"/>
        <v>0</v>
      </c>
      <c r="L12" s="53">
        <v>13391</v>
      </c>
      <c r="M12" s="53">
        <f t="shared" si="8"/>
        <v>8034.5999999999995</v>
      </c>
      <c r="N12" s="53">
        <f t="shared" si="9"/>
        <v>7632.869999999999</v>
      </c>
      <c r="O12" s="53">
        <f t="shared" si="10"/>
        <v>6487.9394999999986</v>
      </c>
      <c r="P12" s="20"/>
      <c r="Q12" s="20"/>
      <c r="R12" s="20"/>
      <c r="S12" s="20"/>
      <c r="T12" s="20"/>
      <c r="U12" s="20"/>
      <c r="V12" s="20"/>
      <c r="W12" s="20"/>
      <c r="X12" s="20"/>
      <c r="Y12" s="20"/>
      <c r="Z12" s="20"/>
    </row>
    <row r="13" spans="1:26" s="21" customFormat="1" ht="20.100000000000001" customHeight="1">
      <c r="A13" s="123" t="s">
        <v>4427</v>
      </c>
      <c r="B13" s="123" t="s">
        <v>4428</v>
      </c>
      <c r="C13" s="124" t="s">
        <v>4429</v>
      </c>
      <c r="D13" s="63" t="s">
        <v>4403</v>
      </c>
      <c r="E13" s="60">
        <f t="shared" si="5"/>
        <v>15600</v>
      </c>
      <c r="F13" s="60">
        <f t="shared" si="6"/>
        <v>25900</v>
      </c>
      <c r="G13" s="63" t="s">
        <v>4404</v>
      </c>
      <c r="H13" s="63"/>
      <c r="I13" s="63"/>
      <c r="J13" s="63"/>
      <c r="K13" s="63">
        <f t="shared" si="7"/>
        <v>0</v>
      </c>
      <c r="L13" s="53">
        <v>25846.100000000002</v>
      </c>
      <c r="M13" s="53">
        <f t="shared" si="8"/>
        <v>15507.66</v>
      </c>
      <c r="N13" s="53">
        <f t="shared" si="9"/>
        <v>14732.277</v>
      </c>
      <c r="O13" s="53">
        <f t="shared" si="10"/>
        <v>12522.435449999999</v>
      </c>
      <c r="P13" s="20"/>
      <c r="Q13" s="20"/>
      <c r="R13" s="20"/>
      <c r="S13" s="20"/>
      <c r="T13" s="20"/>
      <c r="U13" s="20"/>
      <c r="V13" s="20"/>
      <c r="W13" s="20"/>
      <c r="X13" s="20"/>
      <c r="Y13" s="20"/>
      <c r="Z13" s="20"/>
    </row>
    <row r="14" spans="1:26" s="21" customFormat="1" ht="20.100000000000001" customHeight="1">
      <c r="A14" s="123" t="s">
        <v>4430</v>
      </c>
      <c r="B14" s="123" t="s">
        <v>4431</v>
      </c>
      <c r="C14" s="124" t="s">
        <v>4432</v>
      </c>
      <c r="D14" s="63" t="s">
        <v>4403</v>
      </c>
      <c r="E14" s="60">
        <f t="shared" si="5"/>
        <v>23300</v>
      </c>
      <c r="F14" s="60">
        <f t="shared" si="6"/>
        <v>38800</v>
      </c>
      <c r="G14" s="63" t="s">
        <v>4404</v>
      </c>
      <c r="H14" s="63"/>
      <c r="I14" s="63"/>
      <c r="J14" s="63"/>
      <c r="K14" s="63">
        <f t="shared" si="7"/>
        <v>0</v>
      </c>
      <c r="L14" s="53">
        <v>38769.5</v>
      </c>
      <c r="M14" s="53">
        <f t="shared" si="8"/>
        <v>23261.7</v>
      </c>
      <c r="N14" s="53">
        <f t="shared" si="9"/>
        <v>22098.614999999998</v>
      </c>
      <c r="O14" s="53">
        <f t="shared" si="10"/>
        <v>18783.822749999999</v>
      </c>
      <c r="P14" s="20"/>
      <c r="Q14" s="20"/>
      <c r="R14" s="20"/>
      <c r="S14" s="20"/>
      <c r="T14" s="20"/>
      <c r="U14" s="20"/>
      <c r="V14" s="20"/>
      <c r="W14" s="20"/>
      <c r="X14" s="20"/>
      <c r="Y14" s="20"/>
      <c r="Z14" s="20"/>
    </row>
    <row r="15" spans="1:26" s="21" customFormat="1" ht="20.100000000000001" customHeight="1">
      <c r="A15" s="123" t="s">
        <v>4433</v>
      </c>
      <c r="B15" s="123" t="s">
        <v>4434</v>
      </c>
      <c r="C15" s="124" t="s">
        <v>4435</v>
      </c>
      <c r="D15" s="63" t="s">
        <v>4403</v>
      </c>
      <c r="E15" s="60">
        <f t="shared" si="5"/>
        <v>31100</v>
      </c>
      <c r="F15" s="60">
        <f t="shared" si="6"/>
        <v>51700</v>
      </c>
      <c r="G15" s="63" t="s">
        <v>4404</v>
      </c>
      <c r="H15" s="63"/>
      <c r="I15" s="63"/>
      <c r="J15" s="63"/>
      <c r="K15" s="63">
        <f t="shared" si="7"/>
        <v>0</v>
      </c>
      <c r="L15" s="53">
        <v>51692.200000000004</v>
      </c>
      <c r="M15" s="53">
        <f t="shared" si="8"/>
        <v>31015.32</v>
      </c>
      <c r="N15" s="53">
        <f t="shared" si="9"/>
        <v>29464.554</v>
      </c>
      <c r="O15" s="53">
        <f t="shared" si="10"/>
        <v>25044.870899999998</v>
      </c>
      <c r="P15" s="20"/>
      <c r="Q15" s="20"/>
      <c r="R15" s="20"/>
      <c r="S15" s="20"/>
      <c r="T15" s="20"/>
      <c r="U15" s="20"/>
      <c r="V15" s="20"/>
      <c r="W15" s="20"/>
      <c r="X15" s="20"/>
      <c r="Y15" s="20"/>
      <c r="Z15" s="20"/>
    </row>
    <row r="16" spans="1:26" s="21" customFormat="1" ht="20.100000000000001" customHeight="1">
      <c r="A16" s="123" t="s">
        <v>4436</v>
      </c>
      <c r="B16" s="123" t="s">
        <v>4437</v>
      </c>
      <c r="C16" s="124" t="s">
        <v>4438</v>
      </c>
      <c r="D16" s="63" t="s">
        <v>4403</v>
      </c>
      <c r="E16" s="60">
        <f t="shared" si="5"/>
        <v>46600</v>
      </c>
      <c r="F16" s="60">
        <f t="shared" si="6"/>
        <v>77600</v>
      </c>
      <c r="G16" s="63" t="s">
        <v>4404</v>
      </c>
      <c r="H16" s="63"/>
      <c r="I16" s="63"/>
      <c r="J16" s="63"/>
      <c r="K16" s="63">
        <f t="shared" si="7"/>
        <v>0</v>
      </c>
      <c r="L16" s="53">
        <v>77538.3</v>
      </c>
      <c r="M16" s="53">
        <f t="shared" si="8"/>
        <v>46522.98</v>
      </c>
      <c r="N16" s="53">
        <f t="shared" si="9"/>
        <v>44196.830999999998</v>
      </c>
      <c r="O16" s="53">
        <f t="shared" si="10"/>
        <v>37567.306349999999</v>
      </c>
      <c r="P16" s="20"/>
      <c r="Q16" s="20"/>
      <c r="R16" s="20"/>
      <c r="S16" s="20"/>
      <c r="T16" s="20"/>
      <c r="U16" s="20"/>
      <c r="V16" s="20"/>
      <c r="W16" s="20"/>
      <c r="X16" s="20"/>
      <c r="Y16" s="20"/>
      <c r="Z16" s="20"/>
    </row>
    <row r="17" spans="1:26" s="21" customFormat="1" ht="20.100000000000001" customHeight="1">
      <c r="A17" s="123" t="s">
        <v>4439</v>
      </c>
      <c r="B17" s="123" t="s">
        <v>4440</v>
      </c>
      <c r="C17" s="124" t="s">
        <v>4441</v>
      </c>
      <c r="D17" s="63" t="s">
        <v>4403</v>
      </c>
      <c r="E17" s="60">
        <f t="shared" si="5"/>
        <v>69800</v>
      </c>
      <c r="F17" s="60">
        <f t="shared" si="6"/>
        <v>116400</v>
      </c>
      <c r="G17" s="63" t="s">
        <v>4404</v>
      </c>
      <c r="H17" s="63"/>
      <c r="I17" s="63"/>
      <c r="J17" s="63"/>
      <c r="K17" s="63">
        <f t="shared" si="7"/>
        <v>0</v>
      </c>
      <c r="L17" s="53">
        <v>116307.8</v>
      </c>
      <c r="M17" s="53">
        <f t="shared" si="8"/>
        <v>69784.679999999993</v>
      </c>
      <c r="N17" s="53">
        <f t="shared" si="9"/>
        <v>66295.445999999996</v>
      </c>
      <c r="O17" s="53">
        <f t="shared" si="10"/>
        <v>56351.129099999998</v>
      </c>
      <c r="P17" s="8"/>
      <c r="Q17" s="8"/>
      <c r="R17" s="8"/>
      <c r="S17" s="8"/>
      <c r="T17" s="8"/>
      <c r="U17" s="8"/>
      <c r="V17" s="8"/>
      <c r="W17" s="8"/>
      <c r="X17" s="8"/>
      <c r="Y17" s="8"/>
      <c r="Z17" s="8"/>
    </row>
    <row r="18" spans="1:26" s="21" customFormat="1" ht="20.100000000000001" customHeight="1">
      <c r="A18" s="123" t="s">
        <v>4442</v>
      </c>
      <c r="B18" s="123" t="s">
        <v>4443</v>
      </c>
      <c r="C18" s="124" t="s">
        <v>4444</v>
      </c>
      <c r="D18" s="63" t="s">
        <v>4403</v>
      </c>
      <c r="E18" s="60">
        <f t="shared" si="5"/>
        <v>93100</v>
      </c>
      <c r="F18" s="60">
        <f t="shared" si="6"/>
        <v>155100</v>
      </c>
      <c r="G18" s="63" t="s">
        <v>4404</v>
      </c>
      <c r="H18" s="63"/>
      <c r="I18" s="63"/>
      <c r="J18" s="63"/>
      <c r="K18" s="63">
        <f t="shared" si="7"/>
        <v>0</v>
      </c>
      <c r="L18" s="53">
        <v>155076.6</v>
      </c>
      <c r="M18" s="53">
        <f t="shared" si="8"/>
        <v>93045.96</v>
      </c>
      <c r="N18" s="53">
        <f t="shared" si="9"/>
        <v>88393.661999999997</v>
      </c>
      <c r="O18" s="53">
        <f t="shared" si="10"/>
        <v>75134.612699999998</v>
      </c>
      <c r="P18" s="8"/>
      <c r="Q18" s="8"/>
      <c r="R18" s="8"/>
      <c r="S18" s="8"/>
      <c r="T18" s="8"/>
      <c r="U18" s="8"/>
      <c r="V18" s="8"/>
      <c r="W18" s="8"/>
      <c r="X18" s="8"/>
      <c r="Y18" s="8"/>
      <c r="Z18" s="8"/>
    </row>
    <row r="19" spans="1:26" s="21" customFormat="1" ht="20.100000000000001" customHeight="1">
      <c r="A19" s="123"/>
      <c r="B19" s="123"/>
      <c r="C19" s="123"/>
      <c r="D19" s="63"/>
      <c r="E19" s="63"/>
      <c r="F19" s="63"/>
      <c r="G19" s="63"/>
      <c r="H19" s="63"/>
      <c r="I19" s="63"/>
      <c r="J19" s="63"/>
      <c r="K19" s="63">
        <f t="shared" si="7"/>
        <v>0</v>
      </c>
      <c r="L19" s="63"/>
      <c r="M19" s="53">
        <f t="shared" si="8"/>
        <v>0</v>
      </c>
      <c r="N19" s="53">
        <f t="shared" si="9"/>
        <v>0</v>
      </c>
      <c r="O19" s="53">
        <f t="shared" si="10"/>
        <v>0</v>
      </c>
      <c r="P19" s="8"/>
      <c r="Q19" s="8"/>
      <c r="R19" s="8"/>
      <c r="S19" s="8"/>
      <c r="T19" s="8"/>
      <c r="U19" s="8"/>
      <c r="V19" s="8"/>
      <c r="W19" s="8"/>
      <c r="X19" s="8"/>
      <c r="Y19" s="8"/>
      <c r="Z19" s="8"/>
    </row>
    <row r="20" spans="1:26" s="21" customFormat="1" ht="20.100000000000001" customHeight="1">
      <c r="A20" s="915" t="s">
        <v>4445</v>
      </c>
      <c r="B20" s="916"/>
      <c r="C20" s="917"/>
      <c r="D20" s="63"/>
      <c r="E20" s="63"/>
      <c r="F20" s="63"/>
      <c r="G20" s="63"/>
      <c r="H20" s="63"/>
      <c r="I20" s="63"/>
      <c r="J20" s="63"/>
      <c r="K20" s="63">
        <f t="shared" si="7"/>
        <v>0</v>
      </c>
      <c r="L20" s="63"/>
      <c r="M20" s="53">
        <f t="shared" si="8"/>
        <v>0</v>
      </c>
      <c r="N20" s="53">
        <f t="shared" si="9"/>
        <v>0</v>
      </c>
      <c r="O20" s="53">
        <f t="shared" si="10"/>
        <v>0</v>
      </c>
      <c r="P20" s="8"/>
      <c r="Q20" s="8"/>
      <c r="R20" s="8"/>
      <c r="S20" s="8"/>
      <c r="T20" s="8"/>
      <c r="U20" s="8"/>
      <c r="V20" s="8"/>
      <c r="W20" s="8"/>
      <c r="X20" s="8"/>
      <c r="Y20" s="8"/>
      <c r="Z20" s="8"/>
    </row>
    <row r="21" spans="1:26" s="21" customFormat="1" ht="20.100000000000001" customHeight="1">
      <c r="A21" s="123" t="s">
        <v>4446</v>
      </c>
      <c r="B21" s="123" t="s">
        <v>4447</v>
      </c>
      <c r="C21" s="123" t="s">
        <v>4448</v>
      </c>
      <c r="D21" s="63" t="s">
        <v>4403</v>
      </c>
      <c r="E21" s="60">
        <f t="shared" si="5"/>
        <v>51700</v>
      </c>
      <c r="F21" s="60">
        <f t="shared" si="6"/>
        <v>86200</v>
      </c>
      <c r="G21" s="63" t="s">
        <v>4404</v>
      </c>
      <c r="H21" s="63"/>
      <c r="I21" s="63"/>
      <c r="J21" s="63"/>
      <c r="K21" s="63">
        <f t="shared" si="7"/>
        <v>0</v>
      </c>
      <c r="L21" s="53">
        <v>86153.9</v>
      </c>
      <c r="M21" s="53">
        <f t="shared" si="8"/>
        <v>51692.34</v>
      </c>
      <c r="N21" s="53">
        <f t="shared" si="9"/>
        <v>49107.722999999991</v>
      </c>
      <c r="O21" s="53">
        <f t="shared" si="10"/>
        <v>41741.564549999988</v>
      </c>
      <c r="P21" s="8"/>
      <c r="Q21" s="8"/>
      <c r="R21" s="8"/>
      <c r="S21" s="8"/>
      <c r="T21" s="8"/>
      <c r="U21" s="8"/>
      <c r="V21" s="8"/>
      <c r="W21" s="8"/>
      <c r="X21" s="8"/>
      <c r="Y21" s="8"/>
      <c r="Z21" s="8"/>
    </row>
    <row r="22" spans="1:26" s="21" customFormat="1" ht="20.100000000000001" customHeight="1">
      <c r="A22" s="123" t="s">
        <v>4449</v>
      </c>
      <c r="B22" s="123" t="s">
        <v>4450</v>
      </c>
      <c r="C22" s="123" t="s">
        <v>4451</v>
      </c>
      <c r="D22" s="63" t="s">
        <v>4403</v>
      </c>
      <c r="E22" s="60">
        <f t="shared" si="5"/>
        <v>32400</v>
      </c>
      <c r="F22" s="60">
        <f t="shared" si="6"/>
        <v>53900</v>
      </c>
      <c r="G22" s="63" t="s">
        <v>4404</v>
      </c>
      <c r="H22" s="63"/>
      <c r="I22" s="63"/>
      <c r="J22" s="63"/>
      <c r="K22" s="63">
        <f t="shared" si="7"/>
        <v>0</v>
      </c>
      <c r="L22" s="53">
        <v>53846.1</v>
      </c>
      <c r="M22" s="53">
        <f t="shared" si="8"/>
        <v>32307.659999999996</v>
      </c>
      <c r="N22" s="53">
        <f t="shared" si="9"/>
        <v>30692.276999999995</v>
      </c>
      <c r="O22" s="53">
        <f t="shared" si="10"/>
        <v>26088.435449999994</v>
      </c>
      <c r="P22" s="8"/>
      <c r="Q22" s="8"/>
      <c r="R22" s="8"/>
      <c r="S22" s="8"/>
      <c r="T22" s="8"/>
      <c r="U22" s="8"/>
      <c r="V22" s="8"/>
      <c r="W22" s="8"/>
      <c r="X22" s="8"/>
      <c r="Y22" s="8"/>
      <c r="Z22" s="8"/>
    </row>
    <row r="23" spans="1:26" s="21" customFormat="1" ht="20.100000000000001" customHeight="1">
      <c r="A23" s="123" t="s">
        <v>4452</v>
      </c>
      <c r="B23" s="123" t="s">
        <v>4453</v>
      </c>
      <c r="C23" s="124" t="s">
        <v>4454</v>
      </c>
      <c r="D23" s="63" t="s">
        <v>4403</v>
      </c>
      <c r="E23" s="60">
        <f t="shared" si="5"/>
        <v>800</v>
      </c>
      <c r="F23" s="60">
        <f t="shared" si="6"/>
        <v>1300</v>
      </c>
      <c r="G23" s="63" t="s">
        <v>4404</v>
      </c>
      <c r="H23" s="63"/>
      <c r="I23" s="63"/>
      <c r="J23" s="63"/>
      <c r="K23" s="63">
        <f t="shared" si="7"/>
        <v>0</v>
      </c>
      <c r="L23" s="53">
        <v>1292.2</v>
      </c>
      <c r="M23" s="53">
        <f t="shared" si="8"/>
        <v>775.32</v>
      </c>
      <c r="N23" s="53">
        <f t="shared" si="9"/>
        <v>736.55399999999997</v>
      </c>
      <c r="O23" s="53">
        <f t="shared" si="10"/>
        <v>626.07089999999994</v>
      </c>
      <c r="P23" s="8"/>
      <c r="Q23" s="8"/>
      <c r="R23" s="8"/>
      <c r="S23" s="8"/>
      <c r="T23" s="8"/>
      <c r="U23" s="8"/>
      <c r="V23" s="8"/>
      <c r="W23" s="8"/>
      <c r="X23" s="8"/>
      <c r="Y23" s="8"/>
      <c r="Z23" s="8"/>
    </row>
    <row r="24" spans="1:26" s="21" customFormat="1" ht="20.100000000000001" customHeight="1">
      <c r="A24" s="123" t="s">
        <v>4455</v>
      </c>
      <c r="B24" s="123" t="s">
        <v>4456</v>
      </c>
      <c r="C24" s="124" t="s">
        <v>4457</v>
      </c>
      <c r="D24" s="63" t="s">
        <v>4403</v>
      </c>
      <c r="E24" s="60">
        <f t="shared" si="5"/>
        <v>33600</v>
      </c>
      <c r="F24" s="60">
        <f t="shared" si="6"/>
        <v>56000</v>
      </c>
      <c r="G24" s="63" t="s">
        <v>4404</v>
      </c>
      <c r="H24" s="63"/>
      <c r="I24" s="63"/>
      <c r="J24" s="63"/>
      <c r="K24" s="63">
        <f t="shared" si="7"/>
        <v>0</v>
      </c>
      <c r="L24" s="53">
        <v>56000</v>
      </c>
      <c r="M24" s="53">
        <f t="shared" si="8"/>
        <v>33600</v>
      </c>
      <c r="N24" s="53">
        <f t="shared" si="9"/>
        <v>31920</v>
      </c>
      <c r="O24" s="53">
        <f t="shared" si="10"/>
        <v>27132</v>
      </c>
      <c r="P24" s="8"/>
      <c r="Q24" s="8"/>
      <c r="R24" s="8"/>
      <c r="S24" s="8"/>
      <c r="T24" s="8"/>
      <c r="U24" s="8"/>
      <c r="V24" s="8"/>
      <c r="W24" s="8"/>
      <c r="X24" s="8"/>
      <c r="Y24" s="8"/>
      <c r="Z24" s="8"/>
    </row>
    <row r="25" spans="1:26" s="21" customFormat="1" ht="20.100000000000001" customHeight="1">
      <c r="A25" s="123" t="s">
        <v>4458</v>
      </c>
      <c r="B25" s="123" t="s">
        <v>4459</v>
      </c>
      <c r="C25" s="124" t="s">
        <v>4460</v>
      </c>
      <c r="D25" s="63" t="s">
        <v>4403</v>
      </c>
      <c r="E25" s="60">
        <f t="shared" si="5"/>
        <v>32400</v>
      </c>
      <c r="F25" s="60">
        <f t="shared" si="6"/>
        <v>53900</v>
      </c>
      <c r="G25" s="63" t="s">
        <v>4404</v>
      </c>
      <c r="H25" s="63"/>
      <c r="I25" s="63"/>
      <c r="J25" s="63"/>
      <c r="K25" s="63">
        <f t="shared" si="7"/>
        <v>0</v>
      </c>
      <c r="L25" s="53">
        <v>53846.1</v>
      </c>
      <c r="M25" s="53">
        <f t="shared" si="8"/>
        <v>32307.659999999996</v>
      </c>
      <c r="N25" s="53">
        <f t="shared" si="9"/>
        <v>30692.276999999995</v>
      </c>
      <c r="O25" s="53">
        <f t="shared" si="10"/>
        <v>26088.435449999994</v>
      </c>
      <c r="P25" s="8"/>
      <c r="Q25" s="8"/>
      <c r="R25" s="8"/>
      <c r="S25" s="8"/>
      <c r="T25" s="8"/>
      <c r="U25" s="8"/>
      <c r="V25" s="8"/>
      <c r="W25" s="8"/>
      <c r="X25" s="8"/>
      <c r="Y25" s="8"/>
      <c r="Z25" s="8"/>
    </row>
    <row r="26" spans="1:26" s="21" customFormat="1" ht="20.100000000000001" customHeight="1">
      <c r="A26" s="123" t="s">
        <v>4461</v>
      </c>
      <c r="B26" s="123" t="s">
        <v>4462</v>
      </c>
      <c r="C26" s="123" t="s">
        <v>4463</v>
      </c>
      <c r="D26" s="63" t="s">
        <v>4403</v>
      </c>
      <c r="E26" s="60">
        <f t="shared" si="5"/>
        <v>9700</v>
      </c>
      <c r="F26" s="60">
        <f t="shared" si="6"/>
        <v>16200</v>
      </c>
      <c r="G26" s="63" t="s">
        <v>4404</v>
      </c>
      <c r="H26" s="63"/>
      <c r="I26" s="63"/>
      <c r="J26" s="63"/>
      <c r="K26" s="63">
        <f t="shared" si="7"/>
        <v>0</v>
      </c>
      <c r="L26" s="53">
        <v>16153.900000000001</v>
      </c>
      <c r="M26" s="53">
        <f t="shared" si="8"/>
        <v>9692.34</v>
      </c>
      <c r="N26" s="53">
        <f t="shared" si="9"/>
        <v>9207.723</v>
      </c>
      <c r="O26" s="53">
        <f t="shared" si="10"/>
        <v>7826.5645500000001</v>
      </c>
      <c r="P26" s="8"/>
      <c r="Q26" s="8"/>
      <c r="R26" s="8"/>
      <c r="S26" s="8"/>
      <c r="T26" s="8"/>
      <c r="U26" s="8"/>
      <c r="V26" s="8"/>
      <c r="W26" s="8"/>
      <c r="X26" s="8"/>
      <c r="Y26" s="8"/>
      <c r="Z26" s="8"/>
    </row>
    <row r="27" spans="1:26" s="21" customFormat="1" ht="20.100000000000001" customHeight="1">
      <c r="A27" s="123" t="s">
        <v>4464</v>
      </c>
      <c r="B27" s="123" t="s">
        <v>4465</v>
      </c>
      <c r="C27" s="123" t="s">
        <v>4466</v>
      </c>
      <c r="D27" s="63" t="s">
        <v>4403</v>
      </c>
      <c r="E27" s="60">
        <f t="shared" si="5"/>
        <v>4900</v>
      </c>
      <c r="F27" s="60">
        <f t="shared" si="6"/>
        <v>8100</v>
      </c>
      <c r="G27" s="63" t="s">
        <v>4404</v>
      </c>
      <c r="H27" s="63"/>
      <c r="I27" s="63"/>
      <c r="J27" s="63"/>
      <c r="K27" s="63">
        <f t="shared" si="7"/>
        <v>0</v>
      </c>
      <c r="L27" s="53">
        <v>8077.3</v>
      </c>
      <c r="M27" s="53">
        <f t="shared" si="8"/>
        <v>4846.38</v>
      </c>
      <c r="N27" s="53">
        <f t="shared" si="9"/>
        <v>4604.0609999999997</v>
      </c>
      <c r="O27" s="53">
        <f t="shared" si="10"/>
        <v>3913.4518499999995</v>
      </c>
      <c r="P27" s="8"/>
      <c r="Q27" s="8"/>
      <c r="R27" s="8"/>
      <c r="S27" s="8"/>
      <c r="T27" s="8"/>
      <c r="U27" s="8"/>
      <c r="V27" s="8"/>
      <c r="W27" s="8"/>
      <c r="X27" s="8"/>
      <c r="Y27" s="8"/>
      <c r="Z27" s="8"/>
    </row>
    <row r="28" spans="1:26" s="21" customFormat="1" ht="20.100000000000001" customHeight="1">
      <c r="A28" s="123" t="s">
        <v>4467</v>
      </c>
      <c r="B28" s="123" t="s">
        <v>4468</v>
      </c>
      <c r="C28" s="123" t="s">
        <v>4469</v>
      </c>
      <c r="D28" s="63" t="s">
        <v>4403</v>
      </c>
      <c r="E28" s="60">
        <f t="shared" si="5"/>
        <v>6500</v>
      </c>
      <c r="F28" s="60">
        <f t="shared" si="6"/>
        <v>10800</v>
      </c>
      <c r="G28" s="63" t="s">
        <v>4404</v>
      </c>
      <c r="H28" s="63"/>
      <c r="I28" s="63"/>
      <c r="J28" s="63"/>
      <c r="K28" s="63">
        <f t="shared" si="7"/>
        <v>0</v>
      </c>
      <c r="L28" s="53">
        <v>10769.5</v>
      </c>
      <c r="M28" s="53">
        <f t="shared" si="8"/>
        <v>6461.7</v>
      </c>
      <c r="N28" s="53">
        <f t="shared" si="9"/>
        <v>6138.6149999999998</v>
      </c>
      <c r="O28" s="53">
        <f t="shared" si="10"/>
        <v>5217.8227499999994</v>
      </c>
      <c r="P28" s="8"/>
      <c r="Q28" s="8"/>
      <c r="R28" s="8"/>
      <c r="S28" s="8"/>
      <c r="T28" s="8"/>
      <c r="U28" s="8"/>
      <c r="V28" s="8"/>
      <c r="W28" s="8"/>
      <c r="X28" s="8"/>
      <c r="Y28" s="8"/>
      <c r="Z28" s="8"/>
    </row>
    <row r="29" spans="1:26" s="21" customFormat="1" ht="20.100000000000001" customHeight="1">
      <c r="A29" s="123"/>
      <c r="B29" s="123"/>
      <c r="C29" s="123"/>
      <c r="D29" s="63"/>
      <c r="E29" s="63"/>
      <c r="F29" s="63"/>
      <c r="G29" s="63"/>
      <c r="H29" s="63"/>
      <c r="I29" s="63"/>
      <c r="J29" s="63"/>
      <c r="K29" s="63">
        <f t="shared" si="7"/>
        <v>0</v>
      </c>
      <c r="L29" s="53"/>
      <c r="M29" s="53">
        <f t="shared" si="8"/>
        <v>0</v>
      </c>
      <c r="N29" s="53">
        <f t="shared" si="9"/>
        <v>0</v>
      </c>
      <c r="O29" s="53">
        <f t="shared" si="10"/>
        <v>0</v>
      </c>
      <c r="P29" s="8"/>
      <c r="Q29" s="8"/>
      <c r="R29" s="8"/>
      <c r="S29" s="8"/>
      <c r="T29" s="8"/>
      <c r="U29" s="8"/>
      <c r="V29" s="8"/>
      <c r="W29" s="8"/>
      <c r="X29" s="8"/>
      <c r="Y29" s="8"/>
      <c r="Z29" s="8"/>
    </row>
    <row r="30" spans="1:26" s="21" customFormat="1" ht="20.100000000000001" customHeight="1">
      <c r="A30" s="915" t="s">
        <v>4470</v>
      </c>
      <c r="B30" s="916"/>
      <c r="C30" s="917"/>
      <c r="D30" s="63"/>
      <c r="E30" s="63"/>
      <c r="F30" s="63"/>
      <c r="G30" s="63"/>
      <c r="H30" s="63"/>
      <c r="I30" s="63"/>
      <c r="J30" s="63"/>
      <c r="K30" s="63">
        <f t="shared" si="7"/>
        <v>0</v>
      </c>
      <c r="L30" s="63"/>
      <c r="M30" s="53">
        <f t="shared" si="8"/>
        <v>0</v>
      </c>
      <c r="N30" s="53">
        <f t="shared" si="9"/>
        <v>0</v>
      </c>
      <c r="O30" s="53">
        <f t="shared" si="10"/>
        <v>0</v>
      </c>
      <c r="P30" s="8"/>
      <c r="Q30" s="8"/>
      <c r="R30" s="8"/>
      <c r="S30" s="8"/>
      <c r="T30" s="8"/>
      <c r="U30" s="8"/>
      <c r="V30" s="8"/>
      <c r="W30" s="8"/>
      <c r="X30" s="8"/>
      <c r="Y30" s="8"/>
      <c r="Z30" s="8"/>
    </row>
    <row r="31" spans="1:26" s="21" customFormat="1" ht="20.100000000000001" customHeight="1">
      <c r="A31" s="123" t="s">
        <v>4471</v>
      </c>
      <c r="B31" s="123" t="s">
        <v>4472</v>
      </c>
      <c r="C31" s="124" t="s">
        <v>4473</v>
      </c>
      <c r="D31" s="63" t="s">
        <v>4403</v>
      </c>
      <c r="E31" s="60">
        <f t="shared" si="5"/>
        <v>1300</v>
      </c>
      <c r="F31" s="60">
        <f t="shared" si="6"/>
        <v>2200</v>
      </c>
      <c r="G31" s="63" t="s">
        <v>4404</v>
      </c>
      <c r="H31" s="63"/>
      <c r="I31" s="63"/>
      <c r="J31" s="63"/>
      <c r="K31" s="63">
        <f t="shared" si="7"/>
        <v>0</v>
      </c>
      <c r="L31" s="53">
        <v>2156</v>
      </c>
      <c r="M31" s="53">
        <f t="shared" si="8"/>
        <v>1293.5999999999999</v>
      </c>
      <c r="N31" s="53">
        <f t="shared" si="9"/>
        <v>1228.9199999999998</v>
      </c>
      <c r="O31" s="53">
        <f t="shared" si="10"/>
        <v>1044.5819999999999</v>
      </c>
      <c r="P31" s="8"/>
      <c r="Q31" s="8"/>
      <c r="R31" s="8"/>
      <c r="S31" s="8"/>
      <c r="T31" s="8"/>
      <c r="U31" s="8"/>
      <c r="V31" s="8"/>
      <c r="W31" s="8"/>
      <c r="X31" s="8"/>
      <c r="Y31" s="8"/>
      <c r="Z31" s="8"/>
    </row>
    <row r="32" spans="1:26" s="21" customFormat="1" ht="20.100000000000001" customHeight="1">
      <c r="A32" s="63"/>
      <c r="B32" s="63"/>
      <c r="C32" s="63"/>
      <c r="D32" s="63"/>
      <c r="E32" s="63"/>
      <c r="F32" s="63"/>
      <c r="G32" s="63"/>
      <c r="H32" s="63"/>
      <c r="I32" s="63"/>
      <c r="J32" s="63"/>
      <c r="K32" s="63">
        <f t="shared" si="7"/>
        <v>0</v>
      </c>
      <c r="L32" s="63"/>
      <c r="M32" s="53">
        <f t="shared" si="8"/>
        <v>0</v>
      </c>
      <c r="N32" s="53">
        <f t="shared" si="9"/>
        <v>0</v>
      </c>
      <c r="O32" s="53">
        <f t="shared" si="10"/>
        <v>0</v>
      </c>
      <c r="P32" s="8"/>
      <c r="Q32" s="8"/>
      <c r="R32" s="8"/>
      <c r="S32" s="8"/>
      <c r="T32" s="8"/>
      <c r="U32" s="8"/>
      <c r="V32" s="8"/>
      <c r="W32" s="8"/>
      <c r="X32" s="8"/>
      <c r="Y32" s="8"/>
      <c r="Z32" s="8"/>
    </row>
    <row r="33" spans="1:26" s="21" customFormat="1" ht="20.100000000000001" customHeight="1">
      <c r="A33" s="123" t="s">
        <v>4474</v>
      </c>
      <c r="B33" s="123" t="s">
        <v>4475</v>
      </c>
      <c r="C33" s="124" t="s">
        <v>4476</v>
      </c>
      <c r="D33" s="63" t="s">
        <v>4403</v>
      </c>
      <c r="E33" s="60">
        <f t="shared" si="5"/>
        <v>700</v>
      </c>
      <c r="F33" s="60">
        <f t="shared" si="6"/>
        <v>1100</v>
      </c>
      <c r="G33" s="63" t="s">
        <v>4404</v>
      </c>
      <c r="H33" s="63"/>
      <c r="I33" s="63"/>
      <c r="J33" s="63"/>
      <c r="K33" s="63">
        <f t="shared" si="7"/>
        <v>0</v>
      </c>
      <c r="L33" s="53">
        <v>1078</v>
      </c>
      <c r="M33" s="53">
        <f t="shared" si="8"/>
        <v>646.79999999999995</v>
      </c>
      <c r="N33" s="53">
        <f t="shared" si="9"/>
        <v>614.45999999999992</v>
      </c>
      <c r="O33" s="53">
        <f t="shared" si="10"/>
        <v>522.29099999999994</v>
      </c>
      <c r="P33" s="8"/>
      <c r="Q33" s="8"/>
      <c r="R33" s="8"/>
      <c r="S33" s="8"/>
      <c r="T33" s="8"/>
      <c r="U33" s="8"/>
      <c r="V33" s="8"/>
      <c r="W33" s="8"/>
      <c r="X33" s="8"/>
      <c r="Y33" s="8"/>
      <c r="Z33" s="8"/>
    </row>
    <row r="34" spans="1:26" s="21" customFormat="1" ht="20.100000000000001" customHeight="1">
      <c r="A34" s="123" t="s">
        <v>4477</v>
      </c>
      <c r="B34" s="123" t="s">
        <v>4478</v>
      </c>
      <c r="C34" s="124" t="s">
        <v>4479</v>
      </c>
      <c r="D34" s="63" t="s">
        <v>4403</v>
      </c>
      <c r="E34" s="60">
        <f t="shared" si="5"/>
        <v>35600</v>
      </c>
      <c r="F34" s="60">
        <f t="shared" si="6"/>
        <v>59300</v>
      </c>
      <c r="G34" s="63" t="s">
        <v>4404</v>
      </c>
      <c r="H34" s="63"/>
      <c r="I34" s="63"/>
      <c r="J34" s="63"/>
      <c r="K34" s="63">
        <f t="shared" si="7"/>
        <v>0</v>
      </c>
      <c r="L34" s="53">
        <v>59234</v>
      </c>
      <c r="M34" s="53">
        <f t="shared" si="8"/>
        <v>35540.400000000001</v>
      </c>
      <c r="N34" s="53">
        <f t="shared" si="9"/>
        <v>33763.379999999997</v>
      </c>
      <c r="O34" s="53">
        <f t="shared" si="10"/>
        <v>28698.872999999996</v>
      </c>
      <c r="P34" s="8"/>
      <c r="Q34" s="8"/>
      <c r="R34" s="8"/>
      <c r="S34" s="8"/>
      <c r="T34" s="8"/>
      <c r="U34" s="8"/>
      <c r="V34" s="8"/>
      <c r="W34" s="8"/>
      <c r="X34" s="8"/>
      <c r="Y34" s="8"/>
      <c r="Z34" s="8"/>
    </row>
    <row r="35" spans="1:26" s="21" customFormat="1" ht="20.100000000000001" customHeight="1">
      <c r="A35" s="123" t="s">
        <v>4480</v>
      </c>
      <c r="B35" s="123" t="s">
        <v>4481</v>
      </c>
      <c r="C35" s="124" t="s">
        <v>4482</v>
      </c>
      <c r="D35" s="63" t="s">
        <v>4403</v>
      </c>
      <c r="E35" s="60">
        <f t="shared" si="5"/>
        <v>25900</v>
      </c>
      <c r="F35" s="60">
        <f t="shared" si="6"/>
        <v>43100</v>
      </c>
      <c r="G35" s="63" t="s">
        <v>4404</v>
      </c>
      <c r="H35" s="63"/>
      <c r="I35" s="63"/>
      <c r="J35" s="63"/>
      <c r="K35" s="63">
        <f t="shared" si="7"/>
        <v>0</v>
      </c>
      <c r="L35" s="53">
        <v>43078</v>
      </c>
      <c r="M35" s="53">
        <f t="shared" si="8"/>
        <v>25846.799999999999</v>
      </c>
      <c r="N35" s="53">
        <f t="shared" si="9"/>
        <v>24554.46</v>
      </c>
      <c r="O35" s="53">
        <f t="shared" si="10"/>
        <v>20871.290999999997</v>
      </c>
      <c r="P35" s="8"/>
      <c r="Q35" s="8"/>
      <c r="R35" s="8"/>
      <c r="S35" s="8"/>
      <c r="T35" s="8"/>
      <c r="U35" s="8"/>
      <c r="V35" s="8"/>
      <c r="W35" s="8"/>
      <c r="X35" s="8"/>
      <c r="Y35" s="8"/>
      <c r="Z35" s="8"/>
    </row>
    <row r="36" spans="1:26" s="21" customFormat="1" ht="20.100000000000001" customHeight="1">
      <c r="A36" s="123"/>
      <c r="B36" s="123"/>
      <c r="C36" s="123"/>
      <c r="D36" s="63"/>
      <c r="E36" s="63"/>
      <c r="F36" s="63"/>
      <c r="G36" s="63"/>
      <c r="H36" s="63"/>
      <c r="I36" s="63"/>
      <c r="J36" s="63"/>
      <c r="K36" s="63">
        <f t="shared" si="7"/>
        <v>0</v>
      </c>
      <c r="L36" s="53"/>
      <c r="M36" s="53">
        <f t="shared" si="8"/>
        <v>0</v>
      </c>
      <c r="N36" s="53">
        <f t="shared" si="9"/>
        <v>0</v>
      </c>
      <c r="O36" s="53">
        <f t="shared" si="10"/>
        <v>0</v>
      </c>
      <c r="P36" s="8"/>
      <c r="Q36" s="8"/>
      <c r="R36" s="8"/>
      <c r="S36" s="8"/>
      <c r="T36" s="8"/>
      <c r="U36" s="8"/>
      <c r="V36" s="8"/>
      <c r="W36" s="8"/>
      <c r="X36" s="8"/>
      <c r="Y36" s="8"/>
      <c r="Z36" s="8"/>
    </row>
    <row r="37" spans="1:26" s="21" customFormat="1" ht="20.100000000000001" customHeight="1">
      <c r="A37" s="915" t="s">
        <v>4483</v>
      </c>
      <c r="B37" s="916"/>
      <c r="C37" s="917"/>
      <c r="D37" s="63"/>
      <c r="E37" s="63"/>
      <c r="F37" s="63"/>
      <c r="G37" s="63"/>
      <c r="H37" s="63"/>
      <c r="I37" s="63"/>
      <c r="J37" s="63"/>
      <c r="K37" s="63">
        <f t="shared" si="7"/>
        <v>0</v>
      </c>
      <c r="L37" s="53"/>
      <c r="M37" s="53">
        <f t="shared" si="8"/>
        <v>0</v>
      </c>
      <c r="N37" s="53">
        <f t="shared" si="9"/>
        <v>0</v>
      </c>
      <c r="O37" s="53">
        <f t="shared" si="10"/>
        <v>0</v>
      </c>
      <c r="P37" s="8"/>
      <c r="Q37" s="8"/>
      <c r="R37" s="8"/>
      <c r="S37" s="8"/>
      <c r="T37" s="8"/>
      <c r="U37" s="8"/>
      <c r="V37" s="8"/>
      <c r="W37" s="8"/>
      <c r="X37" s="8"/>
      <c r="Y37" s="8"/>
      <c r="Z37" s="8"/>
    </row>
    <row r="38" spans="1:26" s="21" customFormat="1" ht="20.100000000000001" customHeight="1">
      <c r="A38" s="123" t="s">
        <v>4484</v>
      </c>
      <c r="B38" s="123" t="s">
        <v>4485</v>
      </c>
      <c r="C38" s="124" t="s">
        <v>4486</v>
      </c>
      <c r="D38" s="63" t="s">
        <v>4403</v>
      </c>
      <c r="E38" s="60">
        <f t="shared" si="5"/>
        <v>500</v>
      </c>
      <c r="F38" s="60">
        <f t="shared" si="6"/>
        <v>700</v>
      </c>
      <c r="G38" s="63" t="s">
        <v>4404</v>
      </c>
      <c r="H38" s="63"/>
      <c r="I38" s="63"/>
      <c r="J38" s="63"/>
      <c r="K38" s="63">
        <f t="shared" si="7"/>
        <v>0</v>
      </c>
      <c r="L38" s="53">
        <v>700</v>
      </c>
      <c r="M38" s="53">
        <f t="shared" si="8"/>
        <v>420</v>
      </c>
      <c r="N38" s="53">
        <f t="shared" si="9"/>
        <v>399</v>
      </c>
      <c r="O38" s="53">
        <f t="shared" si="10"/>
        <v>339.15</v>
      </c>
      <c r="P38" s="8"/>
      <c r="Q38" s="8"/>
      <c r="R38" s="8"/>
      <c r="S38" s="8"/>
      <c r="T38" s="8"/>
      <c r="U38" s="8"/>
      <c r="V38" s="8"/>
      <c r="W38" s="8"/>
      <c r="X38" s="8"/>
      <c r="Y38" s="8"/>
      <c r="Z38" s="8"/>
    </row>
    <row r="39" spans="1:26" s="21" customFormat="1" ht="20.100000000000001" customHeight="1">
      <c r="A39" s="123" t="s">
        <v>4487</v>
      </c>
      <c r="B39" s="123" t="s">
        <v>4488</v>
      </c>
      <c r="C39" s="124" t="s">
        <v>4489</v>
      </c>
      <c r="D39" s="63" t="s">
        <v>4403</v>
      </c>
      <c r="E39" s="60">
        <f t="shared" si="5"/>
        <v>900</v>
      </c>
      <c r="F39" s="60">
        <f t="shared" si="6"/>
        <v>1400</v>
      </c>
      <c r="G39" s="63" t="s">
        <v>4404</v>
      </c>
      <c r="H39" s="63"/>
      <c r="I39" s="63"/>
      <c r="J39" s="63"/>
      <c r="K39" s="63">
        <f t="shared" si="7"/>
        <v>0</v>
      </c>
      <c r="L39" s="53">
        <v>1400</v>
      </c>
      <c r="M39" s="53">
        <f t="shared" si="8"/>
        <v>840</v>
      </c>
      <c r="N39" s="53">
        <f t="shared" si="9"/>
        <v>798</v>
      </c>
      <c r="O39" s="53">
        <f t="shared" si="10"/>
        <v>678.3</v>
      </c>
      <c r="P39" s="8"/>
      <c r="Q39" s="8"/>
      <c r="R39" s="8"/>
      <c r="S39" s="8"/>
      <c r="T39" s="8"/>
      <c r="U39" s="8"/>
      <c r="V39" s="8"/>
      <c r="W39" s="8"/>
      <c r="X39" s="8"/>
      <c r="Y39" s="8"/>
      <c r="Z39" s="8"/>
    </row>
    <row r="40" spans="1:26" s="21" customFormat="1" ht="20.100000000000001" customHeight="1">
      <c r="A40" s="123" t="s">
        <v>4490</v>
      </c>
      <c r="B40" s="123" t="s">
        <v>4491</v>
      </c>
      <c r="C40" s="124" t="s">
        <v>4492</v>
      </c>
      <c r="D40" s="63" t="s">
        <v>4403</v>
      </c>
      <c r="E40" s="60">
        <f t="shared" si="5"/>
        <v>1300</v>
      </c>
      <c r="F40" s="60">
        <f t="shared" si="6"/>
        <v>2100</v>
      </c>
      <c r="G40" s="63" t="s">
        <v>4404</v>
      </c>
      <c r="H40" s="63"/>
      <c r="I40" s="63"/>
      <c r="J40" s="63"/>
      <c r="K40" s="63">
        <f t="shared" si="7"/>
        <v>0</v>
      </c>
      <c r="L40" s="53">
        <v>2100</v>
      </c>
      <c r="M40" s="53">
        <f t="shared" si="8"/>
        <v>1260</v>
      </c>
      <c r="N40" s="53">
        <f t="shared" si="9"/>
        <v>1197</v>
      </c>
      <c r="O40" s="53">
        <f t="shared" si="10"/>
        <v>1017.4499999999999</v>
      </c>
      <c r="P40" s="8"/>
      <c r="Q40" s="8"/>
      <c r="R40" s="8"/>
      <c r="S40" s="8"/>
      <c r="T40" s="8"/>
      <c r="U40" s="8"/>
      <c r="V40" s="8"/>
      <c r="W40" s="8"/>
      <c r="X40" s="8"/>
      <c r="Y40" s="8"/>
      <c r="Z40" s="8"/>
    </row>
    <row r="41" spans="1:26" s="21" customFormat="1" ht="20.100000000000001" customHeight="1">
      <c r="A41" s="123" t="s">
        <v>4493</v>
      </c>
      <c r="B41" s="123" t="s">
        <v>4494</v>
      </c>
      <c r="C41" s="124" t="s">
        <v>4495</v>
      </c>
      <c r="D41" s="63" t="s">
        <v>4403</v>
      </c>
      <c r="E41" s="60">
        <f t="shared" si="5"/>
        <v>1700</v>
      </c>
      <c r="F41" s="60">
        <f t="shared" si="6"/>
        <v>2800</v>
      </c>
      <c r="G41" s="63" t="s">
        <v>4404</v>
      </c>
      <c r="H41" s="63"/>
      <c r="I41" s="63"/>
      <c r="J41" s="63"/>
      <c r="K41" s="63">
        <f t="shared" si="7"/>
        <v>0</v>
      </c>
      <c r="L41" s="53">
        <v>2800</v>
      </c>
      <c r="M41" s="53">
        <f t="shared" si="8"/>
        <v>1680</v>
      </c>
      <c r="N41" s="53">
        <f t="shared" si="9"/>
        <v>1596</v>
      </c>
      <c r="O41" s="53">
        <f t="shared" si="10"/>
        <v>1356.6</v>
      </c>
      <c r="P41" s="8"/>
      <c r="Q41" s="8"/>
      <c r="R41" s="8"/>
      <c r="S41" s="8"/>
      <c r="T41" s="8"/>
      <c r="U41" s="8"/>
      <c r="V41" s="8"/>
      <c r="W41" s="8"/>
      <c r="X41" s="8"/>
      <c r="Y41" s="8"/>
      <c r="Z41" s="8"/>
    </row>
    <row r="42" spans="1:26" s="21" customFormat="1" ht="20.100000000000001" customHeight="1">
      <c r="A42" s="123" t="s">
        <v>4496</v>
      </c>
      <c r="B42" s="123" t="s">
        <v>4497</v>
      </c>
      <c r="C42" s="124" t="s">
        <v>4498</v>
      </c>
      <c r="D42" s="63" t="s">
        <v>4403</v>
      </c>
      <c r="E42" s="60">
        <f t="shared" si="5"/>
        <v>2100</v>
      </c>
      <c r="F42" s="60">
        <f t="shared" si="6"/>
        <v>3500</v>
      </c>
      <c r="G42" s="63" t="s">
        <v>4404</v>
      </c>
      <c r="H42" s="63"/>
      <c r="I42" s="63"/>
      <c r="J42" s="63"/>
      <c r="K42" s="63">
        <f t="shared" si="7"/>
        <v>0</v>
      </c>
      <c r="L42" s="53">
        <v>3500</v>
      </c>
      <c r="M42" s="53">
        <f t="shared" si="8"/>
        <v>2100</v>
      </c>
      <c r="N42" s="53">
        <f t="shared" si="9"/>
        <v>1995</v>
      </c>
      <c r="O42" s="53">
        <f t="shared" si="10"/>
        <v>1695.75</v>
      </c>
      <c r="P42" s="8"/>
      <c r="Q42" s="8"/>
      <c r="R42" s="8"/>
      <c r="S42" s="8"/>
      <c r="T42" s="8"/>
      <c r="U42" s="8"/>
      <c r="V42" s="8"/>
      <c r="W42" s="8"/>
      <c r="X42" s="8"/>
      <c r="Y42" s="8"/>
      <c r="Z42" s="8"/>
    </row>
    <row r="43" spans="1:26" s="21" customFormat="1" ht="20.100000000000001" customHeight="1">
      <c r="A43" s="123"/>
      <c r="B43" s="123"/>
      <c r="C43" s="123"/>
      <c r="D43" s="63"/>
      <c r="E43" s="63"/>
      <c r="F43" s="63"/>
      <c r="G43" s="63"/>
      <c r="H43" s="63"/>
      <c r="I43" s="63"/>
      <c r="J43" s="63"/>
      <c r="K43" s="63">
        <f t="shared" si="7"/>
        <v>0</v>
      </c>
      <c r="L43" s="63"/>
      <c r="M43" s="53">
        <f t="shared" si="8"/>
        <v>0</v>
      </c>
      <c r="N43" s="53">
        <f t="shared" si="9"/>
        <v>0</v>
      </c>
      <c r="O43" s="53">
        <f t="shared" si="10"/>
        <v>0</v>
      </c>
      <c r="P43" s="8"/>
      <c r="Q43" s="8"/>
      <c r="R43" s="8"/>
      <c r="S43" s="8"/>
      <c r="T43" s="8"/>
      <c r="U43" s="8"/>
      <c r="V43" s="8"/>
      <c r="W43" s="8"/>
      <c r="X43" s="8"/>
      <c r="Y43" s="8"/>
      <c r="Z43" s="8"/>
    </row>
    <row r="44" spans="1:26" s="21" customFormat="1" ht="20.100000000000001" customHeight="1">
      <c r="A44" s="915" t="s">
        <v>4499</v>
      </c>
      <c r="B44" s="916"/>
      <c r="C44" s="917"/>
      <c r="D44" s="63"/>
      <c r="E44" s="63"/>
      <c r="F44" s="63"/>
      <c r="G44" s="63"/>
      <c r="H44" s="63"/>
      <c r="I44" s="63"/>
      <c r="J44" s="63"/>
      <c r="K44" s="63">
        <f t="shared" si="7"/>
        <v>0</v>
      </c>
      <c r="L44" s="63"/>
      <c r="M44" s="53">
        <f t="shared" si="8"/>
        <v>0</v>
      </c>
      <c r="N44" s="53">
        <f t="shared" si="9"/>
        <v>0</v>
      </c>
      <c r="O44" s="53">
        <f t="shared" si="10"/>
        <v>0</v>
      </c>
      <c r="P44" s="8"/>
      <c r="Q44" s="8"/>
      <c r="R44" s="8"/>
      <c r="S44" s="8"/>
      <c r="T44" s="8"/>
      <c r="U44" s="8"/>
      <c r="V44" s="8"/>
      <c r="W44" s="8"/>
      <c r="X44" s="8"/>
      <c r="Y44" s="8"/>
      <c r="Z44" s="8"/>
    </row>
    <row r="45" spans="1:26" s="21" customFormat="1" ht="20.100000000000001" customHeight="1">
      <c r="A45" s="123" t="s">
        <v>4500</v>
      </c>
      <c r="B45" s="123" t="s">
        <v>4501</v>
      </c>
      <c r="C45" s="123" t="s">
        <v>4502</v>
      </c>
      <c r="D45" s="63" t="s">
        <v>4403</v>
      </c>
      <c r="E45" s="60">
        <f t="shared" si="5"/>
        <v>1100</v>
      </c>
      <c r="F45" s="60">
        <f t="shared" si="6"/>
        <v>1800</v>
      </c>
      <c r="G45" s="63" t="s">
        <v>4404</v>
      </c>
      <c r="H45" s="63"/>
      <c r="I45" s="63"/>
      <c r="J45" s="63"/>
      <c r="K45" s="63">
        <f t="shared" si="7"/>
        <v>0</v>
      </c>
      <c r="L45" s="53">
        <v>1750</v>
      </c>
      <c r="M45" s="53">
        <f t="shared" si="8"/>
        <v>1050</v>
      </c>
      <c r="N45" s="53">
        <f t="shared" si="9"/>
        <v>997.5</v>
      </c>
      <c r="O45" s="53">
        <f t="shared" si="10"/>
        <v>847.875</v>
      </c>
      <c r="P45" s="8"/>
      <c r="Q45" s="8"/>
      <c r="R45" s="8"/>
      <c r="S45" s="8"/>
      <c r="T45" s="8"/>
      <c r="U45" s="8"/>
      <c r="V45" s="8"/>
      <c r="W45" s="8"/>
      <c r="X45" s="8"/>
      <c r="Y45" s="8"/>
      <c r="Z45" s="8"/>
    </row>
    <row r="46" spans="1:26" s="21" customFormat="1" ht="20.100000000000001" customHeight="1">
      <c r="A46" s="123" t="s">
        <v>4503</v>
      </c>
      <c r="B46" s="123" t="s">
        <v>4504</v>
      </c>
      <c r="C46" s="123" t="s">
        <v>4505</v>
      </c>
      <c r="D46" s="63" t="s">
        <v>4403</v>
      </c>
      <c r="E46" s="60">
        <f t="shared" si="5"/>
        <v>6800</v>
      </c>
      <c r="F46" s="60">
        <f t="shared" si="6"/>
        <v>11200</v>
      </c>
      <c r="G46" s="63" t="s">
        <v>4404</v>
      </c>
      <c r="H46" s="63"/>
      <c r="I46" s="63"/>
      <c r="J46" s="63"/>
      <c r="K46" s="63">
        <f t="shared" si="7"/>
        <v>0</v>
      </c>
      <c r="L46" s="53">
        <v>11200</v>
      </c>
      <c r="M46" s="53">
        <f t="shared" si="8"/>
        <v>6720</v>
      </c>
      <c r="N46" s="53">
        <f t="shared" si="9"/>
        <v>6384</v>
      </c>
      <c r="O46" s="53">
        <f t="shared" si="10"/>
        <v>5426.4</v>
      </c>
      <c r="P46" s="8"/>
      <c r="Q46" s="8"/>
      <c r="R46" s="8"/>
      <c r="S46" s="8"/>
      <c r="T46" s="8"/>
      <c r="U46" s="8"/>
      <c r="V46" s="8"/>
      <c r="W46" s="8"/>
      <c r="X46" s="8"/>
      <c r="Y46" s="8"/>
      <c r="Z46" s="8"/>
    </row>
    <row r="47" spans="1:26" s="21" customFormat="1" ht="20.100000000000001" customHeight="1">
      <c r="A47" s="123" t="s">
        <v>4506</v>
      </c>
      <c r="B47" s="123" t="s">
        <v>4507</v>
      </c>
      <c r="C47" s="123" t="s">
        <v>4508</v>
      </c>
      <c r="D47" s="63" t="s">
        <v>4403</v>
      </c>
      <c r="E47" s="60">
        <f t="shared" si="5"/>
        <v>900</v>
      </c>
      <c r="F47" s="60">
        <f t="shared" si="6"/>
        <v>1400</v>
      </c>
      <c r="G47" s="63" t="s">
        <v>4404</v>
      </c>
      <c r="H47" s="63"/>
      <c r="I47" s="63"/>
      <c r="J47" s="63"/>
      <c r="K47" s="63">
        <f t="shared" si="7"/>
        <v>0</v>
      </c>
      <c r="L47" s="53">
        <v>1400</v>
      </c>
      <c r="M47" s="53">
        <f t="shared" si="8"/>
        <v>840</v>
      </c>
      <c r="N47" s="53">
        <f t="shared" si="9"/>
        <v>798</v>
      </c>
      <c r="O47" s="53">
        <f t="shared" si="10"/>
        <v>678.3</v>
      </c>
      <c r="P47" s="8"/>
      <c r="Q47" s="8"/>
      <c r="R47" s="8"/>
      <c r="S47" s="8"/>
      <c r="T47" s="8"/>
      <c r="U47" s="8"/>
      <c r="V47" s="8"/>
      <c r="W47" s="8"/>
      <c r="X47" s="8"/>
      <c r="Y47" s="8"/>
      <c r="Z47" s="8"/>
    </row>
    <row r="48" spans="1:26" s="21" customFormat="1" ht="20.100000000000001" customHeight="1">
      <c r="A48" s="123" t="s">
        <v>4509</v>
      </c>
      <c r="B48" s="123" t="s">
        <v>4510</v>
      </c>
      <c r="C48" s="123" t="s">
        <v>4511</v>
      </c>
      <c r="D48" s="63" t="s">
        <v>4403</v>
      </c>
      <c r="E48" s="60">
        <f t="shared" si="5"/>
        <v>1700</v>
      </c>
      <c r="F48" s="60">
        <f t="shared" si="6"/>
        <v>2800</v>
      </c>
      <c r="G48" s="63" t="s">
        <v>4404</v>
      </c>
      <c r="H48" s="63"/>
      <c r="I48" s="63"/>
      <c r="J48" s="63"/>
      <c r="K48" s="63">
        <f t="shared" si="7"/>
        <v>0</v>
      </c>
      <c r="L48" s="53">
        <v>2800</v>
      </c>
      <c r="M48" s="53">
        <f t="shared" si="8"/>
        <v>1680</v>
      </c>
      <c r="N48" s="53">
        <f t="shared" si="9"/>
        <v>1596</v>
      </c>
      <c r="O48" s="53">
        <f t="shared" si="10"/>
        <v>1356.6</v>
      </c>
      <c r="P48" s="8"/>
      <c r="Q48" s="8"/>
      <c r="R48" s="8"/>
      <c r="S48" s="8"/>
      <c r="T48" s="8"/>
      <c r="U48" s="8"/>
      <c r="V48" s="8"/>
      <c r="W48" s="8"/>
      <c r="X48" s="8"/>
      <c r="Y48" s="8"/>
      <c r="Z48" s="8"/>
    </row>
    <row r="49" spans="1:26" s="21" customFormat="1" ht="20.100000000000001" customHeight="1">
      <c r="A49" s="123" t="s">
        <v>4512</v>
      </c>
      <c r="B49" s="123" t="s">
        <v>4513</v>
      </c>
      <c r="C49" s="123" t="s">
        <v>4514</v>
      </c>
      <c r="D49" s="63" t="s">
        <v>4403</v>
      </c>
      <c r="E49" s="60">
        <f t="shared" si="5"/>
        <v>5400</v>
      </c>
      <c r="F49" s="60">
        <f t="shared" si="6"/>
        <v>9000</v>
      </c>
      <c r="G49" s="63" t="s">
        <v>4404</v>
      </c>
      <c r="H49" s="63"/>
      <c r="I49" s="63"/>
      <c r="J49" s="63">
        <v>85</v>
      </c>
      <c r="K49" s="63">
        <f t="shared" si="7"/>
        <v>2975</v>
      </c>
      <c r="L49" s="53">
        <f t="shared" ref="L49:L57" si="11">K49*3</f>
        <v>8925</v>
      </c>
      <c r="M49" s="53">
        <f t="shared" si="8"/>
        <v>5355</v>
      </c>
      <c r="N49" s="53">
        <f t="shared" si="9"/>
        <v>5087.25</v>
      </c>
      <c r="O49" s="53">
        <f t="shared" si="10"/>
        <v>4324.1624999999995</v>
      </c>
      <c r="P49" s="8"/>
      <c r="Q49" s="8"/>
      <c r="R49" s="8"/>
      <c r="S49" s="8"/>
      <c r="T49" s="8"/>
      <c r="U49" s="8"/>
      <c r="V49" s="8"/>
      <c r="W49" s="8"/>
      <c r="X49" s="8"/>
      <c r="Y49" s="8"/>
      <c r="Z49" s="8"/>
    </row>
    <row r="50" spans="1:26" s="21" customFormat="1" ht="20.100000000000001" customHeight="1" thickBot="1">
      <c r="A50" s="63"/>
      <c r="B50" s="63"/>
      <c r="C50" s="63"/>
      <c r="D50" s="63"/>
      <c r="E50" s="63"/>
      <c r="F50" s="63"/>
      <c r="G50" s="63"/>
      <c r="H50" s="63"/>
      <c r="I50" s="63"/>
      <c r="J50" s="63"/>
      <c r="K50" s="63">
        <f t="shared" si="7"/>
        <v>0</v>
      </c>
      <c r="L50" s="53">
        <f t="shared" si="11"/>
        <v>0</v>
      </c>
      <c r="M50" s="53">
        <f t="shared" si="8"/>
        <v>0</v>
      </c>
      <c r="N50" s="53">
        <f t="shared" si="9"/>
        <v>0</v>
      </c>
      <c r="O50" s="53">
        <f t="shared" si="10"/>
        <v>0</v>
      </c>
      <c r="P50" s="8"/>
      <c r="Q50" s="8"/>
      <c r="R50" s="8"/>
      <c r="S50" s="8"/>
      <c r="T50" s="8"/>
      <c r="U50" s="8"/>
      <c r="V50" s="8"/>
      <c r="W50" s="8"/>
      <c r="X50" s="8"/>
      <c r="Y50" s="8"/>
      <c r="Z50" s="8"/>
    </row>
    <row r="51" spans="1:26" s="21" customFormat="1" ht="20.100000000000001" customHeight="1" thickBot="1">
      <c r="A51" s="915" t="s">
        <v>5573</v>
      </c>
      <c r="B51" s="916"/>
      <c r="C51" s="917"/>
      <c r="D51" s="63"/>
      <c r="E51" s="63"/>
      <c r="F51" s="63"/>
      <c r="G51" s="63"/>
      <c r="H51" s="63"/>
      <c r="I51" s="63"/>
      <c r="J51" s="63"/>
      <c r="K51" s="63">
        <f t="shared" si="7"/>
        <v>0</v>
      </c>
      <c r="L51" s="53">
        <f t="shared" si="11"/>
        <v>0</v>
      </c>
      <c r="M51" s="53">
        <f t="shared" ref="M51:M54" si="12">L51*0.6</f>
        <v>0</v>
      </c>
      <c r="N51" s="53">
        <f t="shared" ref="N51:N54" si="13">M51*0.95</f>
        <v>0</v>
      </c>
      <c r="O51" s="53">
        <f t="shared" ref="O51:O54" si="14">N51*0.85</f>
        <v>0</v>
      </c>
      <c r="P51" s="8"/>
      <c r="Q51" s="8"/>
      <c r="R51" s="8"/>
      <c r="S51" s="8"/>
      <c r="T51" s="8"/>
      <c r="U51" s="8"/>
      <c r="V51" s="8"/>
      <c r="W51" s="8"/>
      <c r="X51" s="8"/>
      <c r="Y51" s="8"/>
      <c r="Z51" s="8"/>
    </row>
    <row r="52" spans="1:26" s="21" customFormat="1" ht="20.100000000000001" customHeight="1" thickBot="1">
      <c r="A52" s="123"/>
      <c r="B52" s="123" t="s">
        <v>5571</v>
      </c>
      <c r="C52" s="123" t="s">
        <v>5572</v>
      </c>
      <c r="D52" s="63" t="s">
        <v>4403</v>
      </c>
      <c r="E52" s="60">
        <f t="shared" si="5"/>
        <v>212100</v>
      </c>
      <c r="F52" s="60">
        <f t="shared" si="6"/>
        <v>353500</v>
      </c>
      <c r="G52" s="63" t="s">
        <v>4404</v>
      </c>
      <c r="H52" s="63"/>
      <c r="I52" s="63"/>
      <c r="J52" s="63">
        <v>3366</v>
      </c>
      <c r="K52" s="63">
        <f t="shared" si="7"/>
        <v>117810</v>
      </c>
      <c r="L52" s="53">
        <f t="shared" si="11"/>
        <v>353430</v>
      </c>
      <c r="M52" s="53">
        <f t="shared" ref="M52:M53" si="15">L52*0.6</f>
        <v>212058</v>
      </c>
      <c r="N52" s="53">
        <f t="shared" ref="N52:N53" si="16">M52*0.95</f>
        <v>201455.09999999998</v>
      </c>
      <c r="O52" s="53">
        <f t="shared" ref="O52:O53" si="17">N52*0.85</f>
        <v>171236.83499999996</v>
      </c>
      <c r="P52" s="8"/>
      <c r="Q52" s="8"/>
      <c r="R52" s="8"/>
      <c r="S52" s="8"/>
      <c r="T52" s="8"/>
      <c r="U52" s="8"/>
      <c r="V52" s="8"/>
      <c r="W52" s="8"/>
      <c r="X52" s="8"/>
      <c r="Y52" s="8"/>
      <c r="Z52" s="8"/>
    </row>
    <row r="53" spans="1:26" s="21" customFormat="1" ht="20.100000000000001" customHeight="1" thickBot="1">
      <c r="A53" s="123"/>
      <c r="B53" s="123" t="s">
        <v>5574</v>
      </c>
      <c r="C53" s="123" t="s">
        <v>5575</v>
      </c>
      <c r="D53" s="63" t="s">
        <v>4403</v>
      </c>
      <c r="E53" s="60">
        <f t="shared" si="5"/>
        <v>16100</v>
      </c>
      <c r="F53" s="60">
        <f t="shared" si="6"/>
        <v>26800</v>
      </c>
      <c r="G53" s="63" t="s">
        <v>4404</v>
      </c>
      <c r="H53" s="63"/>
      <c r="I53" s="63"/>
      <c r="J53" s="63">
        <v>255</v>
      </c>
      <c r="K53" s="63">
        <f t="shared" si="7"/>
        <v>8925</v>
      </c>
      <c r="L53" s="53">
        <f t="shared" si="11"/>
        <v>26775</v>
      </c>
      <c r="M53" s="53">
        <f t="shared" si="15"/>
        <v>16065</v>
      </c>
      <c r="N53" s="53">
        <f t="shared" si="16"/>
        <v>15261.75</v>
      </c>
      <c r="O53" s="53">
        <f t="shared" si="17"/>
        <v>12972.487499999999</v>
      </c>
      <c r="P53" s="8"/>
      <c r="Q53" s="8"/>
      <c r="R53" s="8"/>
      <c r="S53" s="8"/>
      <c r="T53" s="8"/>
      <c r="U53" s="8"/>
      <c r="V53" s="8"/>
      <c r="W53" s="8"/>
      <c r="X53" s="8"/>
      <c r="Y53" s="8"/>
      <c r="Z53" s="8"/>
    </row>
    <row r="54" spans="1:26" s="21" customFormat="1" ht="20.100000000000001" customHeight="1" thickBot="1">
      <c r="A54" s="123"/>
      <c r="B54" s="123" t="s">
        <v>5576</v>
      </c>
      <c r="C54" s="123" t="s">
        <v>5577</v>
      </c>
      <c r="D54" s="63" t="s">
        <v>4403</v>
      </c>
      <c r="E54" s="60">
        <f t="shared" si="5"/>
        <v>31500</v>
      </c>
      <c r="F54" s="60">
        <f t="shared" si="6"/>
        <v>52500</v>
      </c>
      <c r="G54" s="63" t="s">
        <v>4404</v>
      </c>
      <c r="H54" s="63"/>
      <c r="I54" s="63"/>
      <c r="J54" s="63">
        <v>500</v>
      </c>
      <c r="K54" s="63">
        <f t="shared" si="7"/>
        <v>17500</v>
      </c>
      <c r="L54" s="53">
        <f t="shared" si="11"/>
        <v>52500</v>
      </c>
      <c r="M54" s="53">
        <f t="shared" si="12"/>
        <v>31500</v>
      </c>
      <c r="N54" s="53">
        <f t="shared" si="13"/>
        <v>29925</v>
      </c>
      <c r="O54" s="53">
        <f t="shared" si="14"/>
        <v>25436.25</v>
      </c>
      <c r="P54" s="8"/>
      <c r="Q54" s="8"/>
      <c r="R54" s="8"/>
      <c r="S54" s="8"/>
      <c r="T54" s="8"/>
      <c r="U54" s="8"/>
      <c r="V54" s="8"/>
      <c r="W54" s="8"/>
      <c r="X54" s="8"/>
      <c r="Y54" s="8"/>
      <c r="Z54" s="8"/>
    </row>
    <row r="55" spans="1:26" s="21" customFormat="1" ht="20.100000000000001" customHeight="1" thickBot="1">
      <c r="A55" s="915" t="s">
        <v>4515</v>
      </c>
      <c r="B55" s="916"/>
      <c r="C55" s="917"/>
      <c r="D55" s="63"/>
      <c r="E55" s="63"/>
      <c r="F55" s="63"/>
      <c r="G55" s="63"/>
      <c r="H55" s="63"/>
      <c r="I55" s="63"/>
      <c r="J55" s="63"/>
      <c r="K55" s="63">
        <f t="shared" si="7"/>
        <v>0</v>
      </c>
      <c r="L55" s="53">
        <f t="shared" si="11"/>
        <v>0</v>
      </c>
      <c r="M55" s="53">
        <f t="shared" si="8"/>
        <v>0</v>
      </c>
      <c r="N55" s="53">
        <f t="shared" si="9"/>
        <v>0</v>
      </c>
      <c r="O55" s="53">
        <f t="shared" si="10"/>
        <v>0</v>
      </c>
      <c r="P55" s="8"/>
      <c r="Q55" s="8"/>
      <c r="R55" s="8"/>
      <c r="S55" s="8"/>
      <c r="T55" s="8"/>
      <c r="U55" s="8"/>
      <c r="V55" s="8"/>
      <c r="W55" s="8"/>
      <c r="X55" s="8"/>
      <c r="Y55" s="8"/>
      <c r="Z55" s="8"/>
    </row>
    <row r="56" spans="1:26" s="21" customFormat="1" ht="20.100000000000001" customHeight="1">
      <c r="A56" s="63"/>
      <c r="B56" s="63"/>
      <c r="C56" s="63"/>
      <c r="D56" s="63"/>
      <c r="E56" s="63"/>
      <c r="F56" s="63"/>
      <c r="G56" s="63"/>
      <c r="H56" s="63"/>
      <c r="I56" s="63"/>
      <c r="J56" s="63"/>
      <c r="K56" s="63">
        <f t="shared" si="7"/>
        <v>0</v>
      </c>
      <c r="L56" s="53">
        <f t="shared" si="11"/>
        <v>0</v>
      </c>
      <c r="M56" s="53">
        <f t="shared" si="8"/>
        <v>0</v>
      </c>
      <c r="N56" s="53">
        <f t="shared" si="9"/>
        <v>0</v>
      </c>
      <c r="O56" s="53">
        <f t="shared" si="10"/>
        <v>0</v>
      </c>
      <c r="P56" s="20"/>
      <c r="Q56" s="20"/>
      <c r="R56" s="20"/>
      <c r="S56" s="20"/>
      <c r="T56" s="20"/>
      <c r="U56" s="20"/>
      <c r="V56" s="20"/>
      <c r="W56" s="20"/>
      <c r="X56" s="20"/>
      <c r="Y56" s="20"/>
      <c r="Z56" s="20"/>
    </row>
    <row r="57" spans="1:26" s="21" customFormat="1" ht="26.4">
      <c r="A57" s="120"/>
      <c r="B57" s="120" t="s">
        <v>4516</v>
      </c>
      <c r="C57" s="121" t="s">
        <v>4517</v>
      </c>
      <c r="D57" s="63"/>
      <c r="E57" s="125" t="s">
        <v>4327</v>
      </c>
      <c r="F57" s="125" t="s">
        <v>4327</v>
      </c>
      <c r="G57" s="63" t="s">
        <v>511</v>
      </c>
      <c r="H57" s="63"/>
      <c r="I57" s="63"/>
      <c r="J57" s="63"/>
      <c r="K57" s="63">
        <f t="shared" si="7"/>
        <v>0</v>
      </c>
      <c r="L57" s="53">
        <f t="shared" si="11"/>
        <v>0</v>
      </c>
      <c r="M57" s="53">
        <f t="shared" si="8"/>
        <v>0</v>
      </c>
      <c r="N57" s="53">
        <f t="shared" si="9"/>
        <v>0</v>
      </c>
      <c r="O57" s="53">
        <f t="shared" si="10"/>
        <v>0</v>
      </c>
      <c r="P57" s="8"/>
      <c r="Q57" s="8"/>
      <c r="R57" s="8"/>
      <c r="S57" s="8"/>
      <c r="T57" s="8"/>
      <c r="U57" s="8"/>
      <c r="V57" s="8"/>
      <c r="W57" s="8"/>
      <c r="X57" s="8"/>
      <c r="Y57" s="8"/>
      <c r="Z57" s="8"/>
    </row>
    <row r="58" spans="1:26" s="21" customFormat="1" ht="52.8">
      <c r="A58" s="120"/>
      <c r="B58" s="120" t="s">
        <v>4518</v>
      </c>
      <c r="C58" s="121" t="s">
        <v>4519</v>
      </c>
      <c r="D58" s="63"/>
      <c r="E58" s="60">
        <f t="shared" ref="E58" si="18">CEILING(M58,100)</f>
        <v>22900</v>
      </c>
      <c r="F58" s="60">
        <f t="shared" ref="F58" si="19">CEILING(L58,100)</f>
        <v>38100</v>
      </c>
      <c r="G58" s="63" t="s">
        <v>511</v>
      </c>
      <c r="H58" s="63"/>
      <c r="I58" s="63"/>
      <c r="J58" s="63"/>
      <c r="K58" s="63">
        <f t="shared" si="7"/>
        <v>0</v>
      </c>
      <c r="L58" s="53">
        <v>38080</v>
      </c>
      <c r="M58" s="53">
        <f t="shared" si="8"/>
        <v>22848</v>
      </c>
      <c r="N58" s="53">
        <f t="shared" si="9"/>
        <v>21705.599999999999</v>
      </c>
      <c r="O58" s="53">
        <f t="shared" si="10"/>
        <v>18449.759999999998</v>
      </c>
      <c r="P58" s="8"/>
      <c r="Q58" s="8"/>
      <c r="R58" s="8"/>
      <c r="S58" s="8"/>
      <c r="T58" s="8"/>
      <c r="U58" s="8"/>
      <c r="V58" s="8"/>
      <c r="W58" s="8"/>
      <c r="X58" s="8"/>
      <c r="Y58" s="8"/>
      <c r="Z58" s="8"/>
    </row>
    <row r="59" spans="1:26" s="21" customFormat="1" ht="52.8">
      <c r="A59" s="120"/>
      <c r="B59" s="120" t="s">
        <v>4520</v>
      </c>
      <c r="C59" s="121" t="s">
        <v>4521</v>
      </c>
      <c r="D59" s="63"/>
      <c r="E59" s="60">
        <f t="shared" ref="E59:E61" si="20">CEILING(M59,100)</f>
        <v>42700</v>
      </c>
      <c r="F59" s="60">
        <f t="shared" ref="F59:F61" si="21">CEILING(L59,100)</f>
        <v>71200</v>
      </c>
      <c r="G59" s="63" t="s">
        <v>511</v>
      </c>
      <c r="H59" s="63"/>
      <c r="I59" s="63"/>
      <c r="J59" s="63"/>
      <c r="K59" s="63">
        <f t="shared" si="7"/>
        <v>0</v>
      </c>
      <c r="L59" s="53">
        <v>71120</v>
      </c>
      <c r="M59" s="53">
        <f t="shared" si="8"/>
        <v>42672</v>
      </c>
      <c r="N59" s="53">
        <f t="shared" si="9"/>
        <v>40538.400000000001</v>
      </c>
      <c r="O59" s="53">
        <f t="shared" si="10"/>
        <v>34457.64</v>
      </c>
      <c r="P59" s="8"/>
      <c r="Q59" s="8"/>
      <c r="R59" s="8"/>
      <c r="S59" s="8"/>
      <c r="T59" s="8"/>
      <c r="U59" s="8"/>
      <c r="V59" s="8"/>
      <c r="W59" s="8"/>
      <c r="X59" s="8"/>
      <c r="Y59" s="8"/>
      <c r="Z59" s="8"/>
    </row>
    <row r="60" spans="1:26" s="21" customFormat="1" ht="52.8">
      <c r="A60" s="120"/>
      <c r="B60" s="120" t="s">
        <v>4522</v>
      </c>
      <c r="C60" s="121" t="s">
        <v>4523</v>
      </c>
      <c r="D60" s="63"/>
      <c r="E60" s="60">
        <f t="shared" si="20"/>
        <v>52800</v>
      </c>
      <c r="F60" s="60">
        <f t="shared" si="21"/>
        <v>88000</v>
      </c>
      <c r="G60" s="63" t="s">
        <v>511</v>
      </c>
      <c r="H60" s="63"/>
      <c r="I60" s="63"/>
      <c r="J60" s="63"/>
      <c r="K60" s="63">
        <f t="shared" si="7"/>
        <v>0</v>
      </c>
      <c r="L60" s="53">
        <v>87920</v>
      </c>
      <c r="M60" s="53">
        <f t="shared" si="8"/>
        <v>52752</v>
      </c>
      <c r="N60" s="53">
        <f t="shared" si="9"/>
        <v>50114.399999999994</v>
      </c>
      <c r="O60" s="53">
        <f t="shared" si="10"/>
        <v>42597.239999999991</v>
      </c>
      <c r="P60" s="8"/>
      <c r="Q60" s="8"/>
      <c r="R60" s="8"/>
      <c r="S60" s="8"/>
      <c r="T60" s="8"/>
      <c r="U60" s="8"/>
      <c r="V60" s="8"/>
      <c r="W60" s="8"/>
      <c r="X60" s="8"/>
      <c r="Y60" s="8"/>
      <c r="Z60" s="8"/>
    </row>
    <row r="61" spans="1:26" s="21" customFormat="1" ht="26.4">
      <c r="A61" s="120"/>
      <c r="B61" s="120" t="s">
        <v>4524</v>
      </c>
      <c r="C61" s="121" t="s">
        <v>4525</v>
      </c>
      <c r="D61" s="63"/>
      <c r="E61" s="60">
        <f t="shared" si="20"/>
        <v>3000</v>
      </c>
      <c r="F61" s="60">
        <f t="shared" si="21"/>
        <v>5000</v>
      </c>
      <c r="G61" s="63" t="s">
        <v>511</v>
      </c>
      <c r="H61" s="63"/>
      <c r="I61" s="63"/>
      <c r="J61" s="63"/>
      <c r="K61" s="63">
        <f t="shared" si="7"/>
        <v>0</v>
      </c>
      <c r="L61" s="53">
        <v>4970</v>
      </c>
      <c r="M61" s="53">
        <f t="shared" si="8"/>
        <v>2982</v>
      </c>
      <c r="N61" s="53">
        <f t="shared" si="9"/>
        <v>2832.9</v>
      </c>
      <c r="O61" s="53">
        <f t="shared" si="10"/>
        <v>2407.9650000000001</v>
      </c>
      <c r="P61" s="8"/>
      <c r="Q61" s="8"/>
      <c r="R61" s="8"/>
      <c r="S61" s="8"/>
      <c r="T61" s="8"/>
      <c r="U61" s="8"/>
      <c r="V61" s="8"/>
      <c r="W61" s="8"/>
      <c r="X61" s="8"/>
      <c r="Y61" s="8"/>
      <c r="Z61" s="8"/>
    </row>
    <row r="62" spans="1:26" ht="11.25" customHeight="1">
      <c r="A62" s="19"/>
      <c r="B62" s="19"/>
      <c r="C62" s="19"/>
      <c r="D62" s="19"/>
      <c r="E62" s="19"/>
      <c r="F62" s="19"/>
      <c r="G62" s="19"/>
      <c r="H62" s="7"/>
      <c r="I62" s="7"/>
      <c r="J62" s="6"/>
      <c r="K62" s="6"/>
      <c r="L62" s="6"/>
      <c r="M62" s="6"/>
      <c r="N62" s="6"/>
      <c r="O62" s="6"/>
      <c r="P62" s="6"/>
      <c r="Q62" s="6"/>
      <c r="R62" s="6"/>
      <c r="S62" s="6"/>
      <c r="T62" s="6"/>
      <c r="U62" s="6"/>
      <c r="V62" s="6"/>
      <c r="W62" s="6"/>
      <c r="X62" s="6"/>
      <c r="Y62" s="6"/>
      <c r="Z62" s="6"/>
    </row>
    <row r="63" spans="1:26" ht="11.25" customHeight="1">
      <c r="A63" s="19"/>
      <c r="B63" s="19"/>
      <c r="C63" s="19"/>
      <c r="D63" s="19"/>
      <c r="E63" s="19"/>
      <c r="F63" s="19"/>
      <c r="G63" s="19"/>
      <c r="H63" s="7"/>
      <c r="I63" s="7"/>
      <c r="J63" s="6"/>
      <c r="K63" s="6"/>
      <c r="L63" s="6"/>
      <c r="M63" s="6"/>
      <c r="N63" s="6"/>
      <c r="O63" s="6"/>
      <c r="P63" s="6"/>
      <c r="Q63" s="6"/>
      <c r="R63" s="6"/>
      <c r="S63" s="6"/>
      <c r="T63" s="6"/>
      <c r="U63" s="6"/>
      <c r="V63" s="6"/>
      <c r="W63" s="6"/>
      <c r="X63" s="6"/>
      <c r="Y63" s="6"/>
      <c r="Z63" s="6"/>
    </row>
    <row r="64" spans="1:26" ht="11.25" customHeight="1">
      <c r="A64" s="19"/>
      <c r="B64" s="19"/>
      <c r="C64" s="19"/>
      <c r="D64" s="19"/>
      <c r="E64" s="19"/>
      <c r="F64" s="19"/>
      <c r="G64" s="19"/>
      <c r="H64" s="7"/>
      <c r="I64" s="7"/>
      <c r="J64" s="6"/>
      <c r="K64" s="6"/>
      <c r="L64" s="6"/>
      <c r="M64" s="6"/>
      <c r="N64" s="6"/>
      <c r="O64" s="6"/>
      <c r="P64" s="6"/>
      <c r="Q64" s="6"/>
      <c r="R64" s="6"/>
      <c r="S64" s="6"/>
      <c r="T64" s="6"/>
      <c r="U64" s="6"/>
      <c r="V64" s="6"/>
      <c r="W64" s="6"/>
      <c r="X64" s="6"/>
      <c r="Y64" s="6"/>
      <c r="Z64" s="6"/>
    </row>
    <row r="65" spans="1:26" ht="11.25" customHeight="1">
      <c r="A65" s="19"/>
      <c r="B65" s="19"/>
      <c r="C65" s="19"/>
      <c r="D65" s="19"/>
      <c r="E65" s="19"/>
      <c r="F65" s="19"/>
      <c r="G65" s="19"/>
      <c r="H65" s="7"/>
      <c r="I65" s="7"/>
      <c r="J65" s="6"/>
      <c r="K65" s="6"/>
      <c r="L65" s="6"/>
      <c r="M65" s="6"/>
      <c r="N65" s="6"/>
      <c r="O65" s="6"/>
      <c r="P65" s="6"/>
      <c r="Q65" s="6"/>
      <c r="R65" s="6"/>
      <c r="S65" s="6"/>
      <c r="T65" s="6"/>
      <c r="U65" s="6"/>
      <c r="V65" s="6"/>
      <c r="W65" s="6"/>
      <c r="X65" s="6"/>
      <c r="Y65" s="6"/>
      <c r="Z65" s="6"/>
    </row>
    <row r="66" spans="1:26" ht="11.25" customHeight="1">
      <c r="A66" s="19"/>
      <c r="B66" s="19"/>
      <c r="C66" s="19"/>
      <c r="D66" s="19"/>
      <c r="E66" s="19"/>
      <c r="F66" s="19"/>
      <c r="G66" s="19"/>
      <c r="H66" s="7"/>
      <c r="I66" s="7"/>
      <c r="J66" s="6"/>
      <c r="K66" s="6"/>
      <c r="L66" s="6"/>
      <c r="M66" s="6"/>
      <c r="N66" s="6"/>
      <c r="O66" s="6"/>
      <c r="P66" s="6"/>
      <c r="Q66" s="6"/>
      <c r="R66" s="6"/>
      <c r="S66" s="6"/>
      <c r="T66" s="6"/>
      <c r="U66" s="6"/>
      <c r="V66" s="6"/>
      <c r="W66" s="6"/>
      <c r="X66" s="6"/>
      <c r="Y66" s="6"/>
      <c r="Z66" s="6"/>
    </row>
    <row r="67" spans="1:26" ht="11.25" customHeight="1">
      <c r="A67" s="19"/>
      <c r="B67" s="19"/>
      <c r="C67" s="19"/>
      <c r="D67" s="19"/>
      <c r="E67" s="19"/>
      <c r="F67" s="19"/>
      <c r="G67" s="19"/>
      <c r="H67" s="7"/>
      <c r="I67" s="7"/>
      <c r="J67" s="6"/>
      <c r="K67" s="6"/>
      <c r="L67" s="6"/>
      <c r="M67" s="6"/>
      <c r="N67" s="6"/>
      <c r="O67" s="6"/>
      <c r="P67" s="6"/>
      <c r="Q67" s="6"/>
      <c r="R67" s="6"/>
      <c r="S67" s="6"/>
      <c r="T67" s="6"/>
      <c r="U67" s="6"/>
      <c r="V67" s="6"/>
      <c r="W67" s="6"/>
      <c r="X67" s="6"/>
      <c r="Y67" s="6"/>
      <c r="Z67" s="6"/>
    </row>
    <row r="68" spans="1:26" ht="11.25" customHeight="1">
      <c r="A68" s="7"/>
      <c r="B68" s="7"/>
      <c r="C68" s="7"/>
      <c r="D68" s="7"/>
      <c r="E68" s="7"/>
      <c r="F68" s="7"/>
      <c r="G68" s="7"/>
      <c r="H68" s="7"/>
      <c r="I68" s="7"/>
      <c r="J68" s="6"/>
      <c r="K68" s="6"/>
      <c r="L68" s="6"/>
      <c r="M68" s="6"/>
      <c r="N68" s="6"/>
      <c r="O68" s="6"/>
      <c r="P68" s="6"/>
      <c r="Q68" s="6"/>
      <c r="R68" s="6"/>
      <c r="S68" s="6"/>
      <c r="T68" s="6"/>
      <c r="U68" s="6"/>
      <c r="V68" s="6"/>
      <c r="W68" s="6"/>
      <c r="X68" s="6"/>
      <c r="Y68" s="6"/>
      <c r="Z68" s="6"/>
    </row>
    <row r="69" spans="1:26" ht="11.25" customHeight="1">
      <c r="A69" s="7"/>
      <c r="B69" s="7"/>
      <c r="C69" s="7"/>
      <c r="D69" s="7"/>
      <c r="E69" s="7"/>
      <c r="F69" s="7"/>
      <c r="G69" s="7"/>
      <c r="H69" s="7"/>
      <c r="I69" s="7"/>
      <c r="J69" s="6"/>
      <c r="K69" s="6"/>
      <c r="L69" s="6"/>
      <c r="M69" s="6"/>
      <c r="N69" s="6"/>
      <c r="O69" s="6"/>
      <c r="P69" s="6"/>
      <c r="Q69" s="6"/>
      <c r="R69" s="6"/>
      <c r="S69" s="6"/>
      <c r="T69" s="6"/>
      <c r="U69" s="6"/>
      <c r="V69" s="6"/>
      <c r="W69" s="6"/>
      <c r="X69" s="6"/>
      <c r="Y69" s="6"/>
      <c r="Z69" s="6"/>
    </row>
    <row r="70" spans="1:26" ht="11.25" customHeight="1">
      <c r="A70" s="7"/>
      <c r="B70" s="7"/>
      <c r="C70" s="7"/>
      <c r="D70" s="7"/>
      <c r="E70" s="7"/>
      <c r="F70" s="7"/>
      <c r="G70" s="7"/>
      <c r="H70" s="7"/>
      <c r="I70" s="7"/>
      <c r="J70" s="6"/>
      <c r="K70" s="6"/>
      <c r="L70" s="6"/>
      <c r="M70" s="6"/>
      <c r="N70" s="6"/>
      <c r="O70" s="6"/>
      <c r="P70" s="6"/>
      <c r="Q70" s="6"/>
      <c r="R70" s="6"/>
      <c r="S70" s="6"/>
      <c r="T70" s="6"/>
      <c r="U70" s="6"/>
      <c r="V70" s="6"/>
      <c r="W70" s="6"/>
      <c r="X70" s="6"/>
      <c r="Y70" s="6"/>
      <c r="Z70" s="6"/>
    </row>
    <row r="71" spans="1:26" ht="11.25" customHeight="1">
      <c r="A71" s="7"/>
      <c r="B71" s="7"/>
      <c r="C71" s="7"/>
      <c r="D71" s="7"/>
      <c r="E71" s="7"/>
      <c r="F71" s="7"/>
      <c r="G71" s="7"/>
      <c r="H71" s="7"/>
      <c r="I71" s="7"/>
      <c r="J71" s="6"/>
      <c r="K71" s="6"/>
      <c r="L71" s="6"/>
      <c r="M71" s="6"/>
      <c r="N71" s="6"/>
      <c r="O71" s="6"/>
      <c r="P71" s="6"/>
      <c r="Q71" s="6"/>
      <c r="R71" s="6"/>
      <c r="S71" s="6"/>
      <c r="T71" s="6"/>
      <c r="U71" s="6"/>
      <c r="V71" s="6"/>
      <c r="W71" s="6"/>
      <c r="X71" s="6"/>
      <c r="Y71" s="6"/>
      <c r="Z71" s="6"/>
    </row>
    <row r="72" spans="1:26" ht="11.25" customHeight="1">
      <c r="A72" s="7"/>
      <c r="B72" s="7"/>
      <c r="C72" s="7"/>
      <c r="D72" s="7"/>
      <c r="E72" s="7"/>
      <c r="F72" s="7"/>
      <c r="G72" s="7"/>
      <c r="H72" s="7"/>
      <c r="I72" s="7"/>
      <c r="J72" s="6"/>
      <c r="K72" s="6"/>
      <c r="L72" s="6"/>
      <c r="M72" s="6"/>
      <c r="N72" s="6"/>
      <c r="O72" s="6"/>
      <c r="P72" s="6"/>
      <c r="Q72" s="6"/>
      <c r="R72" s="6"/>
      <c r="S72" s="6"/>
      <c r="T72" s="6"/>
      <c r="U72" s="6"/>
      <c r="V72" s="6"/>
      <c r="W72" s="6"/>
      <c r="X72" s="6"/>
      <c r="Y72" s="6"/>
      <c r="Z72" s="6"/>
    </row>
    <row r="73" spans="1:26" ht="11.25" customHeight="1">
      <c r="A73" s="7"/>
      <c r="B73" s="7"/>
      <c r="C73" s="7"/>
      <c r="D73" s="7"/>
      <c r="E73" s="7"/>
      <c r="F73" s="7"/>
      <c r="G73" s="7"/>
      <c r="H73" s="7"/>
      <c r="I73" s="7"/>
      <c r="J73" s="6"/>
      <c r="K73" s="6"/>
      <c r="L73" s="6"/>
      <c r="M73" s="6"/>
      <c r="N73" s="6"/>
      <c r="O73" s="6"/>
      <c r="P73" s="6"/>
      <c r="Q73" s="6"/>
      <c r="R73" s="6"/>
      <c r="S73" s="6"/>
      <c r="T73" s="6"/>
      <c r="U73" s="6"/>
      <c r="V73" s="6"/>
      <c r="W73" s="6"/>
      <c r="X73" s="6"/>
      <c r="Y73" s="6"/>
      <c r="Z73" s="6"/>
    </row>
    <row r="74" spans="1:26" ht="11.25" customHeight="1">
      <c r="A74" s="7"/>
      <c r="B74" s="7"/>
      <c r="C74" s="7"/>
      <c r="D74" s="7"/>
      <c r="E74" s="7"/>
      <c r="F74" s="7"/>
      <c r="G74" s="7"/>
      <c r="H74" s="7"/>
      <c r="I74" s="7"/>
      <c r="J74" s="6"/>
      <c r="K74" s="6"/>
      <c r="L74" s="6"/>
      <c r="M74" s="6"/>
      <c r="N74" s="6"/>
      <c r="O74" s="6"/>
      <c r="P74" s="6"/>
      <c r="Q74" s="6"/>
      <c r="R74" s="6"/>
      <c r="S74" s="6"/>
      <c r="T74" s="6"/>
      <c r="U74" s="6"/>
      <c r="V74" s="6"/>
      <c r="W74" s="6"/>
      <c r="X74" s="6"/>
      <c r="Y74" s="6"/>
      <c r="Z74" s="6"/>
    </row>
    <row r="75" spans="1:26" ht="11.25" customHeight="1">
      <c r="A75" s="7"/>
      <c r="B75" s="7"/>
      <c r="C75" s="7"/>
      <c r="D75" s="7"/>
      <c r="E75" s="7"/>
      <c r="F75" s="7"/>
      <c r="G75" s="7"/>
      <c r="H75" s="7"/>
      <c r="I75" s="7"/>
      <c r="J75" s="6"/>
      <c r="K75" s="6"/>
      <c r="L75" s="6"/>
      <c r="M75" s="6"/>
      <c r="N75" s="6"/>
      <c r="O75" s="6"/>
      <c r="P75" s="6"/>
      <c r="Q75" s="6"/>
      <c r="R75" s="6"/>
      <c r="S75" s="6"/>
      <c r="T75" s="6"/>
      <c r="U75" s="6"/>
      <c r="V75" s="6"/>
      <c r="W75" s="6"/>
      <c r="X75" s="6"/>
      <c r="Y75" s="6"/>
      <c r="Z75" s="6"/>
    </row>
    <row r="76" spans="1:26" ht="11.25" customHeight="1">
      <c r="A76" s="7"/>
      <c r="B76" s="7"/>
      <c r="C76" s="7"/>
      <c r="D76" s="7"/>
      <c r="E76" s="7"/>
      <c r="F76" s="7"/>
      <c r="G76" s="7"/>
      <c r="H76" s="7"/>
      <c r="I76" s="7"/>
      <c r="J76" s="6"/>
      <c r="K76" s="6"/>
      <c r="L76" s="6"/>
      <c r="M76" s="6"/>
      <c r="N76" s="6"/>
      <c r="O76" s="6"/>
      <c r="P76" s="6"/>
      <c r="Q76" s="6"/>
      <c r="R76" s="6"/>
      <c r="S76" s="6"/>
      <c r="T76" s="6"/>
      <c r="U76" s="6"/>
      <c r="V76" s="6"/>
      <c r="W76" s="6"/>
      <c r="X76" s="6"/>
      <c r="Y76" s="6"/>
      <c r="Z76" s="6"/>
    </row>
    <row r="77" spans="1:26" ht="11.25" customHeight="1">
      <c r="A77" s="7"/>
      <c r="B77" s="7"/>
      <c r="C77" s="7"/>
      <c r="D77" s="7"/>
      <c r="E77" s="7"/>
      <c r="F77" s="7"/>
      <c r="G77" s="7"/>
      <c r="H77" s="7"/>
      <c r="I77" s="7"/>
      <c r="J77" s="6"/>
      <c r="K77" s="6"/>
      <c r="L77" s="6"/>
      <c r="M77" s="6"/>
      <c r="N77" s="6"/>
      <c r="O77" s="6"/>
      <c r="P77" s="6"/>
      <c r="Q77" s="6"/>
      <c r="R77" s="6"/>
      <c r="S77" s="6"/>
      <c r="T77" s="6"/>
      <c r="U77" s="6"/>
      <c r="V77" s="6"/>
      <c r="W77" s="6"/>
      <c r="X77" s="6"/>
      <c r="Y77" s="6"/>
      <c r="Z77" s="6"/>
    </row>
    <row r="78" spans="1:26" ht="11.25" customHeight="1">
      <c r="A78" s="7"/>
      <c r="B78" s="7"/>
      <c r="C78" s="7"/>
      <c r="D78" s="7"/>
      <c r="E78" s="7"/>
      <c r="F78" s="7"/>
      <c r="G78" s="7"/>
      <c r="H78" s="7"/>
      <c r="I78" s="7"/>
      <c r="J78" s="6"/>
      <c r="K78" s="6"/>
      <c r="L78" s="6"/>
      <c r="M78" s="6"/>
      <c r="N78" s="6"/>
      <c r="O78" s="6"/>
      <c r="P78" s="6"/>
      <c r="Q78" s="6"/>
      <c r="R78" s="6"/>
      <c r="S78" s="6"/>
      <c r="T78" s="6"/>
      <c r="U78" s="6"/>
      <c r="V78" s="6"/>
      <c r="W78" s="6"/>
      <c r="X78" s="6"/>
      <c r="Y78" s="6"/>
      <c r="Z78" s="6"/>
    </row>
    <row r="79" spans="1:26" ht="11.25" customHeight="1">
      <c r="A79" s="7"/>
      <c r="B79" s="7"/>
      <c r="C79" s="7"/>
      <c r="D79" s="7"/>
      <c r="E79" s="7"/>
      <c r="F79" s="7"/>
      <c r="G79" s="7"/>
      <c r="H79" s="7"/>
      <c r="I79" s="7"/>
      <c r="J79" s="6"/>
      <c r="K79" s="6"/>
      <c r="L79" s="6"/>
      <c r="M79" s="6"/>
      <c r="N79" s="6"/>
      <c r="O79" s="6"/>
      <c r="P79" s="6"/>
      <c r="Q79" s="6"/>
      <c r="R79" s="6"/>
      <c r="S79" s="6"/>
      <c r="T79" s="6"/>
      <c r="U79" s="6"/>
      <c r="V79" s="6"/>
      <c r="W79" s="6"/>
      <c r="X79" s="6"/>
      <c r="Y79" s="6"/>
      <c r="Z79" s="6"/>
    </row>
    <row r="80" spans="1:26" ht="11.25" customHeight="1">
      <c r="A80" s="7"/>
      <c r="B80" s="7"/>
      <c r="C80" s="7"/>
      <c r="D80" s="7"/>
      <c r="E80" s="7"/>
      <c r="F80" s="7"/>
      <c r="G80" s="7"/>
      <c r="H80" s="7"/>
      <c r="I80" s="7"/>
      <c r="J80" s="6"/>
      <c r="K80" s="6"/>
      <c r="L80" s="6"/>
      <c r="M80" s="6"/>
      <c r="N80" s="6"/>
      <c r="O80" s="6"/>
      <c r="P80" s="6"/>
      <c r="Q80" s="6"/>
      <c r="R80" s="6"/>
      <c r="S80" s="6"/>
      <c r="T80" s="6"/>
      <c r="U80" s="6"/>
      <c r="V80" s="6"/>
      <c r="W80" s="6"/>
      <c r="X80" s="6"/>
      <c r="Y80" s="6"/>
      <c r="Z80" s="6"/>
    </row>
    <row r="81" spans="1:26" ht="11.25" customHeight="1">
      <c r="A81" s="7"/>
      <c r="B81" s="7"/>
      <c r="C81" s="7"/>
      <c r="D81" s="7"/>
      <c r="E81" s="7"/>
      <c r="F81" s="7"/>
      <c r="G81" s="7"/>
      <c r="H81" s="7"/>
      <c r="I81" s="7"/>
      <c r="J81" s="6"/>
      <c r="K81" s="6"/>
      <c r="L81" s="6"/>
      <c r="M81" s="6"/>
      <c r="N81" s="6"/>
      <c r="O81" s="6"/>
      <c r="P81" s="6"/>
      <c r="Q81" s="6"/>
      <c r="R81" s="6"/>
      <c r="S81" s="6"/>
      <c r="T81" s="6"/>
      <c r="U81" s="6"/>
      <c r="V81" s="6"/>
      <c r="W81" s="6"/>
      <c r="X81" s="6"/>
      <c r="Y81" s="6"/>
      <c r="Z81" s="6"/>
    </row>
    <row r="82" spans="1:26" ht="11.25" customHeight="1">
      <c r="A82" s="7"/>
      <c r="B82" s="7"/>
      <c r="C82" s="7"/>
      <c r="D82" s="7"/>
      <c r="E82" s="7"/>
      <c r="F82" s="7"/>
      <c r="G82" s="7"/>
      <c r="H82" s="7"/>
      <c r="I82" s="7"/>
      <c r="J82" s="6"/>
      <c r="K82" s="6"/>
      <c r="L82" s="6"/>
      <c r="M82" s="6"/>
      <c r="N82" s="6"/>
      <c r="O82" s="6"/>
      <c r="P82" s="6"/>
      <c r="Q82" s="6"/>
      <c r="R82" s="6"/>
      <c r="S82" s="6"/>
      <c r="T82" s="6"/>
      <c r="U82" s="6"/>
      <c r="V82" s="6"/>
      <c r="W82" s="6"/>
      <c r="X82" s="6"/>
      <c r="Y82" s="6"/>
      <c r="Z82" s="6"/>
    </row>
    <row r="83" spans="1:26" ht="11.25" customHeight="1">
      <c r="A83" s="7"/>
      <c r="B83" s="7"/>
      <c r="C83" s="7"/>
      <c r="D83" s="7"/>
      <c r="E83" s="7"/>
      <c r="F83" s="7"/>
      <c r="G83" s="7"/>
      <c r="H83" s="7"/>
      <c r="I83" s="7"/>
      <c r="J83" s="6"/>
      <c r="K83" s="6"/>
      <c r="L83" s="6"/>
      <c r="M83" s="6"/>
      <c r="N83" s="6"/>
      <c r="O83" s="6"/>
      <c r="P83" s="6"/>
      <c r="Q83" s="6"/>
      <c r="R83" s="6"/>
      <c r="S83" s="6"/>
      <c r="T83" s="6"/>
      <c r="U83" s="6"/>
      <c r="V83" s="6"/>
      <c r="W83" s="6"/>
      <c r="X83" s="6"/>
      <c r="Y83" s="6"/>
      <c r="Z83" s="6"/>
    </row>
    <row r="84" spans="1:26" ht="11.25" customHeight="1">
      <c r="A84" s="7"/>
      <c r="B84" s="7"/>
      <c r="C84" s="7"/>
      <c r="D84" s="7"/>
      <c r="E84" s="7"/>
      <c r="F84" s="7"/>
      <c r="G84" s="7"/>
      <c r="H84" s="7"/>
      <c r="I84" s="7"/>
      <c r="J84" s="6"/>
      <c r="K84" s="6"/>
      <c r="L84" s="6"/>
      <c r="M84" s="6"/>
      <c r="N84" s="6"/>
      <c r="O84" s="6"/>
      <c r="P84" s="6"/>
      <c r="Q84" s="6"/>
      <c r="R84" s="6"/>
      <c r="S84" s="6"/>
      <c r="T84" s="6"/>
      <c r="U84" s="6"/>
      <c r="V84" s="6"/>
      <c r="W84" s="6"/>
      <c r="X84" s="6"/>
      <c r="Y84" s="6"/>
      <c r="Z84" s="6"/>
    </row>
    <row r="85" spans="1:26" ht="11.25" customHeight="1">
      <c r="A85" s="7"/>
      <c r="B85" s="7"/>
      <c r="C85" s="7"/>
      <c r="D85" s="7"/>
      <c r="E85" s="7"/>
      <c r="F85" s="7"/>
      <c r="G85" s="7"/>
      <c r="H85" s="7"/>
      <c r="I85" s="7"/>
      <c r="J85" s="6"/>
      <c r="K85" s="6"/>
      <c r="L85" s="6"/>
      <c r="M85" s="6"/>
      <c r="N85" s="6"/>
      <c r="O85" s="6"/>
      <c r="P85" s="6"/>
      <c r="Q85" s="6"/>
      <c r="R85" s="6"/>
      <c r="S85" s="6"/>
      <c r="T85" s="6"/>
      <c r="U85" s="6"/>
      <c r="V85" s="6"/>
      <c r="W85" s="6"/>
      <c r="X85" s="6"/>
      <c r="Y85" s="6"/>
      <c r="Z85" s="6"/>
    </row>
    <row r="86" spans="1:26" ht="11.25" customHeight="1">
      <c r="A86" s="7"/>
      <c r="B86" s="7"/>
      <c r="C86" s="7"/>
      <c r="D86" s="7"/>
      <c r="E86" s="7"/>
      <c r="F86" s="7"/>
      <c r="G86" s="7"/>
      <c r="H86" s="7"/>
      <c r="I86" s="7"/>
      <c r="J86" s="6"/>
      <c r="K86" s="6"/>
      <c r="L86" s="6"/>
      <c r="M86" s="6"/>
      <c r="N86" s="6"/>
      <c r="O86" s="6"/>
      <c r="P86" s="6"/>
      <c r="Q86" s="6"/>
      <c r="R86" s="6"/>
      <c r="S86" s="6"/>
      <c r="T86" s="6"/>
      <c r="U86" s="6"/>
      <c r="V86" s="6"/>
      <c r="W86" s="6"/>
      <c r="X86" s="6"/>
      <c r="Y86" s="6"/>
      <c r="Z86" s="6"/>
    </row>
    <row r="87" spans="1:26" ht="11.25" customHeight="1">
      <c r="A87" s="7"/>
      <c r="B87" s="7"/>
      <c r="C87" s="7"/>
      <c r="D87" s="7"/>
      <c r="E87" s="7"/>
      <c r="F87" s="7"/>
      <c r="G87" s="7"/>
      <c r="H87" s="7"/>
      <c r="I87" s="7"/>
      <c r="J87" s="6"/>
      <c r="K87" s="6"/>
      <c r="L87" s="6"/>
      <c r="M87" s="6"/>
      <c r="N87" s="6"/>
      <c r="O87" s="6"/>
      <c r="P87" s="6"/>
      <c r="Q87" s="6"/>
      <c r="R87" s="6"/>
      <c r="S87" s="6"/>
      <c r="T87" s="6"/>
      <c r="U87" s="6"/>
      <c r="V87" s="6"/>
      <c r="W87" s="6"/>
      <c r="X87" s="6"/>
      <c r="Y87" s="6"/>
      <c r="Z87" s="6"/>
    </row>
    <row r="88" spans="1:26" ht="11.25" customHeight="1">
      <c r="A88" s="7"/>
      <c r="B88" s="7"/>
      <c r="C88" s="7"/>
      <c r="D88" s="7"/>
      <c r="E88" s="7"/>
      <c r="F88" s="7"/>
      <c r="G88" s="7"/>
      <c r="H88" s="7"/>
      <c r="I88" s="7"/>
      <c r="J88" s="6"/>
      <c r="K88" s="6"/>
      <c r="L88" s="6"/>
      <c r="M88" s="6"/>
      <c r="N88" s="6"/>
      <c r="O88" s="6"/>
      <c r="P88" s="6"/>
      <c r="Q88" s="6"/>
      <c r="R88" s="6"/>
      <c r="S88" s="6"/>
      <c r="T88" s="6"/>
      <c r="U88" s="6"/>
      <c r="V88" s="6"/>
      <c r="W88" s="6"/>
      <c r="X88" s="6"/>
      <c r="Y88" s="6"/>
      <c r="Z88" s="6"/>
    </row>
    <row r="89" spans="1:26" ht="11.25" customHeight="1">
      <c r="A89" s="7"/>
      <c r="B89" s="7"/>
      <c r="C89" s="7"/>
      <c r="D89" s="7"/>
      <c r="E89" s="7"/>
      <c r="F89" s="7"/>
      <c r="G89" s="7"/>
      <c r="H89" s="7"/>
      <c r="I89" s="7"/>
      <c r="J89" s="6"/>
      <c r="K89" s="6"/>
      <c r="L89" s="6"/>
      <c r="M89" s="6"/>
      <c r="N89" s="6"/>
      <c r="O89" s="6"/>
      <c r="P89" s="6"/>
      <c r="Q89" s="6"/>
      <c r="R89" s="6"/>
      <c r="S89" s="6"/>
      <c r="T89" s="6"/>
      <c r="U89" s="6"/>
      <c r="V89" s="6"/>
      <c r="W89" s="6"/>
      <c r="X89" s="6"/>
      <c r="Y89" s="6"/>
      <c r="Z89" s="6"/>
    </row>
    <row r="90" spans="1:26" ht="11.25" customHeight="1">
      <c r="A90" s="7"/>
      <c r="B90" s="7"/>
      <c r="C90" s="7"/>
      <c r="D90" s="7"/>
      <c r="E90" s="7"/>
      <c r="F90" s="7"/>
      <c r="G90" s="7"/>
      <c r="H90" s="7"/>
      <c r="I90" s="7"/>
      <c r="J90" s="6"/>
      <c r="K90" s="6"/>
      <c r="L90" s="6"/>
      <c r="M90" s="6"/>
      <c r="N90" s="6"/>
      <c r="O90" s="6"/>
      <c r="P90" s="6"/>
      <c r="Q90" s="6"/>
      <c r="R90" s="6"/>
      <c r="S90" s="6"/>
      <c r="T90" s="6"/>
      <c r="U90" s="6"/>
      <c r="V90" s="6"/>
      <c r="W90" s="6"/>
      <c r="X90" s="6"/>
      <c r="Y90" s="6"/>
      <c r="Z90" s="6"/>
    </row>
    <row r="91" spans="1:26" ht="11.25" customHeight="1">
      <c r="A91" s="7"/>
      <c r="B91" s="7"/>
      <c r="C91" s="7"/>
      <c r="D91" s="7"/>
      <c r="E91" s="7"/>
      <c r="F91" s="7"/>
      <c r="G91" s="7"/>
      <c r="H91" s="7"/>
      <c r="I91" s="7"/>
      <c r="J91" s="6"/>
      <c r="K91" s="6"/>
      <c r="L91" s="6"/>
      <c r="M91" s="6"/>
      <c r="N91" s="6"/>
      <c r="O91" s="6"/>
      <c r="P91" s="6"/>
      <c r="Q91" s="6"/>
      <c r="R91" s="6"/>
      <c r="S91" s="6"/>
      <c r="T91" s="6"/>
      <c r="U91" s="6"/>
      <c r="V91" s="6"/>
      <c r="W91" s="6"/>
      <c r="X91" s="6"/>
      <c r="Y91" s="6"/>
      <c r="Z91" s="6"/>
    </row>
    <row r="92" spans="1:26" ht="11.25" customHeight="1">
      <c r="A92" s="7"/>
      <c r="B92" s="7"/>
      <c r="C92" s="7"/>
      <c r="D92" s="7"/>
      <c r="E92" s="7"/>
      <c r="F92" s="7"/>
      <c r="G92" s="7"/>
      <c r="H92" s="7"/>
      <c r="I92" s="7"/>
      <c r="J92" s="6"/>
      <c r="K92" s="6"/>
      <c r="L92" s="6"/>
      <c r="M92" s="6"/>
      <c r="N92" s="6"/>
      <c r="O92" s="6"/>
      <c r="P92" s="6"/>
      <c r="Q92" s="6"/>
      <c r="R92" s="6"/>
      <c r="S92" s="6"/>
      <c r="T92" s="6"/>
      <c r="U92" s="6"/>
      <c r="V92" s="6"/>
      <c r="W92" s="6"/>
      <c r="X92" s="6"/>
      <c r="Y92" s="6"/>
      <c r="Z92" s="6"/>
    </row>
    <row r="93" spans="1:26" ht="11.25" customHeight="1">
      <c r="A93" s="7"/>
      <c r="B93" s="7"/>
      <c r="C93" s="7"/>
      <c r="D93" s="7"/>
      <c r="E93" s="7"/>
      <c r="F93" s="7"/>
      <c r="G93" s="7"/>
      <c r="H93" s="7"/>
      <c r="I93" s="7"/>
      <c r="J93" s="6"/>
      <c r="K93" s="6"/>
      <c r="L93" s="6"/>
      <c r="M93" s="6"/>
      <c r="N93" s="6"/>
      <c r="O93" s="6"/>
      <c r="P93" s="6"/>
      <c r="Q93" s="6"/>
      <c r="R93" s="6"/>
      <c r="S93" s="6"/>
      <c r="T93" s="6"/>
      <c r="U93" s="6"/>
      <c r="V93" s="6"/>
      <c r="W93" s="6"/>
      <c r="X93" s="6"/>
      <c r="Y93" s="6"/>
      <c r="Z93" s="6"/>
    </row>
    <row r="94" spans="1:26" ht="11.25" customHeight="1">
      <c r="A94" s="7"/>
      <c r="B94" s="7"/>
      <c r="C94" s="7"/>
      <c r="D94" s="7"/>
      <c r="E94" s="7"/>
      <c r="F94" s="7"/>
      <c r="G94" s="7"/>
      <c r="H94" s="7"/>
      <c r="I94" s="7"/>
      <c r="J94" s="6"/>
      <c r="K94" s="6"/>
      <c r="L94" s="6"/>
      <c r="M94" s="6"/>
      <c r="N94" s="6"/>
      <c r="O94" s="6"/>
      <c r="P94" s="6"/>
      <c r="Q94" s="6"/>
      <c r="R94" s="6"/>
      <c r="S94" s="6"/>
      <c r="T94" s="6"/>
      <c r="U94" s="6"/>
      <c r="V94" s="6"/>
      <c r="W94" s="6"/>
      <c r="X94" s="6"/>
      <c r="Y94" s="6"/>
      <c r="Z94" s="6"/>
    </row>
    <row r="95" spans="1:26" ht="11.25" customHeight="1">
      <c r="A95" s="7"/>
      <c r="B95" s="7"/>
      <c r="C95" s="7"/>
      <c r="D95" s="7"/>
      <c r="E95" s="7"/>
      <c r="F95" s="7"/>
      <c r="G95" s="7"/>
      <c r="H95" s="7"/>
      <c r="I95" s="7"/>
      <c r="J95" s="6"/>
      <c r="K95" s="6"/>
      <c r="L95" s="6"/>
      <c r="M95" s="6"/>
      <c r="N95" s="6"/>
      <c r="O95" s="6"/>
      <c r="P95" s="6"/>
      <c r="Q95" s="6"/>
      <c r="R95" s="6"/>
      <c r="S95" s="6"/>
      <c r="T95" s="6"/>
      <c r="U95" s="6"/>
      <c r="V95" s="6"/>
      <c r="W95" s="6"/>
      <c r="X95" s="6"/>
      <c r="Y95" s="6"/>
      <c r="Z95" s="6"/>
    </row>
    <row r="96" spans="1:26" ht="11.25" customHeight="1">
      <c r="A96" s="7"/>
      <c r="B96" s="7"/>
      <c r="C96" s="7"/>
      <c r="D96" s="7"/>
      <c r="E96" s="7"/>
      <c r="F96" s="7"/>
      <c r="G96" s="7"/>
      <c r="H96" s="7"/>
      <c r="I96" s="7"/>
      <c r="J96" s="6"/>
      <c r="K96" s="6"/>
      <c r="L96" s="6"/>
      <c r="M96" s="6"/>
      <c r="N96" s="6"/>
      <c r="O96" s="6"/>
      <c r="P96" s="6"/>
      <c r="Q96" s="6"/>
      <c r="R96" s="6"/>
      <c r="S96" s="6"/>
      <c r="T96" s="6"/>
      <c r="U96" s="6"/>
      <c r="V96" s="6"/>
      <c r="W96" s="6"/>
      <c r="X96" s="6"/>
      <c r="Y96" s="6"/>
      <c r="Z96" s="6"/>
    </row>
    <row r="97" spans="1:26" ht="11.25" customHeight="1">
      <c r="A97" s="7"/>
      <c r="B97" s="7"/>
      <c r="C97" s="7"/>
      <c r="D97" s="7"/>
      <c r="E97" s="7"/>
      <c r="F97" s="7"/>
      <c r="G97" s="7"/>
      <c r="H97" s="7"/>
      <c r="I97" s="7"/>
      <c r="J97" s="6"/>
      <c r="K97" s="6"/>
      <c r="L97" s="6"/>
      <c r="M97" s="6"/>
      <c r="N97" s="6"/>
      <c r="O97" s="6"/>
      <c r="P97" s="6"/>
      <c r="Q97" s="6"/>
      <c r="R97" s="6"/>
      <c r="S97" s="6"/>
      <c r="T97" s="6"/>
      <c r="U97" s="6"/>
      <c r="V97" s="6"/>
      <c r="W97" s="6"/>
      <c r="X97" s="6"/>
      <c r="Y97" s="6"/>
      <c r="Z97" s="6"/>
    </row>
    <row r="98" spans="1:26" ht="11.25" customHeight="1">
      <c r="A98" s="7"/>
      <c r="B98" s="7"/>
      <c r="C98" s="7"/>
      <c r="D98" s="7"/>
      <c r="E98" s="7"/>
      <c r="F98" s="7"/>
      <c r="G98" s="7"/>
      <c r="H98" s="7"/>
      <c r="I98" s="7"/>
      <c r="J98" s="6"/>
      <c r="K98" s="6"/>
      <c r="L98" s="6"/>
      <c r="M98" s="6"/>
      <c r="N98" s="6"/>
      <c r="O98" s="6"/>
      <c r="P98" s="6"/>
      <c r="Q98" s="6"/>
      <c r="R98" s="6"/>
      <c r="S98" s="6"/>
      <c r="T98" s="6"/>
      <c r="U98" s="6"/>
      <c r="V98" s="6"/>
      <c r="W98" s="6"/>
      <c r="X98" s="6"/>
      <c r="Y98" s="6"/>
      <c r="Z98" s="6"/>
    </row>
    <row r="99" spans="1:26" ht="11.25" customHeight="1">
      <c r="A99" s="7"/>
      <c r="B99" s="7"/>
      <c r="C99" s="7"/>
      <c r="D99" s="7"/>
      <c r="E99" s="7"/>
      <c r="F99" s="7"/>
      <c r="G99" s="7"/>
      <c r="H99" s="7"/>
      <c r="I99" s="7"/>
      <c r="J99" s="6"/>
      <c r="K99" s="6"/>
      <c r="L99" s="6"/>
      <c r="M99" s="6"/>
      <c r="N99" s="6"/>
      <c r="O99" s="6"/>
      <c r="P99" s="6"/>
      <c r="Q99" s="6"/>
      <c r="R99" s="6"/>
      <c r="S99" s="6"/>
      <c r="T99" s="6"/>
      <c r="U99" s="6"/>
      <c r="V99" s="6"/>
      <c r="W99" s="6"/>
      <c r="X99" s="6"/>
      <c r="Y99" s="6"/>
      <c r="Z99" s="6"/>
    </row>
    <row r="100" spans="1:26" ht="11.25" customHeight="1">
      <c r="A100" s="7"/>
      <c r="B100" s="7"/>
      <c r="C100" s="7"/>
      <c r="D100" s="7"/>
      <c r="E100" s="7"/>
      <c r="F100" s="7"/>
      <c r="G100" s="7"/>
      <c r="H100" s="7"/>
      <c r="I100" s="7"/>
      <c r="J100" s="6"/>
      <c r="K100" s="6"/>
      <c r="L100" s="6"/>
      <c r="M100" s="6"/>
      <c r="N100" s="6"/>
      <c r="O100" s="6"/>
      <c r="P100" s="6"/>
      <c r="Q100" s="6"/>
      <c r="R100" s="6"/>
      <c r="S100" s="6"/>
      <c r="T100" s="6"/>
      <c r="U100" s="6"/>
      <c r="V100" s="6"/>
      <c r="W100" s="6"/>
      <c r="X100" s="6"/>
      <c r="Y100" s="6"/>
      <c r="Z100" s="6"/>
    </row>
    <row r="101" spans="1:26" ht="11.25" customHeight="1">
      <c r="A101" s="7"/>
      <c r="B101" s="7"/>
      <c r="C101" s="7"/>
      <c r="D101" s="7"/>
      <c r="E101" s="7"/>
      <c r="F101" s="7"/>
      <c r="G101" s="7"/>
      <c r="H101" s="7"/>
      <c r="I101" s="7"/>
      <c r="J101" s="6"/>
      <c r="K101" s="6"/>
      <c r="L101" s="6"/>
      <c r="M101" s="6"/>
      <c r="N101" s="6"/>
      <c r="O101" s="6"/>
      <c r="P101" s="6"/>
      <c r="Q101" s="6"/>
      <c r="R101" s="6"/>
      <c r="S101" s="6"/>
      <c r="T101" s="6"/>
      <c r="U101" s="6"/>
      <c r="V101" s="6"/>
      <c r="W101" s="6"/>
      <c r="X101" s="6"/>
      <c r="Y101" s="6"/>
      <c r="Z101" s="6"/>
    </row>
    <row r="102" spans="1:26" ht="11.25" customHeight="1">
      <c r="A102" s="7"/>
      <c r="B102" s="7"/>
      <c r="C102" s="7"/>
      <c r="D102" s="7"/>
      <c r="E102" s="7"/>
      <c r="F102" s="7"/>
      <c r="G102" s="7"/>
      <c r="H102" s="7"/>
      <c r="I102" s="7"/>
      <c r="J102" s="6"/>
      <c r="K102" s="6"/>
      <c r="L102" s="6"/>
      <c r="M102" s="6"/>
      <c r="N102" s="6"/>
      <c r="O102" s="6"/>
      <c r="P102" s="6"/>
      <c r="Q102" s="6"/>
      <c r="R102" s="6"/>
      <c r="S102" s="6"/>
      <c r="T102" s="6"/>
      <c r="U102" s="6"/>
      <c r="V102" s="6"/>
      <c r="W102" s="6"/>
      <c r="X102" s="6"/>
      <c r="Y102" s="6"/>
      <c r="Z102" s="6"/>
    </row>
    <row r="103" spans="1:26" ht="11.25" customHeight="1">
      <c r="A103" s="7"/>
      <c r="B103" s="7"/>
      <c r="C103" s="7"/>
      <c r="D103" s="7"/>
      <c r="E103" s="7"/>
      <c r="F103" s="7"/>
      <c r="G103" s="7"/>
      <c r="H103" s="7"/>
      <c r="I103" s="7"/>
      <c r="J103" s="6"/>
      <c r="K103" s="6"/>
      <c r="L103" s="6"/>
      <c r="M103" s="6"/>
      <c r="N103" s="6"/>
      <c r="O103" s="6"/>
      <c r="P103" s="6"/>
      <c r="Q103" s="6"/>
      <c r="R103" s="6"/>
      <c r="S103" s="6"/>
      <c r="T103" s="6"/>
      <c r="U103" s="6"/>
      <c r="V103" s="6"/>
      <c r="W103" s="6"/>
      <c r="X103" s="6"/>
      <c r="Y103" s="6"/>
      <c r="Z103" s="6"/>
    </row>
    <row r="104" spans="1:26" ht="11.25" customHeight="1">
      <c r="A104" s="7"/>
      <c r="B104" s="7"/>
      <c r="C104" s="7"/>
      <c r="D104" s="7"/>
      <c r="E104" s="7"/>
      <c r="F104" s="7"/>
      <c r="G104" s="7"/>
      <c r="H104" s="7"/>
      <c r="I104" s="7"/>
      <c r="J104" s="6"/>
      <c r="K104" s="6"/>
      <c r="L104" s="6"/>
      <c r="M104" s="6"/>
      <c r="N104" s="6"/>
      <c r="O104" s="6"/>
      <c r="P104" s="6"/>
      <c r="Q104" s="6"/>
      <c r="R104" s="6"/>
      <c r="S104" s="6"/>
      <c r="T104" s="6"/>
      <c r="U104" s="6"/>
      <c r="V104" s="6"/>
      <c r="W104" s="6"/>
      <c r="X104" s="6"/>
      <c r="Y104" s="6"/>
      <c r="Z104" s="6"/>
    </row>
    <row r="105" spans="1:26" ht="11.25" customHeight="1">
      <c r="A105" s="7"/>
      <c r="B105" s="7"/>
      <c r="C105" s="7"/>
      <c r="D105" s="7"/>
      <c r="E105" s="7"/>
      <c r="F105" s="7"/>
      <c r="G105" s="7"/>
      <c r="H105" s="7"/>
      <c r="I105" s="7"/>
      <c r="J105" s="6"/>
      <c r="K105" s="6"/>
      <c r="L105" s="6"/>
      <c r="M105" s="6"/>
      <c r="N105" s="6"/>
      <c r="O105" s="6"/>
      <c r="P105" s="6"/>
      <c r="Q105" s="6"/>
      <c r="R105" s="6"/>
      <c r="S105" s="6"/>
      <c r="T105" s="6"/>
      <c r="U105" s="6"/>
      <c r="V105" s="6"/>
      <c r="W105" s="6"/>
      <c r="X105" s="6"/>
      <c r="Y105" s="6"/>
      <c r="Z105" s="6"/>
    </row>
    <row r="106" spans="1:26" ht="11.25" customHeight="1">
      <c r="A106" s="7"/>
      <c r="B106" s="7"/>
      <c r="C106" s="7"/>
      <c r="D106" s="7"/>
      <c r="E106" s="7"/>
      <c r="F106" s="7"/>
      <c r="G106" s="7"/>
      <c r="H106" s="7"/>
      <c r="I106" s="7"/>
      <c r="J106" s="6"/>
      <c r="K106" s="6"/>
      <c r="L106" s="6"/>
      <c r="M106" s="6"/>
      <c r="N106" s="6"/>
      <c r="O106" s="6"/>
      <c r="P106" s="6"/>
      <c r="Q106" s="6"/>
      <c r="R106" s="6"/>
      <c r="S106" s="6"/>
      <c r="T106" s="6"/>
      <c r="U106" s="6"/>
      <c r="V106" s="6"/>
      <c r="W106" s="6"/>
      <c r="X106" s="6"/>
      <c r="Y106" s="6"/>
      <c r="Z106" s="6"/>
    </row>
    <row r="107" spans="1:26" ht="11.25" customHeight="1">
      <c r="A107" s="7"/>
      <c r="B107" s="7"/>
      <c r="C107" s="7"/>
      <c r="D107" s="7"/>
      <c r="E107" s="7"/>
      <c r="F107" s="7"/>
      <c r="G107" s="7"/>
      <c r="H107" s="7"/>
      <c r="I107" s="7"/>
      <c r="J107" s="6"/>
      <c r="K107" s="6"/>
      <c r="L107" s="6"/>
      <c r="M107" s="6"/>
      <c r="N107" s="6"/>
      <c r="O107" s="6"/>
      <c r="P107" s="6"/>
      <c r="Q107" s="6"/>
      <c r="R107" s="6"/>
      <c r="S107" s="6"/>
      <c r="T107" s="6"/>
      <c r="U107" s="6"/>
      <c r="V107" s="6"/>
      <c r="W107" s="6"/>
      <c r="X107" s="6"/>
      <c r="Y107" s="6"/>
      <c r="Z107" s="6"/>
    </row>
    <row r="108" spans="1:26" ht="11.25" customHeight="1">
      <c r="A108" s="7"/>
      <c r="B108" s="7"/>
      <c r="C108" s="7"/>
      <c r="D108" s="7"/>
      <c r="E108" s="7"/>
      <c r="F108" s="7"/>
      <c r="G108" s="7"/>
      <c r="H108" s="7"/>
      <c r="I108" s="7"/>
      <c r="J108" s="6"/>
      <c r="K108" s="6"/>
      <c r="L108" s="6"/>
      <c r="M108" s="6"/>
      <c r="N108" s="6"/>
      <c r="O108" s="6"/>
      <c r="P108" s="6"/>
      <c r="Q108" s="6"/>
      <c r="R108" s="6"/>
      <c r="S108" s="6"/>
      <c r="T108" s="6"/>
      <c r="U108" s="6"/>
      <c r="V108" s="6"/>
      <c r="W108" s="6"/>
      <c r="X108" s="6"/>
      <c r="Y108" s="6"/>
      <c r="Z108" s="6"/>
    </row>
    <row r="109" spans="1:26" ht="11.25" customHeight="1">
      <c r="A109" s="7"/>
      <c r="B109" s="7"/>
      <c r="C109" s="7"/>
      <c r="D109" s="7"/>
      <c r="E109" s="7"/>
      <c r="F109" s="7"/>
      <c r="G109" s="7"/>
      <c r="H109" s="7"/>
      <c r="I109" s="7"/>
      <c r="J109" s="6"/>
      <c r="K109" s="6"/>
      <c r="L109" s="6"/>
      <c r="M109" s="6"/>
      <c r="N109" s="6"/>
      <c r="O109" s="6"/>
      <c r="P109" s="6"/>
      <c r="Q109" s="6"/>
      <c r="R109" s="6"/>
      <c r="S109" s="6"/>
      <c r="T109" s="6"/>
      <c r="U109" s="6"/>
      <c r="V109" s="6"/>
      <c r="W109" s="6"/>
      <c r="X109" s="6"/>
      <c r="Y109" s="6"/>
      <c r="Z109" s="6"/>
    </row>
    <row r="110" spans="1:26" ht="11.25" customHeight="1">
      <c r="A110" s="7"/>
      <c r="B110" s="7"/>
      <c r="C110" s="7"/>
      <c r="D110" s="7"/>
      <c r="E110" s="7"/>
      <c r="F110" s="7"/>
      <c r="G110" s="7"/>
      <c r="H110" s="7"/>
      <c r="I110" s="7"/>
      <c r="J110" s="6"/>
      <c r="K110" s="6"/>
      <c r="L110" s="6"/>
      <c r="M110" s="6"/>
      <c r="N110" s="6"/>
      <c r="O110" s="6"/>
      <c r="P110" s="6"/>
      <c r="Q110" s="6"/>
      <c r="R110" s="6"/>
      <c r="S110" s="6"/>
      <c r="T110" s="6"/>
      <c r="U110" s="6"/>
      <c r="V110" s="6"/>
      <c r="W110" s="6"/>
      <c r="X110" s="6"/>
      <c r="Y110" s="6"/>
      <c r="Z110" s="6"/>
    </row>
    <row r="111" spans="1:26" ht="11.25" customHeight="1">
      <c r="A111" s="7"/>
      <c r="B111" s="7"/>
      <c r="C111" s="7"/>
      <c r="D111" s="7"/>
      <c r="E111" s="7"/>
      <c r="F111" s="7"/>
      <c r="G111" s="7"/>
      <c r="H111" s="7"/>
      <c r="I111" s="7"/>
      <c r="J111" s="6"/>
      <c r="K111" s="6"/>
      <c r="L111" s="6"/>
      <c r="M111" s="6"/>
      <c r="N111" s="6"/>
      <c r="O111" s="6"/>
      <c r="P111" s="6"/>
      <c r="Q111" s="6"/>
      <c r="R111" s="6"/>
      <c r="S111" s="6"/>
      <c r="T111" s="6"/>
      <c r="U111" s="6"/>
      <c r="V111" s="6"/>
      <c r="W111" s="6"/>
      <c r="X111" s="6"/>
      <c r="Y111" s="6"/>
      <c r="Z111" s="6"/>
    </row>
    <row r="112" spans="1:26" ht="11.25" customHeight="1">
      <c r="A112" s="7"/>
      <c r="B112" s="7"/>
      <c r="C112" s="7"/>
      <c r="D112" s="7"/>
      <c r="E112" s="7"/>
      <c r="F112" s="7"/>
      <c r="G112" s="7"/>
      <c r="H112" s="7"/>
      <c r="I112" s="7"/>
      <c r="J112" s="6"/>
      <c r="K112" s="6"/>
      <c r="L112" s="6"/>
      <c r="M112" s="6"/>
      <c r="N112" s="6"/>
      <c r="O112" s="6"/>
      <c r="P112" s="6"/>
      <c r="Q112" s="6"/>
      <c r="R112" s="6"/>
      <c r="S112" s="6"/>
      <c r="T112" s="6"/>
      <c r="U112" s="6"/>
      <c r="V112" s="6"/>
      <c r="W112" s="6"/>
      <c r="X112" s="6"/>
      <c r="Y112" s="6"/>
      <c r="Z112" s="6"/>
    </row>
    <row r="113" spans="1:26" ht="11.25" customHeight="1">
      <c r="A113" s="7"/>
      <c r="B113" s="7"/>
      <c r="C113" s="7"/>
      <c r="D113" s="7"/>
      <c r="E113" s="7"/>
      <c r="F113" s="7"/>
      <c r="G113" s="7"/>
      <c r="H113" s="7"/>
      <c r="I113" s="7"/>
      <c r="J113" s="6"/>
      <c r="K113" s="6"/>
      <c r="L113" s="6"/>
      <c r="M113" s="6"/>
      <c r="N113" s="6"/>
      <c r="O113" s="6"/>
      <c r="P113" s="6"/>
      <c r="Q113" s="6"/>
      <c r="R113" s="6"/>
      <c r="S113" s="6"/>
      <c r="T113" s="6"/>
      <c r="U113" s="6"/>
      <c r="V113" s="6"/>
      <c r="W113" s="6"/>
      <c r="X113" s="6"/>
      <c r="Y113" s="6"/>
      <c r="Z113" s="6"/>
    </row>
    <row r="114" spans="1:26" ht="11.25" customHeight="1">
      <c r="A114" s="7"/>
      <c r="B114" s="7"/>
      <c r="C114" s="7"/>
      <c r="D114" s="7"/>
      <c r="E114" s="7"/>
      <c r="F114" s="7"/>
      <c r="G114" s="7"/>
      <c r="H114" s="7"/>
      <c r="I114" s="7"/>
      <c r="J114" s="6"/>
      <c r="K114" s="6"/>
      <c r="L114" s="6"/>
      <c r="M114" s="6"/>
      <c r="N114" s="6"/>
      <c r="O114" s="6"/>
      <c r="P114" s="6"/>
      <c r="Q114" s="6"/>
      <c r="R114" s="6"/>
      <c r="S114" s="6"/>
      <c r="T114" s="6"/>
      <c r="U114" s="6"/>
      <c r="V114" s="6"/>
      <c r="W114" s="6"/>
      <c r="X114" s="6"/>
      <c r="Y114" s="6"/>
      <c r="Z114" s="6"/>
    </row>
    <row r="115" spans="1:26" ht="11.25" customHeight="1">
      <c r="A115" s="7"/>
      <c r="B115" s="7"/>
      <c r="C115" s="7"/>
      <c r="D115" s="7"/>
      <c r="E115" s="7"/>
      <c r="F115" s="7"/>
      <c r="G115" s="7"/>
      <c r="H115" s="7"/>
      <c r="I115" s="7"/>
      <c r="J115" s="6"/>
      <c r="K115" s="6"/>
      <c r="L115" s="6"/>
      <c r="M115" s="6"/>
      <c r="N115" s="6"/>
      <c r="O115" s="6"/>
      <c r="P115" s="6"/>
      <c r="Q115" s="6"/>
      <c r="R115" s="6"/>
      <c r="S115" s="6"/>
      <c r="T115" s="6"/>
      <c r="U115" s="6"/>
      <c r="V115" s="6"/>
      <c r="W115" s="6"/>
      <c r="X115" s="6"/>
      <c r="Y115" s="6"/>
      <c r="Z115" s="6"/>
    </row>
    <row r="116" spans="1:26" ht="11.25" customHeight="1">
      <c r="A116" s="7"/>
      <c r="B116" s="7"/>
      <c r="C116" s="7"/>
      <c r="D116" s="7"/>
      <c r="E116" s="7"/>
      <c r="F116" s="7"/>
      <c r="G116" s="7"/>
      <c r="H116" s="7"/>
      <c r="I116" s="7"/>
      <c r="J116" s="6"/>
      <c r="K116" s="6"/>
      <c r="L116" s="6"/>
      <c r="M116" s="6"/>
      <c r="N116" s="6"/>
      <c r="O116" s="6"/>
      <c r="P116" s="6"/>
      <c r="Q116" s="6"/>
      <c r="R116" s="6"/>
      <c r="S116" s="6"/>
      <c r="T116" s="6"/>
      <c r="U116" s="6"/>
      <c r="V116" s="6"/>
      <c r="W116" s="6"/>
      <c r="X116" s="6"/>
      <c r="Y116" s="6"/>
      <c r="Z116" s="6"/>
    </row>
    <row r="117" spans="1:26" ht="11.25" customHeight="1">
      <c r="A117" s="7"/>
      <c r="B117" s="7"/>
      <c r="C117" s="7"/>
      <c r="D117" s="7"/>
      <c r="E117" s="7"/>
      <c r="F117" s="7"/>
      <c r="G117" s="7"/>
      <c r="H117" s="7"/>
      <c r="I117" s="7"/>
      <c r="J117" s="6"/>
      <c r="K117" s="6"/>
      <c r="L117" s="6"/>
      <c r="M117" s="6"/>
      <c r="N117" s="6"/>
      <c r="O117" s="6"/>
      <c r="P117" s="6"/>
      <c r="Q117" s="6"/>
      <c r="R117" s="6"/>
      <c r="S117" s="6"/>
      <c r="T117" s="6"/>
      <c r="U117" s="6"/>
      <c r="V117" s="6"/>
      <c r="W117" s="6"/>
      <c r="X117" s="6"/>
      <c r="Y117" s="6"/>
      <c r="Z117" s="6"/>
    </row>
    <row r="118" spans="1:26" ht="11.25" customHeight="1">
      <c r="A118" s="7"/>
      <c r="B118" s="7"/>
      <c r="C118" s="7"/>
      <c r="D118" s="7"/>
      <c r="E118" s="7"/>
      <c r="F118" s="7"/>
      <c r="G118" s="7"/>
      <c r="H118" s="7"/>
      <c r="I118" s="7"/>
      <c r="J118" s="6"/>
      <c r="K118" s="6"/>
      <c r="L118" s="6"/>
      <c r="M118" s="6"/>
      <c r="N118" s="6"/>
      <c r="O118" s="6"/>
      <c r="P118" s="6"/>
      <c r="Q118" s="6"/>
      <c r="R118" s="6"/>
      <c r="S118" s="6"/>
      <c r="T118" s="6"/>
      <c r="U118" s="6"/>
      <c r="V118" s="6"/>
      <c r="W118" s="6"/>
      <c r="X118" s="6"/>
      <c r="Y118" s="6"/>
      <c r="Z118" s="6"/>
    </row>
    <row r="119" spans="1:26" ht="11.25" customHeight="1">
      <c r="A119" s="7"/>
      <c r="B119" s="7"/>
      <c r="C119" s="7"/>
      <c r="D119" s="7"/>
      <c r="E119" s="7"/>
      <c r="F119" s="7"/>
      <c r="G119" s="7"/>
      <c r="H119" s="7"/>
      <c r="I119" s="7"/>
      <c r="J119" s="6"/>
      <c r="K119" s="6"/>
      <c r="L119" s="6"/>
      <c r="M119" s="6"/>
      <c r="N119" s="6"/>
      <c r="O119" s="6"/>
      <c r="P119" s="6"/>
      <c r="Q119" s="6"/>
      <c r="R119" s="6"/>
      <c r="S119" s="6"/>
      <c r="T119" s="6"/>
      <c r="U119" s="6"/>
      <c r="V119" s="6"/>
      <c r="W119" s="6"/>
      <c r="X119" s="6"/>
      <c r="Y119" s="6"/>
      <c r="Z119" s="6"/>
    </row>
    <row r="120" spans="1:26" ht="11.25" customHeight="1">
      <c r="A120" s="7"/>
      <c r="B120" s="7"/>
      <c r="C120" s="7"/>
      <c r="D120" s="7"/>
      <c r="E120" s="7"/>
      <c r="F120" s="7"/>
      <c r="G120" s="7"/>
      <c r="H120" s="7"/>
      <c r="I120" s="7"/>
      <c r="J120" s="6"/>
      <c r="K120" s="6"/>
      <c r="L120" s="6"/>
      <c r="M120" s="6"/>
      <c r="N120" s="6"/>
      <c r="O120" s="6"/>
      <c r="P120" s="6"/>
      <c r="Q120" s="6"/>
      <c r="R120" s="6"/>
      <c r="S120" s="6"/>
      <c r="T120" s="6"/>
      <c r="U120" s="6"/>
      <c r="V120" s="6"/>
      <c r="W120" s="6"/>
      <c r="X120" s="6"/>
      <c r="Y120" s="6"/>
      <c r="Z120" s="6"/>
    </row>
    <row r="121" spans="1:26" ht="11.25" customHeight="1">
      <c r="A121" s="7"/>
      <c r="B121" s="7"/>
      <c r="C121" s="7"/>
      <c r="D121" s="7"/>
      <c r="E121" s="7"/>
      <c r="F121" s="7"/>
      <c r="G121" s="7"/>
      <c r="H121" s="7"/>
      <c r="I121" s="7"/>
      <c r="J121" s="6"/>
      <c r="K121" s="6"/>
      <c r="L121" s="6"/>
      <c r="M121" s="6"/>
      <c r="N121" s="6"/>
      <c r="O121" s="6"/>
      <c r="P121" s="6"/>
      <c r="Q121" s="6"/>
      <c r="R121" s="6"/>
      <c r="S121" s="6"/>
      <c r="T121" s="6"/>
      <c r="U121" s="6"/>
      <c r="V121" s="6"/>
      <c r="W121" s="6"/>
      <c r="X121" s="6"/>
      <c r="Y121" s="6"/>
      <c r="Z121" s="6"/>
    </row>
    <row r="122" spans="1:26" ht="11.25" customHeight="1">
      <c r="A122" s="7"/>
      <c r="B122" s="7"/>
      <c r="C122" s="7"/>
      <c r="D122" s="7"/>
      <c r="E122" s="7"/>
      <c r="F122" s="7"/>
      <c r="G122" s="7"/>
      <c r="H122" s="7"/>
      <c r="I122" s="7"/>
      <c r="J122" s="6"/>
      <c r="K122" s="6"/>
      <c r="L122" s="6"/>
      <c r="M122" s="6"/>
      <c r="N122" s="6"/>
      <c r="O122" s="6"/>
      <c r="P122" s="6"/>
      <c r="Q122" s="6"/>
      <c r="R122" s="6"/>
      <c r="S122" s="6"/>
      <c r="T122" s="6"/>
      <c r="U122" s="6"/>
      <c r="V122" s="6"/>
      <c r="W122" s="6"/>
      <c r="X122" s="6"/>
      <c r="Y122" s="6"/>
      <c r="Z122" s="6"/>
    </row>
    <row r="123" spans="1:26" ht="11.25" customHeight="1">
      <c r="A123" s="7"/>
      <c r="B123" s="7"/>
      <c r="C123" s="7"/>
      <c r="D123" s="7"/>
      <c r="E123" s="7"/>
      <c r="F123" s="7"/>
      <c r="G123" s="7"/>
      <c r="H123" s="7"/>
      <c r="I123" s="7"/>
      <c r="J123" s="6"/>
      <c r="K123" s="6"/>
      <c r="L123" s="6"/>
      <c r="M123" s="6"/>
      <c r="N123" s="6"/>
      <c r="O123" s="6"/>
      <c r="P123" s="6"/>
      <c r="Q123" s="6"/>
      <c r="R123" s="6"/>
      <c r="S123" s="6"/>
      <c r="T123" s="6"/>
      <c r="U123" s="6"/>
      <c r="V123" s="6"/>
      <c r="W123" s="6"/>
      <c r="X123" s="6"/>
      <c r="Y123" s="6"/>
      <c r="Z123" s="6"/>
    </row>
    <row r="124" spans="1:26" ht="11.25" customHeight="1">
      <c r="A124" s="7"/>
      <c r="B124" s="7"/>
      <c r="C124" s="7"/>
      <c r="D124" s="7"/>
      <c r="E124" s="7"/>
      <c r="F124" s="7"/>
      <c r="G124" s="7"/>
      <c r="H124" s="7"/>
      <c r="I124" s="7"/>
      <c r="J124" s="6"/>
      <c r="K124" s="6"/>
      <c r="L124" s="6"/>
      <c r="M124" s="6"/>
      <c r="N124" s="6"/>
      <c r="O124" s="6"/>
      <c r="P124" s="6"/>
      <c r="Q124" s="6"/>
      <c r="R124" s="6"/>
      <c r="S124" s="6"/>
      <c r="T124" s="6"/>
      <c r="U124" s="6"/>
      <c r="V124" s="6"/>
      <c r="W124" s="6"/>
      <c r="X124" s="6"/>
      <c r="Y124" s="6"/>
      <c r="Z124" s="6"/>
    </row>
    <row r="125" spans="1:26" ht="11.25" customHeight="1">
      <c r="A125" s="7"/>
      <c r="B125" s="7"/>
      <c r="C125" s="7"/>
      <c r="D125" s="7"/>
      <c r="E125" s="7"/>
      <c r="F125" s="7"/>
      <c r="G125" s="7"/>
      <c r="H125" s="7"/>
      <c r="I125" s="7"/>
      <c r="J125" s="6"/>
      <c r="K125" s="6"/>
      <c r="L125" s="6"/>
      <c r="M125" s="6"/>
      <c r="N125" s="6"/>
      <c r="O125" s="6"/>
      <c r="P125" s="6"/>
      <c r="Q125" s="6"/>
      <c r="R125" s="6"/>
      <c r="S125" s="6"/>
      <c r="T125" s="6"/>
      <c r="U125" s="6"/>
      <c r="V125" s="6"/>
      <c r="W125" s="6"/>
      <c r="X125" s="6"/>
      <c r="Y125" s="6"/>
      <c r="Z125" s="6"/>
    </row>
    <row r="126" spans="1:26" ht="11.25" customHeight="1">
      <c r="A126" s="7"/>
      <c r="B126" s="7"/>
      <c r="C126" s="7"/>
      <c r="D126" s="7"/>
      <c r="E126" s="7"/>
      <c r="F126" s="7"/>
      <c r="G126" s="7"/>
      <c r="H126" s="7"/>
      <c r="I126" s="7"/>
      <c r="J126" s="6"/>
      <c r="K126" s="6"/>
      <c r="L126" s="6"/>
      <c r="M126" s="6"/>
      <c r="N126" s="6"/>
      <c r="O126" s="6"/>
      <c r="P126" s="6"/>
      <c r="Q126" s="6"/>
      <c r="R126" s="6"/>
      <c r="S126" s="6"/>
      <c r="T126" s="6"/>
      <c r="U126" s="6"/>
      <c r="V126" s="6"/>
      <c r="W126" s="6"/>
      <c r="X126" s="6"/>
      <c r="Y126" s="6"/>
      <c r="Z126" s="6"/>
    </row>
    <row r="127" spans="1:26" ht="11.25" customHeight="1">
      <c r="A127" s="7"/>
      <c r="B127" s="7"/>
      <c r="C127" s="7"/>
      <c r="D127" s="7"/>
      <c r="E127" s="7"/>
      <c r="F127" s="7"/>
      <c r="G127" s="7"/>
      <c r="H127" s="7"/>
      <c r="I127" s="7"/>
      <c r="J127" s="6"/>
      <c r="K127" s="6"/>
      <c r="L127" s="6"/>
      <c r="M127" s="6"/>
      <c r="N127" s="6"/>
      <c r="O127" s="6"/>
      <c r="P127" s="6"/>
      <c r="Q127" s="6"/>
      <c r="R127" s="6"/>
      <c r="S127" s="6"/>
      <c r="T127" s="6"/>
      <c r="U127" s="6"/>
      <c r="V127" s="6"/>
      <c r="W127" s="6"/>
      <c r="X127" s="6"/>
      <c r="Y127" s="6"/>
      <c r="Z127" s="6"/>
    </row>
    <row r="128" spans="1:26" ht="11.25" customHeight="1">
      <c r="A128" s="7"/>
      <c r="B128" s="7"/>
      <c r="C128" s="7"/>
      <c r="D128" s="7"/>
      <c r="E128" s="7"/>
      <c r="F128" s="7"/>
      <c r="G128" s="7"/>
      <c r="H128" s="7"/>
      <c r="I128" s="7"/>
      <c r="J128" s="6"/>
      <c r="K128" s="6"/>
      <c r="L128" s="6"/>
      <c r="M128" s="6"/>
      <c r="N128" s="6"/>
      <c r="O128" s="6"/>
      <c r="P128" s="6"/>
      <c r="Q128" s="6"/>
      <c r="R128" s="6"/>
      <c r="S128" s="6"/>
      <c r="T128" s="6"/>
      <c r="U128" s="6"/>
      <c r="V128" s="6"/>
      <c r="W128" s="6"/>
      <c r="X128" s="6"/>
      <c r="Y128" s="6"/>
      <c r="Z128" s="6"/>
    </row>
    <row r="129" spans="1:26" ht="11.25" customHeight="1">
      <c r="A129" s="7"/>
      <c r="B129" s="7"/>
      <c r="C129" s="7"/>
      <c r="D129" s="7"/>
      <c r="E129" s="7"/>
      <c r="F129" s="7"/>
      <c r="G129" s="7"/>
      <c r="H129" s="7"/>
      <c r="I129" s="7"/>
      <c r="J129" s="6"/>
      <c r="K129" s="6"/>
      <c r="L129" s="6"/>
      <c r="M129" s="6"/>
      <c r="N129" s="6"/>
      <c r="O129" s="6"/>
      <c r="P129" s="6"/>
      <c r="Q129" s="6"/>
      <c r="R129" s="6"/>
      <c r="S129" s="6"/>
      <c r="T129" s="6"/>
      <c r="U129" s="6"/>
      <c r="V129" s="6"/>
      <c r="W129" s="6"/>
      <c r="X129" s="6"/>
      <c r="Y129" s="6"/>
      <c r="Z129" s="6"/>
    </row>
    <row r="130" spans="1:26" ht="11.25" customHeight="1">
      <c r="A130" s="7"/>
      <c r="B130" s="7"/>
      <c r="C130" s="7"/>
      <c r="D130" s="7"/>
      <c r="E130" s="7"/>
      <c r="F130" s="7"/>
      <c r="G130" s="7"/>
      <c r="H130" s="7"/>
      <c r="I130" s="7"/>
      <c r="J130" s="6"/>
      <c r="K130" s="6"/>
      <c r="L130" s="6"/>
      <c r="M130" s="6"/>
      <c r="N130" s="6"/>
      <c r="O130" s="6"/>
      <c r="P130" s="6"/>
      <c r="Q130" s="6"/>
      <c r="R130" s="6"/>
      <c r="S130" s="6"/>
      <c r="T130" s="6"/>
      <c r="U130" s="6"/>
      <c r="V130" s="6"/>
      <c r="W130" s="6"/>
      <c r="X130" s="6"/>
      <c r="Y130" s="6"/>
      <c r="Z130" s="6"/>
    </row>
    <row r="131" spans="1:26" ht="11.25" customHeight="1">
      <c r="A131" s="7"/>
      <c r="B131" s="7"/>
      <c r="C131" s="7"/>
      <c r="D131" s="7"/>
      <c r="E131" s="7"/>
      <c r="F131" s="7"/>
      <c r="G131" s="7"/>
      <c r="H131" s="7"/>
      <c r="I131" s="7"/>
      <c r="J131" s="6"/>
      <c r="K131" s="6"/>
      <c r="L131" s="6"/>
      <c r="M131" s="6"/>
      <c r="N131" s="6"/>
      <c r="O131" s="6"/>
      <c r="P131" s="6"/>
      <c r="Q131" s="6"/>
      <c r="R131" s="6"/>
      <c r="S131" s="6"/>
      <c r="T131" s="6"/>
      <c r="U131" s="6"/>
      <c r="V131" s="6"/>
      <c r="W131" s="6"/>
      <c r="X131" s="6"/>
      <c r="Y131" s="6"/>
      <c r="Z131" s="6"/>
    </row>
    <row r="132" spans="1:26" ht="11.25" customHeight="1">
      <c r="A132" s="7"/>
      <c r="B132" s="7"/>
      <c r="C132" s="7"/>
      <c r="D132" s="7"/>
      <c r="E132" s="7"/>
      <c r="F132" s="7"/>
      <c r="G132" s="7"/>
      <c r="H132" s="7"/>
      <c r="I132" s="7"/>
      <c r="J132" s="6"/>
      <c r="K132" s="6"/>
      <c r="L132" s="6"/>
      <c r="M132" s="6"/>
      <c r="N132" s="6"/>
      <c r="O132" s="6"/>
      <c r="P132" s="6"/>
      <c r="Q132" s="6"/>
      <c r="R132" s="6"/>
      <c r="S132" s="6"/>
      <c r="T132" s="6"/>
      <c r="U132" s="6"/>
      <c r="V132" s="6"/>
      <c r="W132" s="6"/>
      <c r="X132" s="6"/>
      <c r="Y132" s="6"/>
      <c r="Z132" s="6"/>
    </row>
    <row r="133" spans="1:26" ht="11.25" customHeight="1">
      <c r="A133" s="7"/>
      <c r="B133" s="7"/>
      <c r="C133" s="7"/>
      <c r="D133" s="7"/>
      <c r="E133" s="7"/>
      <c r="F133" s="7"/>
      <c r="G133" s="7"/>
      <c r="H133" s="7"/>
      <c r="I133" s="7"/>
      <c r="J133" s="6"/>
      <c r="K133" s="6"/>
      <c r="L133" s="6"/>
      <c r="M133" s="6"/>
      <c r="N133" s="6"/>
      <c r="O133" s="6"/>
      <c r="P133" s="6"/>
      <c r="Q133" s="6"/>
      <c r="R133" s="6"/>
      <c r="S133" s="6"/>
      <c r="T133" s="6"/>
      <c r="U133" s="6"/>
      <c r="V133" s="6"/>
      <c r="W133" s="6"/>
      <c r="X133" s="6"/>
      <c r="Y133" s="6"/>
      <c r="Z133" s="6"/>
    </row>
    <row r="134" spans="1:26" ht="11.25" customHeight="1">
      <c r="A134" s="7"/>
      <c r="B134" s="7"/>
      <c r="C134" s="7"/>
      <c r="D134" s="7"/>
      <c r="E134" s="7"/>
      <c r="F134" s="7"/>
      <c r="G134" s="7"/>
      <c r="H134" s="7"/>
      <c r="I134" s="7"/>
      <c r="J134" s="6"/>
      <c r="K134" s="6"/>
      <c r="L134" s="6"/>
      <c r="M134" s="6"/>
      <c r="N134" s="6"/>
      <c r="O134" s="6"/>
      <c r="P134" s="6"/>
      <c r="Q134" s="6"/>
      <c r="R134" s="6"/>
      <c r="S134" s="6"/>
      <c r="T134" s="6"/>
      <c r="U134" s="6"/>
      <c r="V134" s="6"/>
      <c r="W134" s="6"/>
      <c r="X134" s="6"/>
      <c r="Y134" s="6"/>
      <c r="Z134" s="6"/>
    </row>
    <row r="135" spans="1:26" ht="11.25" customHeight="1">
      <c r="A135" s="7"/>
      <c r="B135" s="7"/>
      <c r="C135" s="7"/>
      <c r="D135" s="7"/>
      <c r="E135" s="7"/>
      <c r="F135" s="7"/>
      <c r="G135" s="7"/>
      <c r="H135" s="7"/>
      <c r="I135" s="7"/>
      <c r="J135" s="6"/>
      <c r="K135" s="6"/>
      <c r="L135" s="6"/>
      <c r="M135" s="6"/>
      <c r="N135" s="6"/>
      <c r="O135" s="6"/>
      <c r="P135" s="6"/>
      <c r="Q135" s="6"/>
      <c r="R135" s="6"/>
      <c r="S135" s="6"/>
      <c r="T135" s="6"/>
      <c r="U135" s="6"/>
      <c r="V135" s="6"/>
      <c r="W135" s="6"/>
      <c r="X135" s="6"/>
      <c r="Y135" s="6"/>
      <c r="Z135" s="6"/>
    </row>
    <row r="136" spans="1:26" ht="11.25" customHeight="1">
      <c r="A136" s="7"/>
      <c r="B136" s="7"/>
      <c r="C136" s="7"/>
      <c r="D136" s="7"/>
      <c r="E136" s="7"/>
      <c r="F136" s="7"/>
      <c r="G136" s="7"/>
      <c r="H136" s="7"/>
      <c r="I136" s="7"/>
      <c r="J136" s="6"/>
      <c r="K136" s="6"/>
      <c r="L136" s="6"/>
      <c r="M136" s="6"/>
      <c r="N136" s="6"/>
      <c r="O136" s="6"/>
      <c r="P136" s="6"/>
      <c r="Q136" s="6"/>
      <c r="R136" s="6"/>
      <c r="S136" s="6"/>
      <c r="T136" s="6"/>
      <c r="U136" s="6"/>
      <c r="V136" s="6"/>
      <c r="W136" s="6"/>
      <c r="X136" s="6"/>
      <c r="Y136" s="6"/>
      <c r="Z136" s="6"/>
    </row>
    <row r="137" spans="1:26" ht="11.25" customHeight="1">
      <c r="A137" s="7"/>
      <c r="B137" s="7"/>
      <c r="C137" s="7"/>
      <c r="D137" s="7"/>
      <c r="E137" s="7"/>
      <c r="F137" s="7"/>
      <c r="G137" s="7"/>
      <c r="H137" s="7"/>
      <c r="I137" s="7"/>
      <c r="J137" s="6"/>
      <c r="K137" s="6"/>
      <c r="L137" s="6"/>
      <c r="M137" s="6"/>
      <c r="N137" s="6"/>
      <c r="O137" s="6"/>
      <c r="P137" s="6"/>
      <c r="Q137" s="6"/>
      <c r="R137" s="6"/>
      <c r="S137" s="6"/>
      <c r="T137" s="6"/>
      <c r="U137" s="6"/>
      <c r="V137" s="6"/>
      <c r="W137" s="6"/>
      <c r="X137" s="6"/>
      <c r="Y137" s="6"/>
      <c r="Z137" s="6"/>
    </row>
    <row r="138" spans="1:26" ht="11.25" customHeight="1">
      <c r="A138" s="7"/>
      <c r="B138" s="7"/>
      <c r="C138" s="7"/>
      <c r="D138" s="7"/>
      <c r="E138" s="7"/>
      <c r="F138" s="7"/>
      <c r="G138" s="7"/>
      <c r="H138" s="7"/>
      <c r="I138" s="7"/>
      <c r="J138" s="6"/>
      <c r="K138" s="6"/>
      <c r="L138" s="6"/>
      <c r="M138" s="6"/>
      <c r="N138" s="6"/>
      <c r="O138" s="6"/>
      <c r="P138" s="6"/>
      <c r="Q138" s="6"/>
      <c r="R138" s="6"/>
      <c r="S138" s="6"/>
      <c r="T138" s="6"/>
      <c r="U138" s="6"/>
      <c r="V138" s="6"/>
      <c r="W138" s="6"/>
      <c r="X138" s="6"/>
      <c r="Y138" s="6"/>
      <c r="Z138" s="6"/>
    </row>
    <row r="139" spans="1:26" ht="11.25" customHeight="1">
      <c r="A139" s="7"/>
      <c r="B139" s="7"/>
      <c r="C139" s="7"/>
      <c r="D139" s="7"/>
      <c r="E139" s="7"/>
      <c r="F139" s="7"/>
      <c r="G139" s="7"/>
      <c r="H139" s="7"/>
      <c r="I139" s="7"/>
      <c r="J139" s="6"/>
      <c r="K139" s="6"/>
      <c r="L139" s="6"/>
      <c r="M139" s="6"/>
      <c r="N139" s="6"/>
      <c r="O139" s="6"/>
      <c r="P139" s="6"/>
      <c r="Q139" s="6"/>
      <c r="R139" s="6"/>
      <c r="S139" s="6"/>
      <c r="T139" s="6"/>
      <c r="U139" s="6"/>
      <c r="V139" s="6"/>
      <c r="W139" s="6"/>
      <c r="X139" s="6"/>
      <c r="Y139" s="6"/>
      <c r="Z139" s="6"/>
    </row>
    <row r="140" spans="1:26" ht="11.25" customHeight="1">
      <c r="A140" s="7"/>
      <c r="B140" s="7"/>
      <c r="C140" s="7"/>
      <c r="D140" s="7"/>
      <c r="E140" s="7"/>
      <c r="F140" s="7"/>
      <c r="G140" s="7"/>
      <c r="H140" s="7"/>
      <c r="I140" s="7"/>
      <c r="J140" s="6"/>
      <c r="K140" s="6"/>
      <c r="L140" s="6"/>
      <c r="M140" s="6"/>
      <c r="N140" s="6"/>
      <c r="O140" s="6"/>
      <c r="P140" s="6"/>
      <c r="Q140" s="6"/>
      <c r="R140" s="6"/>
      <c r="S140" s="6"/>
      <c r="T140" s="6"/>
      <c r="U140" s="6"/>
      <c r="V140" s="6"/>
      <c r="W140" s="6"/>
      <c r="X140" s="6"/>
      <c r="Y140" s="6"/>
      <c r="Z140" s="6"/>
    </row>
    <row r="141" spans="1:26" ht="11.25" customHeight="1">
      <c r="A141" s="7"/>
      <c r="B141" s="7"/>
      <c r="C141" s="7"/>
      <c r="D141" s="7"/>
      <c r="E141" s="7"/>
      <c r="F141" s="7"/>
      <c r="G141" s="7"/>
      <c r="H141" s="7"/>
      <c r="I141" s="7"/>
      <c r="J141" s="6"/>
      <c r="K141" s="6"/>
      <c r="L141" s="6"/>
      <c r="M141" s="6"/>
      <c r="N141" s="6"/>
      <c r="O141" s="6"/>
      <c r="P141" s="6"/>
      <c r="Q141" s="6"/>
      <c r="R141" s="6"/>
      <c r="S141" s="6"/>
      <c r="T141" s="6"/>
      <c r="U141" s="6"/>
      <c r="V141" s="6"/>
      <c r="W141" s="6"/>
      <c r="X141" s="6"/>
      <c r="Y141" s="6"/>
      <c r="Z141" s="6"/>
    </row>
    <row r="142" spans="1:26" ht="11.25" customHeight="1">
      <c r="A142" s="7"/>
      <c r="B142" s="7"/>
      <c r="C142" s="7"/>
      <c r="D142" s="7"/>
      <c r="E142" s="7"/>
      <c r="F142" s="7"/>
      <c r="G142" s="7"/>
      <c r="H142" s="7"/>
      <c r="I142" s="7"/>
      <c r="J142" s="6"/>
      <c r="K142" s="6"/>
      <c r="L142" s="6"/>
      <c r="M142" s="6"/>
      <c r="N142" s="6"/>
      <c r="O142" s="6"/>
      <c r="P142" s="6"/>
      <c r="Q142" s="6"/>
      <c r="R142" s="6"/>
      <c r="S142" s="6"/>
      <c r="T142" s="6"/>
      <c r="U142" s="6"/>
      <c r="V142" s="6"/>
      <c r="W142" s="6"/>
      <c r="X142" s="6"/>
      <c r="Y142" s="6"/>
      <c r="Z142" s="6"/>
    </row>
    <row r="143" spans="1:26" ht="11.25" customHeight="1">
      <c r="A143" s="7"/>
      <c r="B143" s="7"/>
      <c r="C143" s="7"/>
      <c r="D143" s="7"/>
      <c r="E143" s="7"/>
      <c r="F143" s="7"/>
      <c r="G143" s="7"/>
      <c r="H143" s="7"/>
      <c r="I143" s="7"/>
      <c r="J143" s="6"/>
      <c r="K143" s="6"/>
      <c r="L143" s="6"/>
      <c r="M143" s="6"/>
      <c r="N143" s="6"/>
      <c r="O143" s="6"/>
      <c r="P143" s="6"/>
      <c r="Q143" s="6"/>
      <c r="R143" s="6"/>
      <c r="S143" s="6"/>
      <c r="T143" s="6"/>
      <c r="U143" s="6"/>
      <c r="V143" s="6"/>
      <c r="W143" s="6"/>
      <c r="X143" s="6"/>
      <c r="Y143" s="6"/>
      <c r="Z143" s="6"/>
    </row>
    <row r="144" spans="1:26" ht="11.25" customHeight="1">
      <c r="A144" s="7"/>
      <c r="B144" s="7"/>
      <c r="C144" s="7"/>
      <c r="D144" s="7"/>
      <c r="E144" s="7"/>
      <c r="F144" s="7"/>
      <c r="G144" s="7"/>
      <c r="H144" s="7"/>
      <c r="I144" s="7"/>
      <c r="J144" s="6"/>
      <c r="K144" s="6"/>
      <c r="L144" s="6"/>
      <c r="M144" s="6"/>
      <c r="N144" s="6"/>
      <c r="O144" s="6"/>
      <c r="P144" s="6"/>
      <c r="Q144" s="6"/>
      <c r="R144" s="6"/>
      <c r="S144" s="6"/>
      <c r="T144" s="6"/>
      <c r="U144" s="6"/>
      <c r="V144" s="6"/>
      <c r="W144" s="6"/>
      <c r="X144" s="6"/>
      <c r="Y144" s="6"/>
      <c r="Z144" s="6"/>
    </row>
    <row r="145" spans="1:26" ht="11.25" customHeight="1">
      <c r="A145" s="7"/>
      <c r="B145" s="7"/>
      <c r="C145" s="7"/>
      <c r="D145" s="7"/>
      <c r="E145" s="7"/>
      <c r="F145" s="7"/>
      <c r="G145" s="7"/>
      <c r="H145" s="7"/>
      <c r="I145" s="7"/>
      <c r="J145" s="6"/>
      <c r="K145" s="6"/>
      <c r="L145" s="6"/>
      <c r="M145" s="6"/>
      <c r="N145" s="6"/>
      <c r="O145" s="6"/>
      <c r="P145" s="6"/>
      <c r="Q145" s="6"/>
      <c r="R145" s="6"/>
      <c r="S145" s="6"/>
      <c r="T145" s="6"/>
      <c r="U145" s="6"/>
      <c r="V145" s="6"/>
      <c r="W145" s="6"/>
      <c r="X145" s="6"/>
      <c r="Y145" s="6"/>
      <c r="Z145" s="6"/>
    </row>
    <row r="146" spans="1:26" ht="11.25" customHeight="1">
      <c r="A146" s="7"/>
      <c r="B146" s="7"/>
      <c r="C146" s="7"/>
      <c r="D146" s="7"/>
      <c r="E146" s="7"/>
      <c r="F146" s="7"/>
      <c r="G146" s="7"/>
      <c r="H146" s="7"/>
      <c r="I146" s="7"/>
      <c r="J146" s="6"/>
      <c r="K146" s="6"/>
      <c r="L146" s="6"/>
      <c r="M146" s="6"/>
      <c r="N146" s="6"/>
      <c r="O146" s="6"/>
      <c r="P146" s="6"/>
      <c r="Q146" s="6"/>
      <c r="R146" s="6"/>
      <c r="S146" s="6"/>
      <c r="T146" s="6"/>
      <c r="U146" s="6"/>
      <c r="V146" s="6"/>
      <c r="W146" s="6"/>
      <c r="X146" s="6"/>
      <c r="Y146" s="6"/>
      <c r="Z146" s="6"/>
    </row>
    <row r="147" spans="1:26" ht="11.25" customHeight="1">
      <c r="A147" s="7"/>
      <c r="B147" s="7"/>
      <c r="C147" s="7"/>
      <c r="D147" s="7"/>
      <c r="E147" s="7"/>
      <c r="F147" s="7"/>
      <c r="G147" s="7"/>
      <c r="H147" s="7"/>
      <c r="I147" s="7"/>
      <c r="J147" s="6"/>
      <c r="K147" s="6"/>
      <c r="L147" s="6"/>
      <c r="M147" s="6"/>
      <c r="N147" s="6"/>
      <c r="O147" s="6"/>
      <c r="P147" s="6"/>
      <c r="Q147" s="6"/>
      <c r="R147" s="6"/>
      <c r="S147" s="6"/>
      <c r="T147" s="6"/>
      <c r="U147" s="6"/>
      <c r="V147" s="6"/>
      <c r="W147" s="6"/>
      <c r="X147" s="6"/>
      <c r="Y147" s="6"/>
      <c r="Z147" s="6"/>
    </row>
    <row r="148" spans="1:26" ht="11.25" customHeight="1">
      <c r="A148" s="7"/>
      <c r="B148" s="7"/>
      <c r="C148" s="7"/>
      <c r="D148" s="7"/>
      <c r="E148" s="7"/>
      <c r="F148" s="7"/>
      <c r="G148" s="7"/>
      <c r="H148" s="7"/>
      <c r="I148" s="7"/>
      <c r="J148" s="6"/>
      <c r="K148" s="6"/>
      <c r="L148" s="6"/>
      <c r="M148" s="6"/>
      <c r="N148" s="6"/>
      <c r="O148" s="6"/>
      <c r="P148" s="6"/>
      <c r="Q148" s="6"/>
      <c r="R148" s="6"/>
      <c r="S148" s="6"/>
      <c r="T148" s="6"/>
      <c r="U148" s="6"/>
      <c r="V148" s="6"/>
      <c r="W148" s="6"/>
      <c r="X148" s="6"/>
      <c r="Y148" s="6"/>
      <c r="Z148" s="6"/>
    </row>
    <row r="149" spans="1:26" ht="11.25" customHeight="1">
      <c r="A149" s="7"/>
      <c r="B149" s="7"/>
      <c r="C149" s="7"/>
      <c r="D149" s="7"/>
      <c r="E149" s="7"/>
      <c r="F149" s="7"/>
      <c r="G149" s="7"/>
      <c r="H149" s="7"/>
      <c r="I149" s="7"/>
      <c r="J149" s="6"/>
      <c r="K149" s="6"/>
      <c r="L149" s="6"/>
      <c r="M149" s="6"/>
      <c r="N149" s="6"/>
      <c r="O149" s="6"/>
      <c r="P149" s="6"/>
      <c r="Q149" s="6"/>
      <c r="R149" s="6"/>
      <c r="S149" s="6"/>
      <c r="T149" s="6"/>
      <c r="U149" s="6"/>
      <c r="V149" s="6"/>
      <c r="W149" s="6"/>
      <c r="X149" s="6"/>
      <c r="Y149" s="6"/>
      <c r="Z149" s="6"/>
    </row>
    <row r="150" spans="1:26" ht="11.25" customHeight="1">
      <c r="A150" s="7"/>
      <c r="B150" s="7"/>
      <c r="C150" s="7"/>
      <c r="D150" s="7"/>
      <c r="E150" s="7"/>
      <c r="F150" s="7"/>
      <c r="G150" s="7"/>
      <c r="H150" s="7"/>
      <c r="I150" s="7"/>
      <c r="J150" s="6"/>
      <c r="K150" s="6"/>
      <c r="L150" s="6"/>
      <c r="M150" s="6"/>
      <c r="N150" s="6"/>
      <c r="O150" s="6"/>
      <c r="P150" s="6"/>
      <c r="Q150" s="6"/>
      <c r="R150" s="6"/>
      <c r="S150" s="6"/>
      <c r="T150" s="6"/>
      <c r="U150" s="6"/>
      <c r="V150" s="6"/>
      <c r="W150" s="6"/>
      <c r="X150" s="6"/>
      <c r="Y150" s="6"/>
      <c r="Z150" s="6"/>
    </row>
    <row r="151" spans="1:26" ht="11.25" customHeight="1">
      <c r="A151" s="7"/>
      <c r="B151" s="7"/>
      <c r="C151" s="7"/>
      <c r="D151" s="7"/>
      <c r="E151" s="7"/>
      <c r="F151" s="7"/>
      <c r="G151" s="7"/>
      <c r="H151" s="7"/>
      <c r="I151" s="7"/>
      <c r="J151" s="6"/>
      <c r="K151" s="6"/>
      <c r="L151" s="6"/>
      <c r="M151" s="6"/>
      <c r="N151" s="6"/>
      <c r="O151" s="6"/>
      <c r="P151" s="6"/>
      <c r="Q151" s="6"/>
      <c r="R151" s="6"/>
      <c r="S151" s="6"/>
      <c r="T151" s="6"/>
      <c r="U151" s="6"/>
      <c r="V151" s="6"/>
      <c r="W151" s="6"/>
      <c r="X151" s="6"/>
      <c r="Y151" s="6"/>
      <c r="Z151" s="6"/>
    </row>
    <row r="152" spans="1:26" ht="11.25" customHeight="1">
      <c r="A152" s="7"/>
      <c r="B152" s="7"/>
      <c r="C152" s="7"/>
      <c r="D152" s="7"/>
      <c r="E152" s="7"/>
      <c r="F152" s="7"/>
      <c r="G152" s="7"/>
      <c r="H152" s="7"/>
      <c r="I152" s="7"/>
      <c r="J152" s="6"/>
      <c r="K152" s="6"/>
      <c r="L152" s="6"/>
      <c r="M152" s="6"/>
      <c r="N152" s="6"/>
      <c r="O152" s="6"/>
      <c r="P152" s="6"/>
      <c r="Q152" s="6"/>
      <c r="R152" s="6"/>
      <c r="S152" s="6"/>
      <c r="T152" s="6"/>
      <c r="U152" s="6"/>
      <c r="V152" s="6"/>
      <c r="W152" s="6"/>
      <c r="X152" s="6"/>
      <c r="Y152" s="6"/>
      <c r="Z152" s="6"/>
    </row>
    <row r="153" spans="1:26" ht="11.25" customHeight="1">
      <c r="A153" s="7"/>
      <c r="B153" s="7"/>
      <c r="C153" s="7"/>
      <c r="D153" s="7"/>
      <c r="E153" s="7"/>
      <c r="F153" s="7"/>
      <c r="G153" s="7"/>
      <c r="H153" s="7"/>
      <c r="I153" s="7"/>
      <c r="J153" s="6"/>
      <c r="K153" s="6"/>
      <c r="L153" s="6"/>
      <c r="M153" s="6"/>
      <c r="N153" s="6"/>
      <c r="O153" s="6"/>
      <c r="P153" s="6"/>
      <c r="Q153" s="6"/>
      <c r="R153" s="6"/>
      <c r="S153" s="6"/>
      <c r="T153" s="6"/>
      <c r="U153" s="6"/>
      <c r="V153" s="6"/>
      <c r="W153" s="6"/>
      <c r="X153" s="6"/>
      <c r="Y153" s="6"/>
      <c r="Z153" s="6"/>
    </row>
    <row r="154" spans="1:26" ht="11.25" customHeight="1">
      <c r="A154" s="7"/>
      <c r="B154" s="7"/>
      <c r="C154" s="7"/>
      <c r="D154" s="7"/>
      <c r="E154" s="7"/>
      <c r="F154" s="7"/>
      <c r="G154" s="7"/>
      <c r="H154" s="7"/>
      <c r="I154" s="7"/>
      <c r="J154" s="6"/>
      <c r="K154" s="6"/>
      <c r="L154" s="6"/>
      <c r="M154" s="6"/>
      <c r="N154" s="6"/>
      <c r="O154" s="6"/>
      <c r="P154" s="6"/>
      <c r="Q154" s="6"/>
      <c r="R154" s="6"/>
      <c r="S154" s="6"/>
      <c r="T154" s="6"/>
      <c r="U154" s="6"/>
      <c r="V154" s="6"/>
      <c r="W154" s="6"/>
      <c r="X154" s="6"/>
      <c r="Y154" s="6"/>
      <c r="Z154" s="6"/>
    </row>
    <row r="155" spans="1:26" ht="11.25" customHeight="1">
      <c r="A155" s="7"/>
      <c r="B155" s="7"/>
      <c r="C155" s="7"/>
      <c r="D155" s="7"/>
      <c r="E155" s="7"/>
      <c r="F155" s="7"/>
      <c r="G155" s="7"/>
      <c r="H155" s="7"/>
      <c r="I155" s="7"/>
      <c r="J155" s="6"/>
      <c r="K155" s="6"/>
      <c r="L155" s="6"/>
      <c r="M155" s="6"/>
      <c r="N155" s="6"/>
      <c r="O155" s="6"/>
      <c r="P155" s="6"/>
      <c r="Q155" s="6"/>
      <c r="R155" s="6"/>
      <c r="S155" s="6"/>
      <c r="T155" s="6"/>
      <c r="U155" s="6"/>
      <c r="V155" s="6"/>
      <c r="W155" s="6"/>
      <c r="X155" s="6"/>
      <c r="Y155" s="6"/>
      <c r="Z155" s="6"/>
    </row>
    <row r="156" spans="1:26" ht="11.25" customHeight="1">
      <c r="A156" s="7"/>
      <c r="B156" s="7"/>
      <c r="C156" s="7"/>
      <c r="D156" s="7"/>
      <c r="E156" s="7"/>
      <c r="F156" s="7"/>
      <c r="G156" s="7"/>
      <c r="H156" s="7"/>
      <c r="I156" s="7"/>
      <c r="J156" s="6"/>
      <c r="K156" s="6"/>
      <c r="L156" s="6"/>
      <c r="M156" s="6"/>
      <c r="N156" s="6"/>
      <c r="O156" s="6"/>
      <c r="P156" s="6"/>
      <c r="Q156" s="6"/>
      <c r="R156" s="6"/>
      <c r="S156" s="6"/>
      <c r="T156" s="6"/>
      <c r="U156" s="6"/>
      <c r="V156" s="6"/>
      <c r="W156" s="6"/>
      <c r="X156" s="6"/>
      <c r="Y156" s="6"/>
      <c r="Z156" s="6"/>
    </row>
    <row r="157" spans="1:26" ht="11.25" customHeight="1">
      <c r="A157" s="7"/>
      <c r="B157" s="7"/>
      <c r="C157" s="7"/>
      <c r="D157" s="7"/>
      <c r="E157" s="7"/>
      <c r="F157" s="7"/>
      <c r="G157" s="7"/>
      <c r="H157" s="7"/>
      <c r="I157" s="7"/>
      <c r="J157" s="6"/>
      <c r="K157" s="6"/>
      <c r="L157" s="6"/>
      <c r="M157" s="6"/>
      <c r="N157" s="6"/>
      <c r="O157" s="6"/>
      <c r="P157" s="6"/>
      <c r="Q157" s="6"/>
      <c r="R157" s="6"/>
      <c r="S157" s="6"/>
      <c r="T157" s="6"/>
      <c r="U157" s="6"/>
      <c r="V157" s="6"/>
      <c r="W157" s="6"/>
      <c r="X157" s="6"/>
      <c r="Y157" s="6"/>
      <c r="Z157" s="6"/>
    </row>
    <row r="158" spans="1:26" ht="11.25" customHeight="1">
      <c r="A158" s="7"/>
      <c r="B158" s="7"/>
      <c r="C158" s="7"/>
      <c r="D158" s="7"/>
      <c r="E158" s="7"/>
      <c r="F158" s="7"/>
      <c r="G158" s="7"/>
      <c r="H158" s="7"/>
      <c r="I158" s="7"/>
      <c r="J158" s="6"/>
      <c r="K158" s="6"/>
      <c r="L158" s="6"/>
      <c r="M158" s="6"/>
      <c r="N158" s="6"/>
      <c r="O158" s="6"/>
      <c r="P158" s="6"/>
      <c r="Q158" s="6"/>
      <c r="R158" s="6"/>
      <c r="S158" s="6"/>
      <c r="T158" s="6"/>
      <c r="U158" s="6"/>
      <c r="V158" s="6"/>
      <c r="W158" s="6"/>
      <c r="X158" s="6"/>
      <c r="Y158" s="6"/>
      <c r="Z158" s="6"/>
    </row>
    <row r="159" spans="1:26" ht="11.25" customHeight="1">
      <c r="A159" s="7"/>
      <c r="B159" s="7"/>
      <c r="C159" s="7"/>
      <c r="D159" s="7"/>
      <c r="E159" s="7"/>
      <c r="F159" s="7"/>
      <c r="G159" s="7"/>
      <c r="H159" s="7"/>
      <c r="I159" s="7"/>
      <c r="J159" s="6"/>
      <c r="K159" s="6"/>
      <c r="L159" s="6"/>
      <c r="M159" s="6"/>
      <c r="N159" s="6"/>
      <c r="O159" s="6"/>
      <c r="P159" s="6"/>
      <c r="Q159" s="6"/>
      <c r="R159" s="6"/>
      <c r="S159" s="6"/>
      <c r="T159" s="6"/>
      <c r="U159" s="6"/>
      <c r="V159" s="6"/>
      <c r="W159" s="6"/>
      <c r="X159" s="6"/>
      <c r="Y159" s="6"/>
      <c r="Z159" s="6"/>
    </row>
    <row r="160" spans="1:26" ht="11.25" customHeight="1">
      <c r="A160" s="7"/>
      <c r="B160" s="7"/>
      <c r="C160" s="7"/>
      <c r="D160" s="7"/>
      <c r="E160" s="7"/>
      <c r="F160" s="7"/>
      <c r="G160" s="7"/>
      <c r="H160" s="7"/>
      <c r="I160" s="7"/>
      <c r="J160" s="6"/>
      <c r="K160" s="6"/>
      <c r="L160" s="6"/>
      <c r="M160" s="6"/>
      <c r="N160" s="6"/>
      <c r="O160" s="6"/>
      <c r="P160" s="6"/>
      <c r="Q160" s="6"/>
      <c r="R160" s="6"/>
      <c r="S160" s="6"/>
      <c r="T160" s="6"/>
      <c r="U160" s="6"/>
      <c r="V160" s="6"/>
      <c r="W160" s="6"/>
      <c r="X160" s="6"/>
      <c r="Y160" s="6"/>
      <c r="Z160" s="6"/>
    </row>
    <row r="161" spans="1:26" ht="11.25" customHeight="1">
      <c r="A161" s="7"/>
      <c r="B161" s="7"/>
      <c r="C161" s="7"/>
      <c r="D161" s="7"/>
      <c r="E161" s="7"/>
      <c r="F161" s="7"/>
      <c r="G161" s="7"/>
      <c r="H161" s="7"/>
      <c r="I161" s="7"/>
      <c r="J161" s="6"/>
      <c r="K161" s="6"/>
      <c r="L161" s="6"/>
      <c r="M161" s="6"/>
      <c r="N161" s="6"/>
      <c r="O161" s="6"/>
      <c r="P161" s="6"/>
      <c r="Q161" s="6"/>
      <c r="R161" s="6"/>
      <c r="S161" s="6"/>
      <c r="T161" s="6"/>
      <c r="U161" s="6"/>
      <c r="V161" s="6"/>
      <c r="W161" s="6"/>
      <c r="X161" s="6"/>
      <c r="Y161" s="6"/>
      <c r="Z161" s="6"/>
    </row>
    <row r="162" spans="1:26" ht="11.25" customHeight="1">
      <c r="A162" s="7"/>
      <c r="B162" s="7"/>
      <c r="C162" s="7"/>
      <c r="D162" s="7"/>
      <c r="E162" s="7"/>
      <c r="F162" s="7"/>
      <c r="G162" s="7"/>
      <c r="H162" s="7"/>
      <c r="I162" s="7"/>
      <c r="J162" s="6"/>
      <c r="K162" s="6"/>
      <c r="L162" s="6"/>
      <c r="M162" s="6"/>
      <c r="N162" s="6"/>
      <c r="O162" s="6"/>
      <c r="P162" s="6"/>
      <c r="Q162" s="6"/>
      <c r="R162" s="6"/>
      <c r="S162" s="6"/>
      <c r="T162" s="6"/>
      <c r="U162" s="6"/>
      <c r="V162" s="6"/>
      <c r="W162" s="6"/>
      <c r="X162" s="6"/>
      <c r="Y162" s="6"/>
      <c r="Z162" s="6"/>
    </row>
    <row r="163" spans="1:26" ht="11.25" customHeight="1">
      <c r="A163" s="7"/>
      <c r="B163" s="7"/>
      <c r="C163" s="7"/>
      <c r="D163" s="7"/>
      <c r="E163" s="7"/>
      <c r="F163" s="7"/>
      <c r="G163" s="7"/>
      <c r="H163" s="7"/>
      <c r="I163" s="7"/>
      <c r="J163" s="6"/>
      <c r="K163" s="6"/>
      <c r="L163" s="6"/>
      <c r="M163" s="6"/>
      <c r="N163" s="6"/>
      <c r="O163" s="6"/>
      <c r="P163" s="6"/>
      <c r="Q163" s="6"/>
      <c r="R163" s="6"/>
      <c r="S163" s="6"/>
      <c r="T163" s="6"/>
      <c r="U163" s="6"/>
      <c r="V163" s="6"/>
      <c r="W163" s="6"/>
      <c r="X163" s="6"/>
      <c r="Y163" s="6"/>
      <c r="Z163" s="6"/>
    </row>
    <row r="164" spans="1:26" ht="11.25" customHeight="1">
      <c r="A164" s="7"/>
      <c r="B164" s="7"/>
      <c r="C164" s="7"/>
      <c r="D164" s="7"/>
      <c r="E164" s="7"/>
      <c r="F164" s="7"/>
      <c r="G164" s="7"/>
      <c r="H164" s="7"/>
      <c r="I164" s="7"/>
      <c r="J164" s="6"/>
      <c r="K164" s="6"/>
      <c r="L164" s="6"/>
      <c r="M164" s="6"/>
      <c r="N164" s="6"/>
      <c r="O164" s="6"/>
      <c r="P164" s="6"/>
      <c r="Q164" s="6"/>
      <c r="R164" s="6"/>
      <c r="S164" s="6"/>
      <c r="T164" s="6"/>
      <c r="U164" s="6"/>
      <c r="V164" s="6"/>
      <c r="W164" s="6"/>
      <c r="X164" s="6"/>
      <c r="Y164" s="6"/>
      <c r="Z164" s="6"/>
    </row>
    <row r="165" spans="1:26" ht="11.25" customHeight="1">
      <c r="A165" s="7"/>
      <c r="B165" s="7"/>
      <c r="C165" s="7"/>
      <c r="D165" s="7"/>
      <c r="E165" s="7"/>
      <c r="F165" s="7"/>
      <c r="G165" s="7"/>
      <c r="H165" s="7"/>
      <c r="I165" s="7"/>
      <c r="J165" s="6"/>
      <c r="K165" s="6"/>
      <c r="L165" s="6"/>
      <c r="M165" s="6"/>
      <c r="N165" s="6"/>
      <c r="O165" s="6"/>
      <c r="P165" s="6"/>
      <c r="Q165" s="6"/>
      <c r="R165" s="6"/>
      <c r="S165" s="6"/>
      <c r="T165" s="6"/>
      <c r="U165" s="6"/>
      <c r="V165" s="6"/>
      <c r="W165" s="6"/>
      <c r="X165" s="6"/>
      <c r="Y165" s="6"/>
      <c r="Z165" s="6"/>
    </row>
    <row r="166" spans="1:26" ht="11.25" customHeight="1">
      <c r="A166" s="7"/>
      <c r="B166" s="7"/>
      <c r="C166" s="7"/>
      <c r="D166" s="7"/>
      <c r="E166" s="7"/>
      <c r="F166" s="7"/>
      <c r="G166" s="7"/>
      <c r="H166" s="7"/>
      <c r="I166" s="7"/>
      <c r="J166" s="6"/>
      <c r="K166" s="6"/>
      <c r="L166" s="6"/>
      <c r="M166" s="6"/>
      <c r="N166" s="6"/>
      <c r="O166" s="6"/>
      <c r="P166" s="6"/>
      <c r="Q166" s="6"/>
      <c r="R166" s="6"/>
      <c r="S166" s="6"/>
      <c r="T166" s="6"/>
      <c r="U166" s="6"/>
      <c r="V166" s="6"/>
      <c r="W166" s="6"/>
      <c r="X166" s="6"/>
      <c r="Y166" s="6"/>
      <c r="Z166" s="6"/>
    </row>
    <row r="167" spans="1:26" ht="11.25" customHeight="1">
      <c r="A167" s="7"/>
      <c r="B167" s="7"/>
      <c r="C167" s="7"/>
      <c r="D167" s="7"/>
      <c r="E167" s="7"/>
      <c r="F167" s="7"/>
      <c r="G167" s="7"/>
      <c r="H167" s="7"/>
      <c r="I167" s="7"/>
      <c r="J167" s="6"/>
      <c r="K167" s="6"/>
      <c r="L167" s="6"/>
      <c r="M167" s="6"/>
      <c r="N167" s="6"/>
      <c r="O167" s="6"/>
      <c r="P167" s="6"/>
      <c r="Q167" s="6"/>
      <c r="R167" s="6"/>
      <c r="S167" s="6"/>
      <c r="T167" s="6"/>
      <c r="U167" s="6"/>
      <c r="V167" s="6"/>
      <c r="W167" s="6"/>
      <c r="X167" s="6"/>
      <c r="Y167" s="6"/>
      <c r="Z167" s="6"/>
    </row>
    <row r="168" spans="1:26" ht="11.25" customHeight="1">
      <c r="A168" s="7"/>
      <c r="B168" s="7"/>
      <c r="C168" s="7"/>
      <c r="D168" s="7"/>
      <c r="E168" s="7"/>
      <c r="F168" s="7"/>
      <c r="G168" s="7"/>
      <c r="H168" s="7"/>
      <c r="I168" s="7"/>
      <c r="J168" s="6"/>
      <c r="K168" s="6"/>
      <c r="L168" s="6"/>
      <c r="M168" s="6"/>
      <c r="N168" s="6"/>
      <c r="O168" s="6"/>
      <c r="P168" s="6"/>
      <c r="Q168" s="6"/>
      <c r="R168" s="6"/>
      <c r="S168" s="6"/>
      <c r="T168" s="6"/>
      <c r="U168" s="6"/>
      <c r="V168" s="6"/>
      <c r="W168" s="6"/>
      <c r="X168" s="6"/>
      <c r="Y168" s="6"/>
      <c r="Z168" s="6"/>
    </row>
    <row r="169" spans="1:26" ht="11.25" customHeight="1">
      <c r="A169" s="7"/>
      <c r="B169" s="7"/>
      <c r="C169" s="7"/>
      <c r="D169" s="7"/>
      <c r="E169" s="7"/>
      <c r="F169" s="7"/>
      <c r="G169" s="7"/>
      <c r="H169" s="7"/>
      <c r="I169" s="7"/>
      <c r="J169" s="6"/>
      <c r="K169" s="6"/>
      <c r="L169" s="6"/>
      <c r="M169" s="6"/>
      <c r="N169" s="6"/>
      <c r="O169" s="6"/>
      <c r="P169" s="6"/>
      <c r="Q169" s="6"/>
      <c r="R169" s="6"/>
      <c r="S169" s="6"/>
      <c r="T169" s="6"/>
      <c r="U169" s="6"/>
      <c r="V169" s="6"/>
      <c r="W169" s="6"/>
      <c r="X169" s="6"/>
      <c r="Y169" s="6"/>
      <c r="Z169" s="6"/>
    </row>
    <row r="170" spans="1:26" ht="11.25" customHeight="1">
      <c r="A170" s="7"/>
      <c r="B170" s="7"/>
      <c r="C170" s="7"/>
      <c r="D170" s="7"/>
      <c r="E170" s="7"/>
      <c r="F170" s="7"/>
      <c r="G170" s="7"/>
      <c r="H170" s="7"/>
      <c r="I170" s="7"/>
      <c r="J170" s="6"/>
      <c r="K170" s="6"/>
      <c r="L170" s="6"/>
      <c r="M170" s="6"/>
      <c r="N170" s="6"/>
      <c r="O170" s="6"/>
      <c r="P170" s="6"/>
      <c r="Q170" s="6"/>
      <c r="R170" s="6"/>
      <c r="S170" s="6"/>
      <c r="T170" s="6"/>
      <c r="U170" s="6"/>
      <c r="V170" s="6"/>
      <c r="W170" s="6"/>
      <c r="X170" s="6"/>
      <c r="Y170" s="6"/>
      <c r="Z170" s="6"/>
    </row>
    <row r="171" spans="1:26" ht="11.25" customHeight="1">
      <c r="A171" s="7"/>
      <c r="B171" s="7"/>
      <c r="C171" s="7"/>
      <c r="D171" s="7"/>
      <c r="E171" s="7"/>
      <c r="F171" s="7"/>
      <c r="G171" s="7"/>
      <c r="H171" s="7"/>
      <c r="I171" s="7"/>
      <c r="J171" s="6"/>
      <c r="K171" s="6"/>
      <c r="L171" s="6"/>
      <c r="M171" s="6"/>
      <c r="N171" s="6"/>
      <c r="O171" s="6"/>
      <c r="P171" s="6"/>
      <c r="Q171" s="6"/>
      <c r="R171" s="6"/>
      <c r="S171" s="6"/>
      <c r="T171" s="6"/>
      <c r="U171" s="6"/>
      <c r="V171" s="6"/>
      <c r="W171" s="6"/>
      <c r="X171" s="6"/>
      <c r="Y171" s="6"/>
      <c r="Z171" s="6"/>
    </row>
    <row r="172" spans="1:26" ht="11.25" customHeight="1">
      <c r="A172" s="7"/>
      <c r="B172" s="7"/>
      <c r="C172" s="7"/>
      <c r="D172" s="7"/>
      <c r="E172" s="7"/>
      <c r="F172" s="7"/>
      <c r="G172" s="7"/>
      <c r="H172" s="7"/>
      <c r="I172" s="7"/>
      <c r="J172" s="6"/>
      <c r="K172" s="6"/>
      <c r="L172" s="6"/>
      <c r="M172" s="6"/>
      <c r="N172" s="6"/>
      <c r="O172" s="6"/>
      <c r="P172" s="6"/>
      <c r="Q172" s="6"/>
      <c r="R172" s="6"/>
      <c r="S172" s="6"/>
      <c r="T172" s="6"/>
      <c r="U172" s="6"/>
      <c r="V172" s="6"/>
      <c r="W172" s="6"/>
      <c r="X172" s="6"/>
      <c r="Y172" s="6"/>
      <c r="Z172" s="6"/>
    </row>
    <row r="173" spans="1:26" ht="11.25" customHeight="1">
      <c r="A173" s="7"/>
      <c r="B173" s="7"/>
      <c r="C173" s="7"/>
      <c r="D173" s="7"/>
      <c r="E173" s="7"/>
      <c r="F173" s="7"/>
      <c r="G173" s="7"/>
      <c r="H173" s="7"/>
      <c r="I173" s="7"/>
      <c r="J173" s="6"/>
      <c r="K173" s="6"/>
      <c r="L173" s="6"/>
      <c r="M173" s="6"/>
      <c r="N173" s="6"/>
      <c r="O173" s="6"/>
      <c r="P173" s="6"/>
      <c r="Q173" s="6"/>
      <c r="R173" s="6"/>
      <c r="S173" s="6"/>
      <c r="T173" s="6"/>
      <c r="U173" s="6"/>
      <c r="V173" s="6"/>
      <c r="W173" s="6"/>
      <c r="X173" s="6"/>
      <c r="Y173" s="6"/>
      <c r="Z173" s="6"/>
    </row>
    <row r="174" spans="1:26" ht="11.25" customHeight="1">
      <c r="A174" s="7"/>
      <c r="B174" s="7"/>
      <c r="C174" s="7"/>
      <c r="D174" s="7"/>
      <c r="E174" s="7"/>
      <c r="F174" s="7"/>
      <c r="G174" s="7"/>
      <c r="H174" s="7"/>
      <c r="I174" s="7"/>
      <c r="J174" s="6"/>
      <c r="K174" s="6"/>
      <c r="L174" s="6"/>
      <c r="M174" s="6"/>
      <c r="N174" s="6"/>
      <c r="O174" s="6"/>
      <c r="P174" s="6"/>
      <c r="Q174" s="6"/>
      <c r="R174" s="6"/>
      <c r="S174" s="6"/>
      <c r="T174" s="6"/>
      <c r="U174" s="6"/>
      <c r="V174" s="6"/>
      <c r="W174" s="6"/>
      <c r="X174" s="6"/>
      <c r="Y174" s="6"/>
      <c r="Z174" s="6"/>
    </row>
    <row r="175" spans="1:26" ht="11.25" customHeight="1">
      <c r="A175" s="7"/>
      <c r="B175" s="7"/>
      <c r="C175" s="7"/>
      <c r="D175" s="7"/>
      <c r="E175" s="7"/>
      <c r="F175" s="7"/>
      <c r="G175" s="7"/>
      <c r="H175" s="7"/>
      <c r="I175" s="7"/>
      <c r="J175" s="6"/>
      <c r="K175" s="6"/>
      <c r="L175" s="6"/>
      <c r="M175" s="6"/>
      <c r="N175" s="6"/>
      <c r="O175" s="6"/>
      <c r="P175" s="6"/>
      <c r="Q175" s="6"/>
      <c r="R175" s="6"/>
      <c r="S175" s="6"/>
      <c r="T175" s="6"/>
      <c r="U175" s="6"/>
      <c r="V175" s="6"/>
      <c r="W175" s="6"/>
      <c r="X175" s="6"/>
      <c r="Y175" s="6"/>
      <c r="Z175" s="6"/>
    </row>
    <row r="176" spans="1:26" ht="11.25" customHeight="1">
      <c r="A176" s="7"/>
      <c r="B176" s="7"/>
      <c r="C176" s="7"/>
      <c r="D176" s="7"/>
      <c r="E176" s="7"/>
      <c r="F176" s="7"/>
      <c r="G176" s="7"/>
      <c r="H176" s="7"/>
      <c r="I176" s="7"/>
      <c r="J176" s="6"/>
      <c r="K176" s="6"/>
      <c r="L176" s="6"/>
      <c r="M176" s="6"/>
      <c r="N176" s="6"/>
      <c r="O176" s="6"/>
      <c r="P176" s="6"/>
      <c r="Q176" s="6"/>
      <c r="R176" s="6"/>
      <c r="S176" s="6"/>
      <c r="T176" s="6"/>
      <c r="U176" s="6"/>
      <c r="V176" s="6"/>
      <c r="W176" s="6"/>
      <c r="X176" s="6"/>
      <c r="Y176" s="6"/>
      <c r="Z176" s="6"/>
    </row>
    <row r="177" spans="1:26" ht="11.25" customHeight="1">
      <c r="A177" s="7"/>
      <c r="B177" s="7"/>
      <c r="C177" s="7"/>
      <c r="D177" s="7"/>
      <c r="E177" s="7"/>
      <c r="F177" s="7"/>
      <c r="G177" s="7"/>
      <c r="H177" s="7"/>
      <c r="I177" s="7"/>
      <c r="J177" s="6"/>
      <c r="K177" s="6"/>
      <c r="L177" s="6"/>
      <c r="M177" s="6"/>
      <c r="N177" s="6"/>
      <c r="O177" s="6"/>
      <c r="P177" s="6"/>
      <c r="Q177" s="6"/>
      <c r="R177" s="6"/>
      <c r="S177" s="6"/>
      <c r="T177" s="6"/>
      <c r="U177" s="6"/>
      <c r="V177" s="6"/>
      <c r="W177" s="6"/>
      <c r="X177" s="6"/>
      <c r="Y177" s="6"/>
      <c r="Z177" s="6"/>
    </row>
    <row r="178" spans="1:26" ht="11.25" customHeight="1">
      <c r="A178" s="7"/>
      <c r="B178" s="7"/>
      <c r="C178" s="7"/>
      <c r="D178" s="7"/>
      <c r="E178" s="7"/>
      <c r="F178" s="7"/>
      <c r="G178" s="7"/>
      <c r="H178" s="7"/>
      <c r="I178" s="7"/>
      <c r="J178" s="6"/>
      <c r="K178" s="6"/>
      <c r="L178" s="6"/>
      <c r="M178" s="6"/>
      <c r="N178" s="6"/>
      <c r="O178" s="6"/>
      <c r="P178" s="6"/>
      <c r="Q178" s="6"/>
      <c r="R178" s="6"/>
      <c r="S178" s="6"/>
      <c r="T178" s="6"/>
      <c r="U178" s="6"/>
      <c r="V178" s="6"/>
      <c r="W178" s="6"/>
      <c r="X178" s="6"/>
      <c r="Y178" s="6"/>
      <c r="Z178" s="6"/>
    </row>
    <row r="179" spans="1:26" ht="11.25" customHeight="1">
      <c r="A179" s="7"/>
      <c r="B179" s="7"/>
      <c r="C179" s="7"/>
      <c r="D179" s="7"/>
      <c r="E179" s="7"/>
      <c r="F179" s="7"/>
      <c r="G179" s="7"/>
      <c r="H179" s="7"/>
      <c r="I179" s="7"/>
      <c r="J179" s="6"/>
      <c r="K179" s="6"/>
      <c r="L179" s="6"/>
      <c r="M179" s="6"/>
      <c r="N179" s="6"/>
      <c r="O179" s="6"/>
      <c r="P179" s="6"/>
      <c r="Q179" s="6"/>
      <c r="R179" s="6"/>
      <c r="S179" s="6"/>
      <c r="T179" s="6"/>
      <c r="U179" s="6"/>
      <c r="V179" s="6"/>
      <c r="W179" s="6"/>
      <c r="X179" s="6"/>
      <c r="Y179" s="6"/>
      <c r="Z179" s="6"/>
    </row>
    <row r="180" spans="1:26" ht="11.25" customHeight="1">
      <c r="A180" s="7"/>
      <c r="B180" s="7"/>
      <c r="C180" s="7"/>
      <c r="D180" s="7"/>
      <c r="E180" s="7"/>
      <c r="F180" s="7"/>
      <c r="G180" s="7"/>
      <c r="H180" s="7"/>
      <c r="I180" s="7"/>
      <c r="J180" s="6"/>
      <c r="K180" s="6"/>
      <c r="L180" s="6"/>
      <c r="M180" s="6"/>
      <c r="N180" s="6"/>
      <c r="O180" s="6"/>
      <c r="P180" s="6"/>
      <c r="Q180" s="6"/>
      <c r="R180" s="6"/>
      <c r="S180" s="6"/>
      <c r="T180" s="6"/>
      <c r="U180" s="6"/>
      <c r="V180" s="6"/>
      <c r="W180" s="6"/>
      <c r="X180" s="6"/>
      <c r="Y180" s="6"/>
      <c r="Z180" s="6"/>
    </row>
    <row r="181" spans="1:26" ht="11.25" customHeight="1">
      <c r="A181" s="7"/>
      <c r="B181" s="7"/>
      <c r="C181" s="7"/>
      <c r="D181" s="7"/>
      <c r="E181" s="7"/>
      <c r="F181" s="7"/>
      <c r="G181" s="7"/>
      <c r="H181" s="7"/>
      <c r="I181" s="7"/>
      <c r="J181" s="6"/>
      <c r="K181" s="6"/>
      <c r="L181" s="6"/>
      <c r="M181" s="6"/>
      <c r="N181" s="6"/>
      <c r="O181" s="6"/>
      <c r="P181" s="6"/>
      <c r="Q181" s="6"/>
      <c r="R181" s="6"/>
      <c r="S181" s="6"/>
      <c r="T181" s="6"/>
      <c r="U181" s="6"/>
      <c r="V181" s="6"/>
      <c r="W181" s="6"/>
      <c r="X181" s="6"/>
      <c r="Y181" s="6"/>
      <c r="Z181" s="6"/>
    </row>
    <row r="182" spans="1:26" ht="11.25" customHeight="1">
      <c r="A182" s="7"/>
      <c r="B182" s="7"/>
      <c r="C182" s="7"/>
      <c r="D182" s="7"/>
      <c r="E182" s="7"/>
      <c r="F182" s="7"/>
      <c r="G182" s="7"/>
      <c r="H182" s="7"/>
      <c r="I182" s="7"/>
      <c r="J182" s="6"/>
      <c r="K182" s="6"/>
      <c r="L182" s="6"/>
      <c r="M182" s="6"/>
      <c r="N182" s="6"/>
      <c r="O182" s="6"/>
      <c r="P182" s="6"/>
      <c r="Q182" s="6"/>
      <c r="R182" s="6"/>
      <c r="S182" s="6"/>
      <c r="T182" s="6"/>
      <c r="U182" s="6"/>
      <c r="V182" s="6"/>
      <c r="W182" s="6"/>
      <c r="X182" s="6"/>
      <c r="Y182" s="6"/>
      <c r="Z182" s="6"/>
    </row>
    <row r="183" spans="1:26" ht="11.25" customHeight="1">
      <c r="A183" s="7"/>
      <c r="B183" s="7"/>
      <c r="C183" s="7"/>
      <c r="D183" s="7"/>
      <c r="E183" s="7"/>
      <c r="F183" s="7"/>
      <c r="G183" s="7"/>
      <c r="H183" s="7"/>
      <c r="I183" s="7"/>
      <c r="J183" s="6"/>
      <c r="K183" s="6"/>
      <c r="L183" s="6"/>
      <c r="M183" s="6"/>
      <c r="N183" s="6"/>
      <c r="O183" s="6"/>
      <c r="P183" s="6"/>
      <c r="Q183" s="6"/>
      <c r="R183" s="6"/>
      <c r="S183" s="6"/>
      <c r="T183" s="6"/>
      <c r="U183" s="6"/>
      <c r="V183" s="6"/>
      <c r="W183" s="6"/>
      <c r="X183" s="6"/>
      <c r="Y183" s="6"/>
      <c r="Z183" s="6"/>
    </row>
    <row r="184" spans="1:26" ht="11.25" customHeight="1">
      <c r="A184" s="7"/>
      <c r="B184" s="7"/>
      <c r="C184" s="7"/>
      <c r="D184" s="7"/>
      <c r="E184" s="7"/>
      <c r="F184" s="7"/>
      <c r="G184" s="7"/>
      <c r="H184" s="7"/>
      <c r="I184" s="7"/>
      <c r="J184" s="6"/>
      <c r="K184" s="6"/>
      <c r="L184" s="6"/>
      <c r="M184" s="6"/>
      <c r="N184" s="6"/>
      <c r="O184" s="6"/>
      <c r="P184" s="6"/>
      <c r="Q184" s="6"/>
      <c r="R184" s="6"/>
      <c r="S184" s="6"/>
      <c r="T184" s="6"/>
      <c r="U184" s="6"/>
      <c r="V184" s="6"/>
      <c r="W184" s="6"/>
      <c r="X184" s="6"/>
      <c r="Y184" s="6"/>
      <c r="Z184" s="6"/>
    </row>
    <row r="185" spans="1:26" ht="11.25" customHeight="1">
      <c r="A185" s="7"/>
      <c r="B185" s="7"/>
      <c r="C185" s="7"/>
      <c r="D185" s="7"/>
      <c r="E185" s="7"/>
      <c r="F185" s="7"/>
      <c r="G185" s="7"/>
      <c r="H185" s="7"/>
      <c r="I185" s="7"/>
      <c r="J185" s="6"/>
      <c r="K185" s="6"/>
      <c r="L185" s="6"/>
      <c r="M185" s="6"/>
      <c r="N185" s="6"/>
      <c r="O185" s="6"/>
      <c r="P185" s="6"/>
      <c r="Q185" s="6"/>
      <c r="R185" s="6"/>
      <c r="S185" s="6"/>
      <c r="T185" s="6"/>
      <c r="U185" s="6"/>
      <c r="V185" s="6"/>
      <c r="W185" s="6"/>
      <c r="X185" s="6"/>
      <c r="Y185" s="6"/>
      <c r="Z185" s="6"/>
    </row>
    <row r="186" spans="1:26" ht="11.25" customHeight="1">
      <c r="A186" s="7"/>
      <c r="B186" s="7"/>
      <c r="C186" s="7"/>
      <c r="D186" s="7"/>
      <c r="E186" s="7"/>
      <c r="F186" s="7"/>
      <c r="G186" s="7"/>
      <c r="H186" s="7"/>
      <c r="I186" s="7"/>
      <c r="J186" s="6"/>
      <c r="K186" s="6"/>
      <c r="L186" s="6"/>
      <c r="M186" s="6"/>
      <c r="N186" s="6"/>
      <c r="O186" s="6"/>
      <c r="P186" s="6"/>
      <c r="Q186" s="6"/>
      <c r="R186" s="6"/>
      <c r="S186" s="6"/>
      <c r="T186" s="6"/>
      <c r="U186" s="6"/>
      <c r="V186" s="6"/>
      <c r="W186" s="6"/>
      <c r="X186" s="6"/>
      <c r="Y186" s="6"/>
      <c r="Z186" s="6"/>
    </row>
    <row r="187" spans="1:26" ht="11.25" customHeight="1">
      <c r="A187" s="7"/>
      <c r="B187" s="7"/>
      <c r="C187" s="7"/>
      <c r="D187" s="7"/>
      <c r="E187" s="7"/>
      <c r="F187" s="7"/>
      <c r="G187" s="7"/>
      <c r="H187" s="7"/>
      <c r="I187" s="7"/>
      <c r="J187" s="6"/>
      <c r="K187" s="6"/>
      <c r="L187" s="6"/>
      <c r="M187" s="6"/>
      <c r="N187" s="6"/>
      <c r="O187" s="6"/>
      <c r="P187" s="6"/>
      <c r="Q187" s="6"/>
      <c r="R187" s="6"/>
      <c r="S187" s="6"/>
      <c r="T187" s="6"/>
      <c r="U187" s="6"/>
      <c r="V187" s="6"/>
      <c r="W187" s="6"/>
      <c r="X187" s="6"/>
      <c r="Y187" s="6"/>
      <c r="Z187" s="6"/>
    </row>
    <row r="188" spans="1:26" ht="11.25" customHeight="1">
      <c r="A188" s="7"/>
      <c r="B188" s="7"/>
      <c r="C188" s="7"/>
      <c r="D188" s="7"/>
      <c r="E188" s="7"/>
      <c r="F188" s="7"/>
      <c r="G188" s="7"/>
      <c r="H188" s="7"/>
      <c r="I188" s="7"/>
      <c r="J188" s="6"/>
      <c r="K188" s="6"/>
      <c r="L188" s="6"/>
      <c r="M188" s="6"/>
      <c r="N188" s="6"/>
      <c r="O188" s="6"/>
      <c r="P188" s="6"/>
      <c r="Q188" s="6"/>
      <c r="R188" s="6"/>
      <c r="S188" s="6"/>
      <c r="T188" s="6"/>
      <c r="U188" s="6"/>
      <c r="V188" s="6"/>
      <c r="W188" s="6"/>
      <c r="X188" s="6"/>
      <c r="Y188" s="6"/>
      <c r="Z188" s="6"/>
    </row>
    <row r="189" spans="1:26" ht="11.25" customHeight="1">
      <c r="A189" s="7"/>
      <c r="B189" s="7"/>
      <c r="C189" s="7"/>
      <c r="D189" s="7"/>
      <c r="E189" s="7"/>
      <c r="F189" s="7"/>
      <c r="G189" s="7"/>
      <c r="H189" s="7"/>
      <c r="I189" s="7"/>
      <c r="J189" s="6"/>
      <c r="K189" s="6"/>
      <c r="L189" s="6"/>
      <c r="M189" s="6"/>
      <c r="N189" s="6"/>
      <c r="O189" s="6"/>
      <c r="P189" s="6"/>
      <c r="Q189" s="6"/>
      <c r="R189" s="6"/>
      <c r="S189" s="6"/>
      <c r="T189" s="6"/>
      <c r="U189" s="6"/>
      <c r="V189" s="6"/>
      <c r="W189" s="6"/>
      <c r="X189" s="6"/>
      <c r="Y189" s="6"/>
      <c r="Z189" s="6"/>
    </row>
    <row r="190" spans="1:26" ht="11.25" customHeight="1">
      <c r="A190" s="7"/>
      <c r="B190" s="7"/>
      <c r="C190" s="7"/>
      <c r="D190" s="7"/>
      <c r="E190" s="7"/>
      <c r="F190" s="7"/>
      <c r="G190" s="7"/>
      <c r="H190" s="7"/>
      <c r="I190" s="7"/>
      <c r="J190" s="6"/>
      <c r="K190" s="6"/>
      <c r="L190" s="6"/>
      <c r="M190" s="6"/>
      <c r="N190" s="6"/>
      <c r="O190" s="6"/>
      <c r="P190" s="6"/>
      <c r="Q190" s="6"/>
      <c r="R190" s="6"/>
      <c r="S190" s="6"/>
      <c r="T190" s="6"/>
      <c r="U190" s="6"/>
      <c r="V190" s="6"/>
      <c r="W190" s="6"/>
      <c r="X190" s="6"/>
      <c r="Y190" s="6"/>
      <c r="Z190" s="6"/>
    </row>
    <row r="191" spans="1:26" ht="11.25" customHeight="1">
      <c r="A191" s="7"/>
      <c r="B191" s="7"/>
      <c r="C191" s="7"/>
      <c r="D191" s="7"/>
      <c r="E191" s="7"/>
      <c r="F191" s="7"/>
      <c r="G191" s="7"/>
      <c r="H191" s="7"/>
      <c r="I191" s="7"/>
      <c r="J191" s="6"/>
      <c r="K191" s="6"/>
      <c r="L191" s="6"/>
      <c r="M191" s="6"/>
      <c r="N191" s="6"/>
      <c r="O191" s="6"/>
      <c r="P191" s="6"/>
      <c r="Q191" s="6"/>
      <c r="R191" s="6"/>
      <c r="S191" s="6"/>
      <c r="T191" s="6"/>
      <c r="U191" s="6"/>
      <c r="V191" s="6"/>
      <c r="W191" s="6"/>
      <c r="X191" s="6"/>
      <c r="Y191" s="6"/>
      <c r="Z191" s="6"/>
    </row>
    <row r="192" spans="1:26" ht="11.25" customHeight="1">
      <c r="A192" s="7"/>
      <c r="B192" s="7"/>
      <c r="C192" s="7"/>
      <c r="D192" s="7"/>
      <c r="E192" s="7"/>
      <c r="F192" s="7"/>
      <c r="G192" s="7"/>
      <c r="H192" s="7"/>
      <c r="I192" s="7"/>
      <c r="J192" s="6"/>
      <c r="K192" s="6"/>
      <c r="L192" s="6"/>
      <c r="M192" s="6"/>
      <c r="N192" s="6"/>
      <c r="O192" s="6"/>
      <c r="P192" s="6"/>
      <c r="Q192" s="6"/>
      <c r="R192" s="6"/>
      <c r="S192" s="6"/>
      <c r="T192" s="6"/>
      <c r="U192" s="6"/>
      <c r="V192" s="6"/>
      <c r="W192" s="6"/>
      <c r="X192" s="6"/>
      <c r="Y192" s="6"/>
      <c r="Z192" s="6"/>
    </row>
    <row r="193" spans="1:26" ht="11.25" customHeight="1">
      <c r="A193" s="7"/>
      <c r="B193" s="7"/>
      <c r="C193" s="7"/>
      <c r="D193" s="7"/>
      <c r="E193" s="7"/>
      <c r="F193" s="7"/>
      <c r="G193" s="7"/>
      <c r="H193" s="7"/>
      <c r="I193" s="7"/>
      <c r="J193" s="6"/>
      <c r="K193" s="6"/>
      <c r="L193" s="6"/>
      <c r="M193" s="6"/>
      <c r="N193" s="6"/>
      <c r="O193" s="6"/>
      <c r="P193" s="6"/>
      <c r="Q193" s="6"/>
      <c r="R193" s="6"/>
      <c r="S193" s="6"/>
      <c r="T193" s="6"/>
      <c r="U193" s="6"/>
      <c r="V193" s="6"/>
      <c r="W193" s="6"/>
      <c r="X193" s="6"/>
      <c r="Y193" s="6"/>
      <c r="Z193" s="6"/>
    </row>
    <row r="194" spans="1:26" ht="11.25" customHeight="1">
      <c r="A194" s="7"/>
      <c r="B194" s="7"/>
      <c r="C194" s="7"/>
      <c r="D194" s="7"/>
      <c r="E194" s="7"/>
      <c r="F194" s="7"/>
      <c r="G194" s="7"/>
      <c r="H194" s="7"/>
      <c r="I194" s="7"/>
      <c r="J194" s="6"/>
      <c r="K194" s="6"/>
      <c r="L194" s="6"/>
      <c r="M194" s="6"/>
      <c r="N194" s="6"/>
      <c r="O194" s="6"/>
      <c r="P194" s="6"/>
      <c r="Q194" s="6"/>
      <c r="R194" s="6"/>
      <c r="S194" s="6"/>
      <c r="T194" s="6"/>
      <c r="U194" s="6"/>
      <c r="V194" s="6"/>
      <c r="W194" s="6"/>
      <c r="X194" s="6"/>
      <c r="Y194" s="6"/>
      <c r="Z194" s="6"/>
    </row>
    <row r="195" spans="1:26" ht="11.25" customHeight="1">
      <c r="A195" s="7"/>
      <c r="B195" s="7"/>
      <c r="C195" s="7"/>
      <c r="D195" s="7"/>
      <c r="E195" s="7"/>
      <c r="F195" s="7"/>
      <c r="G195" s="7"/>
      <c r="H195" s="7"/>
      <c r="I195" s="7"/>
      <c r="J195" s="6"/>
      <c r="K195" s="6"/>
      <c r="L195" s="6"/>
      <c r="M195" s="6"/>
      <c r="N195" s="6"/>
      <c r="O195" s="6"/>
      <c r="P195" s="6"/>
      <c r="Q195" s="6"/>
      <c r="R195" s="6"/>
      <c r="S195" s="6"/>
      <c r="T195" s="6"/>
      <c r="U195" s="6"/>
      <c r="V195" s="6"/>
      <c r="W195" s="6"/>
      <c r="X195" s="6"/>
      <c r="Y195" s="6"/>
      <c r="Z195" s="6"/>
    </row>
    <row r="196" spans="1:26" ht="11.25" customHeight="1">
      <c r="A196" s="7"/>
      <c r="B196" s="7"/>
      <c r="C196" s="7"/>
      <c r="D196" s="7"/>
      <c r="E196" s="7"/>
      <c r="F196" s="7"/>
      <c r="G196" s="7"/>
      <c r="H196" s="7"/>
      <c r="I196" s="7"/>
      <c r="J196" s="6"/>
      <c r="K196" s="6"/>
      <c r="L196" s="6"/>
      <c r="M196" s="6"/>
      <c r="N196" s="6"/>
      <c r="O196" s="6"/>
      <c r="P196" s="6"/>
      <c r="Q196" s="6"/>
      <c r="R196" s="6"/>
      <c r="S196" s="6"/>
      <c r="T196" s="6"/>
      <c r="U196" s="6"/>
      <c r="V196" s="6"/>
      <c r="W196" s="6"/>
      <c r="X196" s="6"/>
      <c r="Y196" s="6"/>
      <c r="Z196" s="6"/>
    </row>
    <row r="197" spans="1:26" ht="11.25" customHeight="1">
      <c r="A197" s="7"/>
      <c r="B197" s="7"/>
      <c r="C197" s="7"/>
      <c r="D197" s="7"/>
      <c r="E197" s="7"/>
      <c r="F197" s="7"/>
      <c r="G197" s="7"/>
      <c r="H197" s="7"/>
      <c r="I197" s="7"/>
      <c r="J197" s="6"/>
      <c r="K197" s="6"/>
      <c r="L197" s="6"/>
      <c r="M197" s="6"/>
      <c r="N197" s="6"/>
      <c r="O197" s="6"/>
      <c r="P197" s="6"/>
      <c r="Q197" s="6"/>
      <c r="R197" s="6"/>
      <c r="S197" s="6"/>
      <c r="T197" s="6"/>
      <c r="U197" s="6"/>
      <c r="V197" s="6"/>
      <c r="W197" s="6"/>
      <c r="X197" s="6"/>
      <c r="Y197" s="6"/>
      <c r="Z197" s="6"/>
    </row>
    <row r="198" spans="1:26" ht="11.25" customHeight="1">
      <c r="A198" s="7"/>
      <c r="B198" s="7"/>
      <c r="C198" s="7"/>
      <c r="D198" s="7"/>
      <c r="E198" s="7"/>
      <c r="F198" s="7"/>
      <c r="G198" s="7"/>
      <c r="H198" s="7"/>
      <c r="I198" s="7"/>
      <c r="J198" s="6"/>
      <c r="K198" s="6"/>
      <c r="L198" s="6"/>
      <c r="M198" s="6"/>
      <c r="N198" s="6"/>
      <c r="O198" s="6"/>
      <c r="P198" s="6"/>
      <c r="Q198" s="6"/>
      <c r="R198" s="6"/>
      <c r="S198" s="6"/>
      <c r="T198" s="6"/>
      <c r="U198" s="6"/>
      <c r="V198" s="6"/>
      <c r="W198" s="6"/>
      <c r="X198" s="6"/>
      <c r="Y198" s="6"/>
      <c r="Z198" s="6"/>
    </row>
    <row r="199" spans="1:26" ht="11.25" customHeight="1">
      <c r="A199" s="7"/>
      <c r="B199" s="7"/>
      <c r="C199" s="7"/>
      <c r="D199" s="7"/>
      <c r="E199" s="7"/>
      <c r="F199" s="7"/>
      <c r="G199" s="7"/>
      <c r="H199" s="7"/>
      <c r="I199" s="7"/>
      <c r="J199" s="6"/>
      <c r="K199" s="6"/>
      <c r="L199" s="6"/>
      <c r="M199" s="6"/>
      <c r="N199" s="6"/>
      <c r="O199" s="6"/>
      <c r="P199" s="6"/>
      <c r="Q199" s="6"/>
      <c r="R199" s="6"/>
      <c r="S199" s="6"/>
      <c r="T199" s="6"/>
      <c r="U199" s="6"/>
      <c r="V199" s="6"/>
      <c r="W199" s="6"/>
      <c r="X199" s="6"/>
      <c r="Y199" s="6"/>
      <c r="Z199" s="6"/>
    </row>
    <row r="200" spans="1:26" ht="11.25" customHeight="1">
      <c r="A200" s="7"/>
      <c r="B200" s="7"/>
      <c r="C200" s="7"/>
      <c r="D200" s="7"/>
      <c r="E200" s="7"/>
      <c r="F200" s="7"/>
      <c r="G200" s="7"/>
      <c r="H200" s="7"/>
      <c r="I200" s="7"/>
      <c r="J200" s="6"/>
      <c r="K200" s="6"/>
      <c r="L200" s="6"/>
      <c r="M200" s="6"/>
      <c r="N200" s="6"/>
      <c r="O200" s="6"/>
      <c r="P200" s="6"/>
      <c r="Q200" s="6"/>
      <c r="R200" s="6"/>
      <c r="S200" s="6"/>
      <c r="T200" s="6"/>
      <c r="U200" s="6"/>
      <c r="V200" s="6"/>
      <c r="W200" s="6"/>
      <c r="X200" s="6"/>
      <c r="Y200" s="6"/>
      <c r="Z200" s="6"/>
    </row>
    <row r="201" spans="1:26" ht="11.25" customHeight="1">
      <c r="A201" s="7"/>
      <c r="B201" s="7"/>
      <c r="C201" s="7"/>
      <c r="D201" s="7"/>
      <c r="E201" s="7"/>
      <c r="F201" s="7"/>
      <c r="G201" s="7"/>
      <c r="H201" s="7"/>
      <c r="I201" s="7"/>
      <c r="J201" s="6"/>
      <c r="K201" s="6"/>
      <c r="L201" s="6"/>
      <c r="M201" s="6"/>
      <c r="N201" s="6"/>
      <c r="O201" s="6"/>
      <c r="P201" s="6"/>
      <c r="Q201" s="6"/>
      <c r="R201" s="6"/>
      <c r="S201" s="6"/>
      <c r="T201" s="6"/>
      <c r="U201" s="6"/>
      <c r="V201" s="6"/>
      <c r="W201" s="6"/>
      <c r="X201" s="6"/>
      <c r="Y201" s="6"/>
      <c r="Z201" s="6"/>
    </row>
    <row r="202" spans="1:26" ht="11.25" customHeight="1">
      <c r="A202" s="7"/>
      <c r="B202" s="7"/>
      <c r="C202" s="7"/>
      <c r="D202" s="7"/>
      <c r="E202" s="7"/>
      <c r="F202" s="7"/>
      <c r="G202" s="7"/>
      <c r="H202" s="7"/>
      <c r="I202" s="7"/>
      <c r="J202" s="6"/>
      <c r="K202" s="6"/>
      <c r="L202" s="6"/>
      <c r="M202" s="6"/>
      <c r="N202" s="6"/>
      <c r="O202" s="6"/>
      <c r="P202" s="6"/>
      <c r="Q202" s="6"/>
      <c r="R202" s="6"/>
      <c r="S202" s="6"/>
      <c r="T202" s="6"/>
      <c r="U202" s="6"/>
      <c r="V202" s="6"/>
      <c r="W202" s="6"/>
      <c r="X202" s="6"/>
      <c r="Y202" s="6"/>
      <c r="Z202" s="6"/>
    </row>
    <row r="203" spans="1:26" ht="11.25" customHeight="1">
      <c r="A203" s="7"/>
      <c r="B203" s="7"/>
      <c r="C203" s="7"/>
      <c r="D203" s="7"/>
      <c r="E203" s="7"/>
      <c r="F203" s="7"/>
      <c r="G203" s="7"/>
      <c r="H203" s="7"/>
      <c r="I203" s="7"/>
      <c r="J203" s="6"/>
      <c r="K203" s="6"/>
      <c r="L203" s="6"/>
      <c r="M203" s="6"/>
      <c r="N203" s="6"/>
      <c r="O203" s="6"/>
      <c r="P203" s="6"/>
      <c r="Q203" s="6"/>
      <c r="R203" s="6"/>
      <c r="S203" s="6"/>
      <c r="T203" s="6"/>
      <c r="U203" s="6"/>
      <c r="V203" s="6"/>
      <c r="W203" s="6"/>
      <c r="X203" s="6"/>
      <c r="Y203" s="6"/>
      <c r="Z203" s="6"/>
    </row>
    <row r="204" spans="1:26" ht="11.25" customHeight="1">
      <c r="A204" s="7"/>
      <c r="B204" s="7"/>
      <c r="C204" s="7"/>
      <c r="D204" s="7"/>
      <c r="E204" s="7"/>
      <c r="F204" s="7"/>
      <c r="G204" s="7"/>
      <c r="H204" s="7"/>
      <c r="I204" s="7"/>
      <c r="J204" s="6"/>
      <c r="K204" s="6"/>
      <c r="L204" s="6"/>
      <c r="M204" s="6"/>
      <c r="N204" s="6"/>
      <c r="O204" s="6"/>
      <c r="P204" s="6"/>
      <c r="Q204" s="6"/>
      <c r="R204" s="6"/>
      <c r="S204" s="6"/>
      <c r="T204" s="6"/>
      <c r="U204" s="6"/>
      <c r="V204" s="6"/>
      <c r="W204" s="6"/>
      <c r="X204" s="6"/>
      <c r="Y204" s="6"/>
      <c r="Z204" s="6"/>
    </row>
    <row r="205" spans="1:26" ht="11.25" customHeight="1">
      <c r="A205" s="7"/>
      <c r="B205" s="7"/>
      <c r="C205" s="7"/>
      <c r="D205" s="7"/>
      <c r="E205" s="7"/>
      <c r="F205" s="7"/>
      <c r="G205" s="7"/>
      <c r="H205" s="7"/>
      <c r="I205" s="7"/>
      <c r="J205" s="6"/>
      <c r="K205" s="6"/>
      <c r="L205" s="6"/>
      <c r="M205" s="6"/>
      <c r="N205" s="6"/>
      <c r="O205" s="6"/>
      <c r="P205" s="6"/>
      <c r="Q205" s="6"/>
      <c r="R205" s="6"/>
      <c r="S205" s="6"/>
      <c r="T205" s="6"/>
      <c r="U205" s="6"/>
      <c r="V205" s="6"/>
      <c r="W205" s="6"/>
      <c r="X205" s="6"/>
      <c r="Y205" s="6"/>
      <c r="Z205" s="6"/>
    </row>
    <row r="206" spans="1:26" ht="11.25" customHeight="1">
      <c r="A206" s="7"/>
      <c r="B206" s="7"/>
      <c r="C206" s="7"/>
      <c r="D206" s="7"/>
      <c r="E206" s="7"/>
      <c r="F206" s="7"/>
      <c r="G206" s="7"/>
      <c r="H206" s="7"/>
      <c r="I206" s="7"/>
      <c r="J206" s="6"/>
      <c r="K206" s="6"/>
      <c r="L206" s="6"/>
      <c r="M206" s="6"/>
      <c r="N206" s="6"/>
      <c r="O206" s="6"/>
      <c r="P206" s="6"/>
      <c r="Q206" s="6"/>
      <c r="R206" s="6"/>
      <c r="S206" s="6"/>
      <c r="T206" s="6"/>
      <c r="U206" s="6"/>
      <c r="V206" s="6"/>
      <c r="W206" s="6"/>
      <c r="X206" s="6"/>
      <c r="Y206" s="6"/>
      <c r="Z206" s="6"/>
    </row>
    <row r="207" spans="1:26" ht="11.25" customHeight="1">
      <c r="A207" s="7"/>
      <c r="B207" s="7"/>
      <c r="C207" s="7"/>
      <c r="D207" s="7"/>
      <c r="E207" s="7"/>
      <c r="F207" s="7"/>
      <c r="G207" s="7"/>
      <c r="H207" s="7"/>
      <c r="I207" s="7"/>
      <c r="J207" s="6"/>
      <c r="K207" s="6"/>
      <c r="L207" s="6"/>
      <c r="M207" s="6"/>
      <c r="N207" s="6"/>
      <c r="O207" s="6"/>
      <c r="P207" s="6"/>
      <c r="Q207" s="6"/>
      <c r="R207" s="6"/>
      <c r="S207" s="6"/>
      <c r="T207" s="6"/>
      <c r="U207" s="6"/>
      <c r="V207" s="6"/>
      <c r="W207" s="6"/>
      <c r="X207" s="6"/>
      <c r="Y207" s="6"/>
      <c r="Z207" s="6"/>
    </row>
    <row r="208" spans="1:26" ht="11.25" customHeight="1">
      <c r="A208" s="7"/>
      <c r="B208" s="7"/>
      <c r="C208" s="7"/>
      <c r="D208" s="7"/>
      <c r="E208" s="7"/>
      <c r="F208" s="7"/>
      <c r="G208" s="7"/>
      <c r="H208" s="7"/>
      <c r="I208" s="7"/>
      <c r="J208" s="6"/>
      <c r="K208" s="6"/>
      <c r="L208" s="6"/>
      <c r="M208" s="6"/>
      <c r="N208" s="6"/>
      <c r="O208" s="6"/>
      <c r="P208" s="6"/>
      <c r="Q208" s="6"/>
      <c r="R208" s="6"/>
      <c r="S208" s="6"/>
      <c r="T208" s="6"/>
      <c r="U208" s="6"/>
      <c r="V208" s="6"/>
      <c r="W208" s="6"/>
      <c r="X208" s="6"/>
      <c r="Y208" s="6"/>
      <c r="Z208" s="6"/>
    </row>
    <row r="209" spans="1:26" ht="11.25" customHeight="1">
      <c r="A209" s="7"/>
      <c r="B209" s="7"/>
      <c r="C209" s="7"/>
      <c r="D209" s="7"/>
      <c r="E209" s="7"/>
      <c r="F209" s="7"/>
      <c r="G209" s="7"/>
      <c r="H209" s="7"/>
      <c r="I209" s="7"/>
      <c r="J209" s="6"/>
      <c r="K209" s="6"/>
      <c r="L209" s="6"/>
      <c r="M209" s="6"/>
      <c r="N209" s="6"/>
      <c r="O209" s="6"/>
      <c r="P209" s="6"/>
      <c r="Q209" s="6"/>
      <c r="R209" s="6"/>
      <c r="S209" s="6"/>
      <c r="T209" s="6"/>
      <c r="U209" s="6"/>
      <c r="V209" s="6"/>
      <c r="W209" s="6"/>
      <c r="X209" s="6"/>
      <c r="Y209" s="6"/>
      <c r="Z209" s="6"/>
    </row>
    <row r="210" spans="1:26" ht="11.25" customHeight="1">
      <c r="A210" s="7"/>
      <c r="B210" s="7"/>
      <c r="C210" s="7"/>
      <c r="D210" s="7"/>
      <c r="E210" s="7"/>
      <c r="F210" s="7"/>
      <c r="G210" s="7"/>
      <c r="H210" s="7"/>
      <c r="I210" s="7"/>
      <c r="J210" s="6"/>
      <c r="K210" s="6"/>
      <c r="L210" s="6"/>
      <c r="M210" s="6"/>
      <c r="N210" s="6"/>
      <c r="O210" s="6"/>
      <c r="P210" s="6"/>
      <c r="Q210" s="6"/>
      <c r="R210" s="6"/>
      <c r="S210" s="6"/>
      <c r="T210" s="6"/>
      <c r="U210" s="6"/>
      <c r="V210" s="6"/>
      <c r="W210" s="6"/>
      <c r="X210" s="6"/>
      <c r="Y210" s="6"/>
      <c r="Z210" s="6"/>
    </row>
    <row r="211" spans="1:26" ht="11.25" customHeight="1">
      <c r="A211" s="7"/>
      <c r="B211" s="7"/>
      <c r="C211" s="7"/>
      <c r="D211" s="7"/>
      <c r="E211" s="7"/>
      <c r="F211" s="7"/>
      <c r="G211" s="7"/>
      <c r="H211" s="7"/>
      <c r="I211" s="7"/>
      <c r="J211" s="6"/>
      <c r="K211" s="6"/>
      <c r="L211" s="6"/>
      <c r="M211" s="6"/>
      <c r="N211" s="6"/>
      <c r="O211" s="6"/>
      <c r="P211" s="6"/>
      <c r="Q211" s="6"/>
      <c r="R211" s="6"/>
      <c r="S211" s="6"/>
      <c r="T211" s="6"/>
      <c r="U211" s="6"/>
      <c r="V211" s="6"/>
      <c r="W211" s="6"/>
      <c r="X211" s="6"/>
      <c r="Y211" s="6"/>
      <c r="Z211" s="6"/>
    </row>
    <row r="212" spans="1:26" ht="11.25" customHeight="1">
      <c r="A212" s="7"/>
      <c r="B212" s="7"/>
      <c r="C212" s="7"/>
      <c r="D212" s="7"/>
      <c r="E212" s="7"/>
      <c r="F212" s="7"/>
      <c r="G212" s="7"/>
      <c r="H212" s="7"/>
      <c r="I212" s="7"/>
      <c r="J212" s="6"/>
      <c r="K212" s="6"/>
      <c r="L212" s="6"/>
      <c r="M212" s="6"/>
      <c r="N212" s="6"/>
      <c r="O212" s="6"/>
      <c r="P212" s="6"/>
      <c r="Q212" s="6"/>
      <c r="R212" s="6"/>
      <c r="S212" s="6"/>
      <c r="T212" s="6"/>
      <c r="U212" s="6"/>
      <c r="V212" s="6"/>
      <c r="W212" s="6"/>
      <c r="X212" s="6"/>
      <c r="Y212" s="6"/>
      <c r="Z212" s="6"/>
    </row>
    <row r="213" spans="1:26" ht="11.25" customHeight="1">
      <c r="A213" s="7"/>
      <c r="B213" s="7"/>
      <c r="C213" s="7"/>
      <c r="D213" s="7"/>
      <c r="E213" s="7"/>
      <c r="F213" s="7"/>
      <c r="G213" s="7"/>
      <c r="H213" s="7"/>
      <c r="I213" s="7"/>
      <c r="J213" s="6"/>
      <c r="K213" s="6"/>
      <c r="L213" s="6"/>
      <c r="M213" s="6"/>
      <c r="N213" s="6"/>
      <c r="O213" s="6"/>
      <c r="P213" s="6"/>
      <c r="Q213" s="6"/>
      <c r="R213" s="6"/>
      <c r="S213" s="6"/>
      <c r="T213" s="6"/>
      <c r="U213" s="6"/>
      <c r="V213" s="6"/>
      <c r="W213" s="6"/>
      <c r="X213" s="6"/>
      <c r="Y213" s="6"/>
      <c r="Z213" s="6"/>
    </row>
    <row r="214" spans="1:26" ht="11.25" customHeight="1">
      <c r="A214" s="7"/>
      <c r="B214" s="7"/>
      <c r="C214" s="7"/>
      <c r="D214" s="7"/>
      <c r="E214" s="7"/>
      <c r="F214" s="7"/>
      <c r="G214" s="7"/>
      <c r="H214" s="7"/>
      <c r="I214" s="7"/>
      <c r="J214" s="6"/>
      <c r="K214" s="6"/>
      <c r="L214" s="6"/>
      <c r="M214" s="6"/>
      <c r="N214" s="6"/>
      <c r="O214" s="6"/>
      <c r="P214" s="6"/>
      <c r="Q214" s="6"/>
      <c r="R214" s="6"/>
      <c r="S214" s="6"/>
      <c r="T214" s="6"/>
      <c r="U214" s="6"/>
      <c r="V214" s="6"/>
      <c r="W214" s="6"/>
      <c r="X214" s="6"/>
      <c r="Y214" s="6"/>
      <c r="Z214" s="6"/>
    </row>
    <row r="215" spans="1:26" ht="11.25" customHeight="1">
      <c r="A215" s="7"/>
      <c r="B215" s="7"/>
      <c r="C215" s="7"/>
      <c r="D215" s="7"/>
      <c r="E215" s="7"/>
      <c r="F215" s="7"/>
      <c r="G215" s="7"/>
      <c r="H215" s="7"/>
      <c r="I215" s="7"/>
      <c r="J215" s="6"/>
      <c r="K215" s="6"/>
      <c r="L215" s="6"/>
      <c r="M215" s="6"/>
      <c r="N215" s="6"/>
      <c r="O215" s="6"/>
      <c r="P215" s="6"/>
      <c r="Q215" s="6"/>
      <c r="R215" s="6"/>
      <c r="S215" s="6"/>
      <c r="T215" s="6"/>
      <c r="U215" s="6"/>
      <c r="V215" s="6"/>
      <c r="W215" s="6"/>
      <c r="X215" s="6"/>
      <c r="Y215" s="6"/>
      <c r="Z215" s="6"/>
    </row>
    <row r="216" spans="1:26" ht="11.25" customHeight="1">
      <c r="A216" s="7"/>
      <c r="B216" s="7"/>
      <c r="C216" s="7"/>
      <c r="D216" s="7"/>
      <c r="E216" s="7"/>
      <c r="F216" s="7"/>
      <c r="G216" s="7"/>
      <c r="H216" s="7"/>
      <c r="I216" s="7"/>
      <c r="J216" s="6"/>
      <c r="K216" s="6"/>
      <c r="L216" s="6"/>
      <c r="M216" s="6"/>
      <c r="N216" s="6"/>
      <c r="O216" s="6"/>
      <c r="P216" s="6"/>
      <c r="Q216" s="6"/>
      <c r="R216" s="6"/>
      <c r="S216" s="6"/>
      <c r="T216" s="6"/>
      <c r="U216" s="6"/>
      <c r="V216" s="6"/>
      <c r="W216" s="6"/>
      <c r="X216" s="6"/>
      <c r="Y216" s="6"/>
      <c r="Z216" s="6"/>
    </row>
    <row r="217" spans="1:26" ht="11.25" customHeight="1">
      <c r="A217" s="7"/>
      <c r="B217" s="7"/>
      <c r="C217" s="7"/>
      <c r="D217" s="7"/>
      <c r="E217" s="7"/>
      <c r="F217" s="7"/>
      <c r="G217" s="7"/>
      <c r="H217" s="7"/>
      <c r="I217" s="7"/>
      <c r="J217" s="6"/>
      <c r="K217" s="6"/>
      <c r="L217" s="6"/>
      <c r="M217" s="6"/>
      <c r="N217" s="6"/>
      <c r="O217" s="6"/>
      <c r="P217" s="6"/>
      <c r="Q217" s="6"/>
      <c r="R217" s="6"/>
      <c r="S217" s="6"/>
      <c r="T217" s="6"/>
      <c r="U217" s="6"/>
      <c r="V217" s="6"/>
      <c r="W217" s="6"/>
      <c r="X217" s="6"/>
      <c r="Y217" s="6"/>
      <c r="Z217" s="6"/>
    </row>
    <row r="218" spans="1:26" ht="11.25" customHeight="1">
      <c r="A218" s="7"/>
      <c r="B218" s="7"/>
      <c r="C218" s="7"/>
      <c r="D218" s="7"/>
      <c r="E218" s="7"/>
      <c r="F218" s="7"/>
      <c r="G218" s="7"/>
      <c r="H218" s="7"/>
      <c r="I218" s="7"/>
      <c r="J218" s="6"/>
      <c r="K218" s="6"/>
      <c r="L218" s="6"/>
      <c r="M218" s="6"/>
      <c r="N218" s="6"/>
      <c r="O218" s="6"/>
      <c r="P218" s="6"/>
      <c r="Q218" s="6"/>
      <c r="R218" s="6"/>
      <c r="S218" s="6"/>
      <c r="T218" s="6"/>
      <c r="U218" s="6"/>
      <c r="V218" s="6"/>
      <c r="W218" s="6"/>
      <c r="X218" s="6"/>
      <c r="Y218" s="6"/>
      <c r="Z218" s="6"/>
    </row>
    <row r="219" spans="1:26" ht="11.25" customHeight="1">
      <c r="A219" s="7"/>
      <c r="B219" s="7"/>
      <c r="C219" s="7"/>
      <c r="D219" s="7"/>
      <c r="E219" s="7"/>
      <c r="F219" s="7"/>
      <c r="G219" s="7"/>
      <c r="H219" s="7"/>
      <c r="I219" s="7"/>
      <c r="J219" s="6"/>
      <c r="K219" s="6"/>
      <c r="L219" s="6"/>
      <c r="M219" s="6"/>
      <c r="N219" s="6"/>
      <c r="O219" s="6"/>
      <c r="P219" s="6"/>
      <c r="Q219" s="6"/>
      <c r="R219" s="6"/>
      <c r="S219" s="6"/>
      <c r="T219" s="6"/>
      <c r="U219" s="6"/>
      <c r="V219" s="6"/>
      <c r="W219" s="6"/>
      <c r="X219" s="6"/>
      <c r="Y219" s="6"/>
      <c r="Z219" s="6"/>
    </row>
    <row r="220" spans="1:26" ht="11.25" customHeight="1">
      <c r="A220" s="7"/>
      <c r="B220" s="7"/>
      <c r="C220" s="7"/>
      <c r="D220" s="7"/>
      <c r="E220" s="7"/>
      <c r="F220" s="7"/>
      <c r="G220" s="7"/>
      <c r="H220" s="7"/>
      <c r="I220" s="7"/>
      <c r="J220" s="6"/>
      <c r="K220" s="6"/>
      <c r="L220" s="6"/>
      <c r="M220" s="6"/>
      <c r="N220" s="6"/>
      <c r="O220" s="6"/>
      <c r="P220" s="6"/>
      <c r="Q220" s="6"/>
      <c r="R220" s="6"/>
      <c r="S220" s="6"/>
      <c r="T220" s="6"/>
      <c r="U220" s="6"/>
      <c r="V220" s="6"/>
      <c r="W220" s="6"/>
      <c r="X220" s="6"/>
      <c r="Y220" s="6"/>
      <c r="Z220" s="6"/>
    </row>
    <row r="221" spans="1:26" ht="11.25" customHeight="1">
      <c r="A221" s="7"/>
      <c r="B221" s="7"/>
      <c r="C221" s="7"/>
      <c r="D221" s="7"/>
      <c r="E221" s="7"/>
      <c r="F221" s="7"/>
      <c r="G221" s="7"/>
      <c r="H221" s="7"/>
      <c r="I221" s="7"/>
      <c r="J221" s="6"/>
      <c r="K221" s="6"/>
      <c r="L221" s="6"/>
      <c r="M221" s="6"/>
      <c r="N221" s="6"/>
      <c r="O221" s="6"/>
      <c r="P221" s="6"/>
      <c r="Q221" s="6"/>
      <c r="R221" s="6"/>
      <c r="S221" s="6"/>
      <c r="T221" s="6"/>
      <c r="U221" s="6"/>
      <c r="V221" s="6"/>
      <c r="W221" s="6"/>
      <c r="X221" s="6"/>
      <c r="Y221" s="6"/>
      <c r="Z221" s="6"/>
    </row>
    <row r="222" spans="1:26" ht="11.25" customHeight="1">
      <c r="A222" s="7"/>
      <c r="B222" s="7"/>
      <c r="C222" s="7"/>
      <c r="D222" s="7"/>
      <c r="E222" s="7"/>
      <c r="F222" s="7"/>
      <c r="G222" s="7"/>
      <c r="H222" s="7"/>
      <c r="I222" s="7"/>
      <c r="J222" s="6"/>
      <c r="K222" s="6"/>
      <c r="L222" s="6"/>
      <c r="M222" s="6"/>
      <c r="N222" s="6"/>
      <c r="O222" s="6"/>
      <c r="P222" s="6"/>
      <c r="Q222" s="6"/>
      <c r="R222" s="6"/>
      <c r="S222" s="6"/>
      <c r="T222" s="6"/>
      <c r="U222" s="6"/>
      <c r="V222" s="6"/>
      <c r="W222" s="6"/>
      <c r="X222" s="6"/>
      <c r="Y222" s="6"/>
      <c r="Z222" s="6"/>
    </row>
    <row r="223" spans="1:26" ht="11.25" customHeight="1">
      <c r="A223" s="7"/>
      <c r="B223" s="7"/>
      <c r="C223" s="7"/>
      <c r="D223" s="7"/>
      <c r="E223" s="7"/>
      <c r="F223" s="7"/>
      <c r="G223" s="7"/>
      <c r="H223" s="7"/>
      <c r="I223" s="7"/>
      <c r="J223" s="6"/>
      <c r="K223" s="6"/>
      <c r="L223" s="6"/>
      <c r="M223" s="6"/>
      <c r="N223" s="6"/>
      <c r="O223" s="6"/>
      <c r="P223" s="6"/>
      <c r="Q223" s="6"/>
      <c r="R223" s="6"/>
      <c r="S223" s="6"/>
      <c r="T223" s="6"/>
      <c r="U223" s="6"/>
      <c r="V223" s="6"/>
      <c r="W223" s="6"/>
      <c r="X223" s="6"/>
      <c r="Y223" s="6"/>
      <c r="Z223" s="6"/>
    </row>
    <row r="224" spans="1:26" ht="11.25" customHeight="1">
      <c r="A224" s="7"/>
      <c r="B224" s="7"/>
      <c r="C224" s="7"/>
      <c r="D224" s="7"/>
      <c r="E224" s="7"/>
      <c r="F224" s="7"/>
      <c r="G224" s="7"/>
      <c r="H224" s="7"/>
      <c r="I224" s="7"/>
      <c r="J224" s="6"/>
      <c r="K224" s="6"/>
      <c r="L224" s="6"/>
      <c r="M224" s="6"/>
      <c r="N224" s="6"/>
      <c r="O224" s="6"/>
      <c r="P224" s="6"/>
      <c r="Q224" s="6"/>
      <c r="R224" s="6"/>
      <c r="S224" s="6"/>
      <c r="T224" s="6"/>
      <c r="U224" s="6"/>
      <c r="V224" s="6"/>
      <c r="W224" s="6"/>
      <c r="X224" s="6"/>
      <c r="Y224" s="6"/>
      <c r="Z224" s="6"/>
    </row>
    <row r="225" spans="1:26" ht="11.25" customHeight="1">
      <c r="A225" s="7"/>
      <c r="B225" s="7"/>
      <c r="C225" s="7"/>
      <c r="D225" s="7"/>
      <c r="E225" s="7"/>
      <c r="F225" s="7"/>
      <c r="G225" s="7"/>
      <c r="H225" s="7"/>
      <c r="I225" s="7"/>
      <c r="J225" s="6"/>
      <c r="K225" s="6"/>
      <c r="L225" s="6"/>
      <c r="M225" s="6"/>
      <c r="N225" s="6"/>
      <c r="O225" s="6"/>
      <c r="P225" s="6"/>
      <c r="Q225" s="6"/>
      <c r="R225" s="6"/>
      <c r="S225" s="6"/>
      <c r="T225" s="6"/>
      <c r="U225" s="6"/>
      <c r="V225" s="6"/>
      <c r="W225" s="6"/>
      <c r="X225" s="6"/>
      <c r="Y225" s="6"/>
      <c r="Z225" s="6"/>
    </row>
    <row r="226" spans="1:26" ht="11.25" customHeight="1">
      <c r="A226" s="7"/>
      <c r="B226" s="7"/>
      <c r="C226" s="7"/>
      <c r="D226" s="7"/>
      <c r="E226" s="7"/>
      <c r="F226" s="7"/>
      <c r="G226" s="7"/>
      <c r="H226" s="7"/>
      <c r="I226" s="7"/>
      <c r="J226" s="6"/>
      <c r="K226" s="6"/>
      <c r="L226" s="6"/>
      <c r="M226" s="6"/>
      <c r="N226" s="6"/>
      <c r="O226" s="6"/>
      <c r="P226" s="6"/>
      <c r="Q226" s="6"/>
      <c r="R226" s="6"/>
      <c r="S226" s="6"/>
      <c r="T226" s="6"/>
      <c r="U226" s="6"/>
      <c r="V226" s="6"/>
      <c r="W226" s="6"/>
      <c r="X226" s="6"/>
      <c r="Y226" s="6"/>
      <c r="Z226" s="6"/>
    </row>
    <row r="227" spans="1:26" ht="11.25" customHeight="1">
      <c r="A227" s="7"/>
      <c r="B227" s="7"/>
      <c r="C227" s="7"/>
      <c r="D227" s="7"/>
      <c r="E227" s="7"/>
      <c r="F227" s="7"/>
      <c r="G227" s="7"/>
      <c r="H227" s="7"/>
      <c r="I227" s="7"/>
      <c r="J227" s="6"/>
      <c r="K227" s="6"/>
      <c r="L227" s="6"/>
      <c r="M227" s="6"/>
      <c r="N227" s="6"/>
      <c r="O227" s="6"/>
      <c r="P227" s="6"/>
      <c r="Q227" s="6"/>
      <c r="R227" s="6"/>
      <c r="S227" s="6"/>
      <c r="T227" s="6"/>
      <c r="U227" s="6"/>
      <c r="V227" s="6"/>
      <c r="W227" s="6"/>
      <c r="X227" s="6"/>
      <c r="Y227" s="6"/>
      <c r="Z227" s="6"/>
    </row>
    <row r="228" spans="1:26" ht="11.25" customHeight="1">
      <c r="A228" s="7"/>
      <c r="B228" s="7"/>
      <c r="C228" s="7"/>
      <c r="D228" s="7"/>
      <c r="E228" s="7"/>
      <c r="F228" s="7"/>
      <c r="G228" s="7"/>
      <c r="H228" s="7"/>
      <c r="I228" s="7"/>
      <c r="J228" s="6"/>
      <c r="K228" s="6"/>
      <c r="L228" s="6"/>
      <c r="M228" s="6"/>
      <c r="N228" s="6"/>
      <c r="O228" s="6"/>
      <c r="P228" s="6"/>
      <c r="Q228" s="6"/>
      <c r="R228" s="6"/>
      <c r="S228" s="6"/>
      <c r="T228" s="6"/>
      <c r="U228" s="6"/>
      <c r="V228" s="6"/>
      <c r="W228" s="6"/>
      <c r="X228" s="6"/>
      <c r="Y228" s="6"/>
      <c r="Z228" s="6"/>
    </row>
    <row r="229" spans="1:26" ht="11.25" customHeight="1">
      <c r="A229" s="7"/>
      <c r="B229" s="7"/>
      <c r="C229" s="7"/>
      <c r="D229" s="7"/>
      <c r="E229" s="7"/>
      <c r="F229" s="7"/>
      <c r="G229" s="7"/>
      <c r="H229" s="7"/>
      <c r="I229" s="7"/>
      <c r="J229" s="6"/>
      <c r="K229" s="6"/>
      <c r="L229" s="6"/>
      <c r="M229" s="6"/>
      <c r="N229" s="6"/>
      <c r="O229" s="6"/>
      <c r="P229" s="6"/>
      <c r="Q229" s="6"/>
      <c r="R229" s="6"/>
      <c r="S229" s="6"/>
      <c r="T229" s="6"/>
      <c r="U229" s="6"/>
      <c r="V229" s="6"/>
      <c r="W229" s="6"/>
      <c r="X229" s="6"/>
      <c r="Y229" s="6"/>
      <c r="Z229" s="6"/>
    </row>
    <row r="230" spans="1:26" ht="11.25" customHeight="1">
      <c r="A230" s="7"/>
      <c r="B230" s="7"/>
      <c r="C230" s="7"/>
      <c r="D230" s="7"/>
      <c r="E230" s="7"/>
      <c r="F230" s="7"/>
      <c r="G230" s="7"/>
      <c r="H230" s="7"/>
      <c r="I230" s="7"/>
      <c r="J230" s="6"/>
      <c r="K230" s="6"/>
      <c r="L230" s="6"/>
      <c r="M230" s="6"/>
      <c r="N230" s="6"/>
      <c r="O230" s="6"/>
      <c r="P230" s="6"/>
      <c r="Q230" s="6"/>
      <c r="R230" s="6"/>
      <c r="S230" s="6"/>
      <c r="T230" s="6"/>
      <c r="U230" s="6"/>
      <c r="V230" s="6"/>
      <c r="W230" s="6"/>
      <c r="X230" s="6"/>
      <c r="Y230" s="6"/>
      <c r="Z230" s="6"/>
    </row>
    <row r="231" spans="1:26" ht="11.25" customHeight="1">
      <c r="A231" s="7"/>
      <c r="B231" s="7"/>
      <c r="C231" s="7"/>
      <c r="D231" s="7"/>
      <c r="E231" s="7"/>
      <c r="F231" s="7"/>
      <c r="G231" s="7"/>
      <c r="H231" s="7"/>
      <c r="I231" s="7"/>
      <c r="J231" s="6"/>
      <c r="K231" s="6"/>
      <c r="L231" s="6"/>
      <c r="M231" s="6"/>
      <c r="N231" s="6"/>
      <c r="O231" s="6"/>
      <c r="P231" s="6"/>
      <c r="Q231" s="6"/>
      <c r="R231" s="6"/>
      <c r="S231" s="6"/>
      <c r="T231" s="6"/>
      <c r="U231" s="6"/>
      <c r="V231" s="6"/>
      <c r="W231" s="6"/>
      <c r="X231" s="6"/>
      <c r="Y231" s="6"/>
      <c r="Z231" s="6"/>
    </row>
    <row r="232" spans="1:26" ht="11.25" customHeight="1">
      <c r="A232" s="7"/>
      <c r="B232" s="7"/>
      <c r="C232" s="7"/>
      <c r="D232" s="7"/>
      <c r="E232" s="7"/>
      <c r="F232" s="7"/>
      <c r="G232" s="7"/>
      <c r="H232" s="7"/>
      <c r="I232" s="7"/>
      <c r="J232" s="6"/>
      <c r="K232" s="6"/>
      <c r="L232" s="6"/>
      <c r="M232" s="6"/>
      <c r="N232" s="6"/>
      <c r="O232" s="6"/>
      <c r="P232" s="6"/>
      <c r="Q232" s="6"/>
      <c r="R232" s="6"/>
      <c r="S232" s="6"/>
      <c r="T232" s="6"/>
      <c r="U232" s="6"/>
      <c r="V232" s="6"/>
      <c r="W232" s="6"/>
      <c r="X232" s="6"/>
      <c r="Y232" s="6"/>
      <c r="Z232" s="6"/>
    </row>
    <row r="233" spans="1:26" ht="11.25" customHeight="1">
      <c r="A233" s="7"/>
      <c r="B233" s="7"/>
      <c r="C233" s="7"/>
      <c r="D233" s="7"/>
      <c r="E233" s="7"/>
      <c r="F233" s="7"/>
      <c r="G233" s="7"/>
      <c r="H233" s="7"/>
      <c r="I233" s="7"/>
      <c r="J233" s="6"/>
      <c r="K233" s="6"/>
      <c r="L233" s="6"/>
      <c r="M233" s="6"/>
      <c r="N233" s="6"/>
      <c r="O233" s="6"/>
      <c r="P233" s="6"/>
      <c r="Q233" s="6"/>
      <c r="R233" s="6"/>
      <c r="S233" s="6"/>
      <c r="T233" s="6"/>
      <c r="U233" s="6"/>
      <c r="V233" s="6"/>
      <c r="W233" s="6"/>
      <c r="X233" s="6"/>
      <c r="Y233" s="6"/>
      <c r="Z233" s="6"/>
    </row>
    <row r="234" spans="1:26" ht="11.25" customHeight="1">
      <c r="A234" s="7"/>
      <c r="B234" s="7"/>
      <c r="C234" s="7"/>
      <c r="D234" s="7"/>
      <c r="E234" s="7"/>
      <c r="F234" s="7"/>
      <c r="G234" s="7"/>
      <c r="H234" s="7"/>
      <c r="I234" s="7"/>
      <c r="J234" s="6"/>
      <c r="K234" s="6"/>
      <c r="L234" s="6"/>
      <c r="M234" s="6"/>
      <c r="N234" s="6"/>
      <c r="O234" s="6"/>
      <c r="P234" s="6"/>
      <c r="Q234" s="6"/>
      <c r="R234" s="6"/>
      <c r="S234" s="6"/>
      <c r="T234" s="6"/>
      <c r="U234" s="6"/>
      <c r="V234" s="6"/>
      <c r="W234" s="6"/>
      <c r="X234" s="6"/>
      <c r="Y234" s="6"/>
      <c r="Z234" s="6"/>
    </row>
    <row r="235" spans="1:26" ht="11.25" customHeight="1">
      <c r="A235" s="7"/>
      <c r="B235" s="7"/>
      <c r="C235" s="7"/>
      <c r="D235" s="7"/>
      <c r="E235" s="7"/>
      <c r="F235" s="7"/>
      <c r="G235" s="7"/>
      <c r="H235" s="7"/>
      <c r="I235" s="7"/>
      <c r="J235" s="6"/>
      <c r="K235" s="6"/>
      <c r="L235" s="6"/>
      <c r="M235" s="6"/>
      <c r="N235" s="6"/>
      <c r="O235" s="6"/>
      <c r="P235" s="6"/>
      <c r="Q235" s="6"/>
      <c r="R235" s="6"/>
      <c r="S235" s="6"/>
      <c r="T235" s="6"/>
      <c r="U235" s="6"/>
      <c r="V235" s="6"/>
      <c r="W235" s="6"/>
      <c r="X235" s="6"/>
      <c r="Y235" s="6"/>
      <c r="Z235" s="6"/>
    </row>
    <row r="236" spans="1:26" ht="11.25" customHeight="1">
      <c r="A236" s="7"/>
      <c r="B236" s="7"/>
      <c r="C236" s="7"/>
      <c r="D236" s="7"/>
      <c r="E236" s="7"/>
      <c r="F236" s="7"/>
      <c r="G236" s="7"/>
      <c r="H236" s="7"/>
      <c r="I236" s="7"/>
      <c r="J236" s="6"/>
      <c r="K236" s="6"/>
      <c r="L236" s="6"/>
      <c r="M236" s="6"/>
      <c r="N236" s="6"/>
      <c r="O236" s="6"/>
      <c r="P236" s="6"/>
      <c r="Q236" s="6"/>
      <c r="R236" s="6"/>
      <c r="S236" s="6"/>
      <c r="T236" s="6"/>
      <c r="U236" s="6"/>
      <c r="V236" s="6"/>
      <c r="W236" s="6"/>
      <c r="X236" s="6"/>
      <c r="Y236" s="6"/>
      <c r="Z236" s="6"/>
    </row>
    <row r="237" spans="1:26" ht="11.25" customHeight="1">
      <c r="A237" s="7"/>
      <c r="B237" s="7"/>
      <c r="C237" s="7"/>
      <c r="D237" s="7"/>
      <c r="E237" s="7"/>
      <c r="F237" s="7"/>
      <c r="G237" s="7"/>
      <c r="H237" s="7"/>
      <c r="I237" s="7"/>
      <c r="J237" s="6"/>
      <c r="K237" s="6"/>
      <c r="L237" s="6"/>
      <c r="M237" s="6"/>
      <c r="N237" s="6"/>
      <c r="O237" s="6"/>
      <c r="P237" s="6"/>
      <c r="Q237" s="6"/>
      <c r="R237" s="6"/>
      <c r="S237" s="6"/>
      <c r="T237" s="6"/>
      <c r="U237" s="6"/>
      <c r="V237" s="6"/>
      <c r="W237" s="6"/>
      <c r="X237" s="6"/>
      <c r="Y237" s="6"/>
      <c r="Z237" s="6"/>
    </row>
    <row r="238" spans="1:26" ht="11.25" customHeight="1">
      <c r="A238" s="7"/>
      <c r="B238" s="7"/>
      <c r="C238" s="7"/>
      <c r="D238" s="7"/>
      <c r="E238" s="7"/>
      <c r="F238" s="7"/>
      <c r="G238" s="7"/>
      <c r="H238" s="7"/>
      <c r="I238" s="7"/>
      <c r="J238" s="6"/>
      <c r="K238" s="6"/>
      <c r="L238" s="6"/>
      <c r="M238" s="6"/>
      <c r="N238" s="6"/>
      <c r="O238" s="6"/>
      <c r="P238" s="6"/>
      <c r="Q238" s="6"/>
      <c r="R238" s="6"/>
      <c r="S238" s="6"/>
      <c r="T238" s="6"/>
      <c r="U238" s="6"/>
      <c r="V238" s="6"/>
      <c r="W238" s="6"/>
      <c r="X238" s="6"/>
      <c r="Y238" s="6"/>
      <c r="Z238" s="6"/>
    </row>
    <row r="239" spans="1:26" ht="11.25" customHeight="1">
      <c r="A239" s="7"/>
      <c r="B239" s="7"/>
      <c r="C239" s="7"/>
      <c r="D239" s="7"/>
      <c r="E239" s="7"/>
      <c r="F239" s="7"/>
      <c r="G239" s="7"/>
      <c r="H239" s="7"/>
      <c r="I239" s="7"/>
      <c r="J239" s="6"/>
      <c r="K239" s="6"/>
      <c r="L239" s="6"/>
      <c r="M239" s="6"/>
      <c r="N239" s="6"/>
      <c r="O239" s="6"/>
      <c r="P239" s="6"/>
      <c r="Q239" s="6"/>
      <c r="R239" s="6"/>
      <c r="S239" s="6"/>
      <c r="T239" s="6"/>
      <c r="U239" s="6"/>
      <c r="V239" s="6"/>
      <c r="W239" s="6"/>
      <c r="X239" s="6"/>
      <c r="Y239" s="6"/>
      <c r="Z239" s="6"/>
    </row>
    <row r="240" spans="1:26" ht="11.25" customHeight="1">
      <c r="A240" s="7"/>
      <c r="B240" s="7"/>
      <c r="C240" s="7"/>
      <c r="D240" s="7"/>
      <c r="E240" s="7"/>
      <c r="F240" s="7"/>
      <c r="G240" s="7"/>
      <c r="H240" s="7"/>
      <c r="I240" s="7"/>
      <c r="J240" s="6"/>
      <c r="K240" s="6"/>
      <c r="L240" s="6"/>
      <c r="M240" s="6"/>
      <c r="N240" s="6"/>
      <c r="O240" s="6"/>
      <c r="P240" s="6"/>
      <c r="Q240" s="6"/>
      <c r="R240" s="6"/>
      <c r="S240" s="6"/>
      <c r="T240" s="6"/>
      <c r="U240" s="6"/>
      <c r="V240" s="6"/>
      <c r="W240" s="6"/>
      <c r="X240" s="6"/>
      <c r="Y240" s="6"/>
      <c r="Z240" s="6"/>
    </row>
    <row r="241" spans="1:26" ht="11.25" customHeight="1">
      <c r="A241" s="7"/>
      <c r="B241" s="7"/>
      <c r="C241" s="7"/>
      <c r="D241" s="7"/>
      <c r="E241" s="7"/>
      <c r="F241" s="7"/>
      <c r="G241" s="7"/>
      <c r="H241" s="7"/>
      <c r="I241" s="7"/>
      <c r="J241" s="6"/>
      <c r="K241" s="6"/>
      <c r="L241" s="6"/>
      <c r="M241" s="6"/>
      <c r="N241" s="6"/>
      <c r="O241" s="6"/>
      <c r="P241" s="6"/>
      <c r="Q241" s="6"/>
      <c r="R241" s="6"/>
      <c r="S241" s="6"/>
      <c r="T241" s="6"/>
      <c r="U241" s="6"/>
      <c r="V241" s="6"/>
      <c r="W241" s="6"/>
      <c r="X241" s="6"/>
      <c r="Y241" s="6"/>
      <c r="Z241" s="6"/>
    </row>
    <row r="242" spans="1:26" ht="11.25" customHeight="1">
      <c r="A242" s="7"/>
      <c r="B242" s="7"/>
      <c r="C242" s="7"/>
      <c r="D242" s="7"/>
      <c r="E242" s="7"/>
      <c r="F242" s="7"/>
      <c r="G242" s="7"/>
      <c r="H242" s="7"/>
      <c r="I242" s="7"/>
      <c r="J242" s="6"/>
      <c r="K242" s="6"/>
      <c r="L242" s="6"/>
      <c r="M242" s="6"/>
      <c r="N242" s="6"/>
      <c r="O242" s="6"/>
      <c r="P242" s="6"/>
      <c r="Q242" s="6"/>
      <c r="R242" s="6"/>
      <c r="S242" s="6"/>
      <c r="T242" s="6"/>
      <c r="U242" s="6"/>
      <c r="V242" s="6"/>
      <c r="W242" s="6"/>
      <c r="X242" s="6"/>
      <c r="Y242" s="6"/>
      <c r="Z242" s="6"/>
    </row>
    <row r="243" spans="1:26" ht="11.25" customHeight="1">
      <c r="A243" s="7"/>
      <c r="B243" s="7"/>
      <c r="C243" s="7"/>
      <c r="D243" s="7"/>
      <c r="E243" s="7"/>
      <c r="F243" s="7"/>
      <c r="G243" s="7"/>
      <c r="H243" s="7"/>
      <c r="I243" s="7"/>
      <c r="J243" s="6"/>
      <c r="K243" s="6"/>
      <c r="L243" s="6"/>
      <c r="M243" s="6"/>
      <c r="N243" s="6"/>
      <c r="O243" s="6"/>
      <c r="P243" s="6"/>
      <c r="Q243" s="6"/>
      <c r="R243" s="6"/>
      <c r="S243" s="6"/>
      <c r="T243" s="6"/>
      <c r="U243" s="6"/>
      <c r="V243" s="6"/>
      <c r="W243" s="6"/>
      <c r="X243" s="6"/>
      <c r="Y243" s="6"/>
      <c r="Z243" s="6"/>
    </row>
    <row r="244" spans="1:26" ht="11.25" customHeight="1">
      <c r="A244" s="7"/>
      <c r="B244" s="7"/>
      <c r="C244" s="7"/>
      <c r="D244" s="7"/>
      <c r="E244" s="7"/>
      <c r="F244" s="7"/>
      <c r="G244" s="7"/>
      <c r="H244" s="7"/>
      <c r="I244" s="7"/>
      <c r="J244" s="6"/>
      <c r="K244" s="6"/>
      <c r="L244" s="6"/>
      <c r="M244" s="6"/>
      <c r="N244" s="6"/>
      <c r="O244" s="6"/>
      <c r="P244" s="6"/>
      <c r="Q244" s="6"/>
      <c r="R244" s="6"/>
      <c r="S244" s="6"/>
      <c r="T244" s="6"/>
      <c r="U244" s="6"/>
      <c r="V244" s="6"/>
      <c r="W244" s="6"/>
      <c r="X244" s="6"/>
      <c r="Y244" s="6"/>
      <c r="Z244" s="6"/>
    </row>
    <row r="245" spans="1:26" ht="11.25" customHeight="1">
      <c r="A245" s="7"/>
      <c r="B245" s="7"/>
      <c r="C245" s="7"/>
      <c r="D245" s="7"/>
      <c r="E245" s="7"/>
      <c r="F245" s="7"/>
      <c r="G245" s="7"/>
      <c r="H245" s="7"/>
      <c r="I245" s="7"/>
      <c r="J245" s="6"/>
      <c r="K245" s="6"/>
      <c r="L245" s="6"/>
      <c r="M245" s="6"/>
      <c r="N245" s="6"/>
      <c r="O245" s="6"/>
      <c r="P245" s="6"/>
      <c r="Q245" s="6"/>
      <c r="R245" s="6"/>
      <c r="S245" s="6"/>
      <c r="T245" s="6"/>
      <c r="U245" s="6"/>
      <c r="V245" s="6"/>
      <c r="W245" s="6"/>
      <c r="X245" s="6"/>
      <c r="Y245" s="6"/>
      <c r="Z245" s="6"/>
    </row>
    <row r="246" spans="1:26" ht="11.25" customHeight="1">
      <c r="A246" s="7"/>
      <c r="B246" s="7"/>
      <c r="C246" s="7"/>
      <c r="D246" s="7"/>
      <c r="E246" s="7"/>
      <c r="F246" s="7"/>
      <c r="G246" s="7"/>
      <c r="H246" s="7"/>
      <c r="I246" s="7"/>
      <c r="J246" s="6"/>
      <c r="K246" s="6"/>
      <c r="L246" s="6"/>
      <c r="M246" s="6"/>
      <c r="N246" s="6"/>
      <c r="O246" s="6"/>
      <c r="P246" s="6"/>
      <c r="Q246" s="6"/>
      <c r="R246" s="6"/>
      <c r="S246" s="6"/>
      <c r="T246" s="6"/>
      <c r="U246" s="6"/>
      <c r="V246" s="6"/>
      <c r="W246" s="6"/>
      <c r="X246" s="6"/>
      <c r="Y246" s="6"/>
      <c r="Z246" s="6"/>
    </row>
    <row r="247" spans="1:26" ht="11.25" customHeight="1">
      <c r="A247" s="7"/>
      <c r="B247" s="7"/>
      <c r="C247" s="7"/>
      <c r="D247" s="7"/>
      <c r="E247" s="7"/>
      <c r="F247" s="7"/>
      <c r="G247" s="7"/>
      <c r="H247" s="7"/>
      <c r="I247" s="7"/>
      <c r="J247" s="6"/>
      <c r="K247" s="6"/>
      <c r="L247" s="6"/>
      <c r="M247" s="6"/>
      <c r="N247" s="6"/>
      <c r="O247" s="6"/>
      <c r="P247" s="6"/>
      <c r="Q247" s="6"/>
      <c r="R247" s="6"/>
      <c r="S247" s="6"/>
      <c r="T247" s="6"/>
      <c r="U247" s="6"/>
      <c r="V247" s="6"/>
      <c r="W247" s="6"/>
      <c r="X247" s="6"/>
      <c r="Y247" s="6"/>
      <c r="Z247" s="6"/>
    </row>
    <row r="248" spans="1:26" ht="11.25" customHeight="1">
      <c r="A248" s="7"/>
      <c r="B248" s="7"/>
      <c r="C248" s="7"/>
      <c r="D248" s="7"/>
      <c r="E248" s="7"/>
      <c r="F248" s="7"/>
      <c r="G248" s="7"/>
      <c r="H248" s="7"/>
      <c r="I248" s="7"/>
      <c r="J248" s="6"/>
      <c r="K248" s="6"/>
      <c r="L248" s="6"/>
      <c r="M248" s="6"/>
      <c r="N248" s="6"/>
      <c r="O248" s="6"/>
      <c r="P248" s="6"/>
      <c r="Q248" s="6"/>
      <c r="R248" s="6"/>
      <c r="S248" s="6"/>
      <c r="T248" s="6"/>
      <c r="U248" s="6"/>
      <c r="V248" s="6"/>
      <c r="W248" s="6"/>
      <c r="X248" s="6"/>
      <c r="Y248" s="6"/>
      <c r="Z248" s="6"/>
    </row>
    <row r="249" spans="1:26" ht="11.25" customHeight="1">
      <c r="A249" s="7"/>
      <c r="B249" s="7"/>
      <c r="C249" s="7"/>
      <c r="D249" s="7"/>
      <c r="E249" s="7"/>
      <c r="F249" s="7"/>
      <c r="G249" s="7"/>
      <c r="H249" s="7"/>
      <c r="I249" s="7"/>
      <c r="J249" s="6"/>
      <c r="K249" s="6"/>
      <c r="L249" s="6"/>
      <c r="M249" s="6"/>
      <c r="N249" s="6"/>
      <c r="O249" s="6"/>
      <c r="P249" s="6"/>
      <c r="Q249" s="6"/>
      <c r="R249" s="6"/>
      <c r="S249" s="6"/>
      <c r="T249" s="6"/>
      <c r="U249" s="6"/>
      <c r="V249" s="6"/>
      <c r="W249" s="6"/>
      <c r="X249" s="6"/>
      <c r="Y249" s="6"/>
      <c r="Z249" s="6"/>
    </row>
    <row r="250" spans="1:26" ht="11.25" customHeight="1">
      <c r="A250" s="7"/>
      <c r="B250" s="7"/>
      <c r="C250" s="7"/>
      <c r="D250" s="7"/>
      <c r="E250" s="7"/>
      <c r="F250" s="7"/>
      <c r="G250" s="7"/>
      <c r="H250" s="7"/>
      <c r="I250" s="7"/>
      <c r="J250" s="6"/>
      <c r="K250" s="6"/>
      <c r="L250" s="6"/>
      <c r="M250" s="6"/>
      <c r="N250" s="6"/>
      <c r="O250" s="6"/>
      <c r="P250" s="6"/>
      <c r="Q250" s="6"/>
      <c r="R250" s="6"/>
      <c r="S250" s="6"/>
      <c r="T250" s="6"/>
      <c r="U250" s="6"/>
      <c r="V250" s="6"/>
      <c r="W250" s="6"/>
      <c r="X250" s="6"/>
      <c r="Y250" s="6"/>
      <c r="Z250" s="6"/>
    </row>
    <row r="251" spans="1:26" ht="11.25" customHeight="1">
      <c r="A251" s="7"/>
      <c r="B251" s="7"/>
      <c r="C251" s="7"/>
      <c r="D251" s="7"/>
      <c r="E251" s="7"/>
      <c r="F251" s="7"/>
      <c r="G251" s="7"/>
      <c r="H251" s="7"/>
      <c r="I251" s="7"/>
      <c r="J251" s="6"/>
      <c r="K251" s="6"/>
      <c r="L251" s="6"/>
      <c r="M251" s="6"/>
      <c r="N251" s="6"/>
      <c r="O251" s="6"/>
      <c r="P251" s="6"/>
      <c r="Q251" s="6"/>
      <c r="R251" s="6"/>
      <c r="S251" s="6"/>
      <c r="T251" s="6"/>
      <c r="U251" s="6"/>
      <c r="V251" s="6"/>
      <c r="W251" s="6"/>
      <c r="X251" s="6"/>
      <c r="Y251" s="6"/>
      <c r="Z251" s="6"/>
    </row>
    <row r="252" spans="1:26" ht="11.25" customHeight="1">
      <c r="A252" s="7"/>
      <c r="B252" s="7"/>
      <c r="C252" s="7"/>
      <c r="D252" s="7"/>
      <c r="E252" s="7"/>
      <c r="F252" s="7"/>
      <c r="G252" s="7"/>
      <c r="H252" s="7"/>
      <c r="I252" s="7"/>
      <c r="J252" s="6"/>
      <c r="K252" s="6"/>
      <c r="L252" s="6"/>
      <c r="M252" s="6"/>
      <c r="N252" s="6"/>
      <c r="O252" s="6"/>
      <c r="P252" s="6"/>
      <c r="Q252" s="6"/>
      <c r="R252" s="6"/>
      <c r="S252" s="6"/>
      <c r="T252" s="6"/>
      <c r="U252" s="6"/>
      <c r="V252" s="6"/>
      <c r="W252" s="6"/>
      <c r="X252" s="6"/>
      <c r="Y252" s="6"/>
      <c r="Z252" s="6"/>
    </row>
    <row r="253" spans="1:26" ht="11.25" customHeight="1">
      <c r="A253" s="7"/>
      <c r="B253" s="7"/>
      <c r="C253" s="7"/>
      <c r="D253" s="7"/>
      <c r="E253" s="7"/>
      <c r="F253" s="7"/>
      <c r="G253" s="7"/>
      <c r="H253" s="7"/>
      <c r="I253" s="7"/>
      <c r="J253" s="6"/>
      <c r="K253" s="6"/>
      <c r="L253" s="6"/>
      <c r="M253" s="6"/>
      <c r="N253" s="6"/>
      <c r="O253" s="6"/>
      <c r="P253" s="6"/>
      <c r="Q253" s="6"/>
      <c r="R253" s="6"/>
      <c r="S253" s="6"/>
      <c r="T253" s="6"/>
      <c r="U253" s="6"/>
      <c r="V253" s="6"/>
      <c r="W253" s="6"/>
      <c r="X253" s="6"/>
      <c r="Y253" s="6"/>
      <c r="Z253" s="6"/>
    </row>
    <row r="254" spans="1:26" ht="11.25" customHeight="1">
      <c r="A254" s="7"/>
      <c r="B254" s="7"/>
      <c r="C254" s="7"/>
      <c r="D254" s="7"/>
      <c r="E254" s="7"/>
      <c r="F254" s="7"/>
      <c r="G254" s="7"/>
      <c r="H254" s="7"/>
      <c r="I254" s="7"/>
      <c r="J254" s="6"/>
      <c r="K254" s="6"/>
      <c r="L254" s="6"/>
      <c r="M254" s="6"/>
      <c r="N254" s="6"/>
      <c r="O254" s="6"/>
      <c r="P254" s="6"/>
      <c r="Q254" s="6"/>
      <c r="R254" s="6"/>
      <c r="S254" s="6"/>
      <c r="T254" s="6"/>
      <c r="U254" s="6"/>
      <c r="V254" s="6"/>
      <c r="W254" s="6"/>
      <c r="X254" s="6"/>
      <c r="Y254" s="6"/>
      <c r="Z254" s="6"/>
    </row>
    <row r="255" spans="1:26" ht="11.25" customHeight="1">
      <c r="A255" s="7"/>
      <c r="B255" s="7"/>
      <c r="C255" s="7"/>
      <c r="D255" s="7"/>
      <c r="E255" s="7"/>
      <c r="F255" s="7"/>
      <c r="G255" s="7"/>
      <c r="H255" s="7"/>
      <c r="I255" s="7"/>
      <c r="J255" s="6"/>
      <c r="K255" s="6"/>
      <c r="L255" s="6"/>
      <c r="M255" s="6"/>
      <c r="N255" s="6"/>
      <c r="O255" s="6"/>
      <c r="P255" s="6"/>
      <c r="Q255" s="6"/>
      <c r="R255" s="6"/>
      <c r="S255" s="6"/>
      <c r="T255" s="6"/>
      <c r="U255" s="6"/>
      <c r="V255" s="6"/>
      <c r="W255" s="6"/>
      <c r="X255" s="6"/>
      <c r="Y255" s="6"/>
      <c r="Z255" s="6"/>
    </row>
    <row r="256" spans="1:26" ht="11.25" customHeight="1">
      <c r="A256" s="7"/>
      <c r="B256" s="7"/>
      <c r="C256" s="7"/>
      <c r="D256" s="7"/>
      <c r="E256" s="7"/>
      <c r="F256" s="7"/>
      <c r="G256" s="7"/>
      <c r="H256" s="7"/>
      <c r="I256" s="7"/>
      <c r="J256" s="6"/>
      <c r="K256" s="6"/>
      <c r="L256" s="6"/>
      <c r="M256" s="6"/>
      <c r="N256" s="6"/>
      <c r="O256" s="6"/>
      <c r="P256" s="6"/>
      <c r="Q256" s="6"/>
      <c r="R256" s="6"/>
      <c r="S256" s="6"/>
      <c r="T256" s="6"/>
      <c r="U256" s="6"/>
      <c r="V256" s="6"/>
      <c r="W256" s="6"/>
      <c r="X256" s="6"/>
      <c r="Y256" s="6"/>
      <c r="Z256" s="6"/>
    </row>
    <row r="257" spans="1:26" ht="11.25" customHeight="1">
      <c r="A257" s="7"/>
      <c r="B257" s="7"/>
      <c r="C257" s="7"/>
      <c r="D257" s="7"/>
      <c r="E257" s="7"/>
      <c r="F257" s="7"/>
      <c r="G257" s="7"/>
      <c r="H257" s="7"/>
      <c r="I257" s="7"/>
      <c r="J257" s="6"/>
      <c r="K257" s="6"/>
      <c r="L257" s="6"/>
      <c r="M257" s="6"/>
      <c r="N257" s="6"/>
      <c r="O257" s="6"/>
      <c r="P257" s="6"/>
      <c r="Q257" s="6"/>
      <c r="R257" s="6"/>
      <c r="S257" s="6"/>
      <c r="T257" s="6"/>
      <c r="U257" s="6"/>
      <c r="V257" s="6"/>
      <c r="W257" s="6"/>
      <c r="X257" s="6"/>
      <c r="Y257" s="6"/>
      <c r="Z257" s="6"/>
    </row>
    <row r="258" spans="1:26" ht="11.25" customHeight="1">
      <c r="A258" s="7"/>
      <c r="B258" s="7"/>
      <c r="C258" s="7"/>
      <c r="D258" s="7"/>
      <c r="E258" s="7"/>
      <c r="F258" s="7"/>
      <c r="G258" s="7"/>
      <c r="H258" s="7"/>
      <c r="I258" s="7"/>
      <c r="J258" s="6"/>
      <c r="K258" s="6"/>
      <c r="L258" s="6"/>
      <c r="M258" s="6"/>
      <c r="N258" s="6"/>
      <c r="O258" s="6"/>
      <c r="P258" s="6"/>
      <c r="Q258" s="6"/>
      <c r="R258" s="6"/>
      <c r="S258" s="6"/>
      <c r="T258" s="6"/>
      <c r="U258" s="6"/>
      <c r="V258" s="6"/>
      <c r="W258" s="6"/>
      <c r="X258" s="6"/>
      <c r="Y258" s="6"/>
      <c r="Z258" s="6"/>
    </row>
    <row r="259" spans="1:26" ht="11.25" customHeight="1">
      <c r="A259" s="7"/>
      <c r="B259" s="7"/>
      <c r="C259" s="7"/>
      <c r="D259" s="7"/>
      <c r="E259" s="7"/>
      <c r="F259" s="7"/>
      <c r="G259" s="7"/>
      <c r="H259" s="7"/>
      <c r="I259" s="7"/>
      <c r="J259" s="6"/>
      <c r="K259" s="6"/>
      <c r="L259" s="6"/>
      <c r="M259" s="6"/>
      <c r="N259" s="6"/>
      <c r="O259" s="6"/>
      <c r="P259" s="6"/>
      <c r="Q259" s="6"/>
      <c r="R259" s="6"/>
      <c r="S259" s="6"/>
      <c r="T259" s="6"/>
      <c r="U259" s="6"/>
      <c r="V259" s="6"/>
      <c r="W259" s="6"/>
      <c r="X259" s="6"/>
      <c r="Y259" s="6"/>
      <c r="Z259" s="6"/>
    </row>
    <row r="260" spans="1:26" ht="11.25" customHeight="1">
      <c r="A260" s="7"/>
      <c r="B260" s="7"/>
      <c r="C260" s="7"/>
      <c r="D260" s="7"/>
      <c r="E260" s="7"/>
      <c r="F260" s="7"/>
      <c r="G260" s="7"/>
      <c r="H260" s="7"/>
      <c r="I260" s="7"/>
      <c r="J260" s="6"/>
      <c r="K260" s="6"/>
      <c r="L260" s="6"/>
      <c r="M260" s="6"/>
      <c r="N260" s="6"/>
      <c r="O260" s="6"/>
      <c r="P260" s="6"/>
      <c r="Q260" s="6"/>
      <c r="R260" s="6"/>
      <c r="S260" s="6"/>
      <c r="T260" s="6"/>
      <c r="U260" s="6"/>
      <c r="V260" s="6"/>
      <c r="W260" s="6"/>
      <c r="X260" s="6"/>
      <c r="Y260" s="6"/>
      <c r="Z260" s="6"/>
    </row>
    <row r="261" spans="1:26" ht="11.25" customHeight="1">
      <c r="A261" s="7"/>
      <c r="B261" s="7"/>
      <c r="C261" s="7"/>
      <c r="D261" s="7"/>
      <c r="E261" s="7"/>
      <c r="F261" s="7"/>
      <c r="G261" s="7"/>
      <c r="H261" s="7"/>
      <c r="I261" s="7"/>
      <c r="J261" s="6"/>
      <c r="K261" s="6"/>
      <c r="L261" s="6"/>
      <c r="M261" s="6"/>
      <c r="N261" s="6"/>
      <c r="O261" s="6"/>
      <c r="P261" s="6"/>
      <c r="Q261" s="6"/>
      <c r="R261" s="6"/>
      <c r="S261" s="6"/>
      <c r="T261" s="6"/>
      <c r="U261" s="6"/>
      <c r="V261" s="6"/>
      <c r="W261" s="6"/>
      <c r="X261" s="6"/>
      <c r="Y261" s="6"/>
      <c r="Z261" s="6"/>
    </row>
    <row r="262" spans="1:26" ht="15.75" customHeight="1"/>
    <row r="263" spans="1:26" ht="15.75" customHeight="1"/>
    <row r="264" spans="1:26" ht="15.75" customHeight="1"/>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8">
    <mergeCell ref="A44:C44"/>
    <mergeCell ref="A55:C55"/>
    <mergeCell ref="A3:C3"/>
    <mergeCell ref="A10:C10"/>
    <mergeCell ref="A20:C20"/>
    <mergeCell ref="A30:C30"/>
    <mergeCell ref="A37:C37"/>
    <mergeCell ref="A51:C51"/>
  </mergeCells>
  <pageMargins left="0.7" right="0.7" top="0.75" bottom="0.75" header="0" footer="0"/>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39997558519241921"/>
  </sheetPr>
  <dimension ref="A1:O1000"/>
  <sheetViews>
    <sheetView zoomScale="80" zoomScaleNormal="80" workbookViewId="0">
      <pane ySplit="1" topLeftCell="A29" activePane="bottomLeft" state="frozen"/>
      <selection activeCell="B337" sqref="B337"/>
      <selection pane="bottomLeft" activeCell="A12" sqref="A12"/>
    </sheetView>
  </sheetViews>
  <sheetFormatPr defaultColWidth="14.44140625" defaultRowHeight="15" customHeight="1"/>
  <cols>
    <col min="1" max="1" width="31.6640625" style="63" customWidth="1"/>
    <col min="2" max="2" width="25.44140625" style="63" customWidth="1"/>
    <col min="3" max="3" width="75.5546875" style="63" customWidth="1"/>
    <col min="4" max="4" width="16.33203125" style="63" customWidth="1"/>
    <col min="5" max="5" width="19" style="63" customWidth="1"/>
    <col min="6" max="6" width="14.33203125" style="63" customWidth="1"/>
    <col min="7" max="7" width="13.33203125" style="63" customWidth="1"/>
    <col min="8" max="8" width="11.88671875" style="63" customWidth="1"/>
    <col min="9" max="10" width="10" style="63" customWidth="1"/>
    <col min="11" max="15" width="14" style="63" customWidth="1"/>
    <col min="16" max="26" width="9.109375" style="63" customWidth="1"/>
    <col min="27" max="16384" width="14.44140625" style="63"/>
  </cols>
  <sheetData>
    <row r="1" spans="1:15" ht="37.5" customHeight="1">
      <c r="A1" s="42" t="s">
        <v>752</v>
      </c>
      <c r="B1" s="42" t="s">
        <v>194</v>
      </c>
      <c r="C1" s="42" t="s">
        <v>195</v>
      </c>
      <c r="D1" s="42" t="s">
        <v>498</v>
      </c>
      <c r="E1" s="44" t="s">
        <v>495</v>
      </c>
      <c r="F1" s="44" t="s">
        <v>496</v>
      </c>
      <c r="G1" s="42" t="s">
        <v>200</v>
      </c>
      <c r="H1" s="42" t="s">
        <v>497</v>
      </c>
      <c r="I1" s="42" t="s">
        <v>202</v>
      </c>
      <c r="J1" s="42" t="s">
        <v>204</v>
      </c>
      <c r="K1" s="42" t="s">
        <v>205</v>
      </c>
      <c r="L1" s="267" t="s">
        <v>5636</v>
      </c>
      <c r="M1" s="46" t="s">
        <v>207</v>
      </c>
      <c r="N1" s="46" t="s">
        <v>208</v>
      </c>
      <c r="O1" s="47" t="s">
        <v>209</v>
      </c>
    </row>
    <row r="2" spans="1:15" ht="20.100000000000001" customHeight="1">
      <c r="L2" s="53">
        <f t="shared" ref="L2:L49" si="0">K2*2</f>
        <v>0</v>
      </c>
      <c r="M2" s="53">
        <f t="shared" ref="M2:M49" si="1">L2*0.6</f>
        <v>0</v>
      </c>
      <c r="N2" s="53">
        <f t="shared" ref="N2:N49" si="2">M2*0.95</f>
        <v>0</v>
      </c>
      <c r="O2" s="53">
        <f t="shared" ref="O2:O49" si="3">N2*0.85</f>
        <v>0</v>
      </c>
    </row>
    <row r="3" spans="1:15" ht="20.100000000000001" customHeight="1">
      <c r="A3" s="915" t="s">
        <v>753</v>
      </c>
      <c r="B3" s="916"/>
      <c r="C3" s="917"/>
      <c r="G3" s="63" t="s">
        <v>754</v>
      </c>
      <c r="K3" s="326">
        <f>K4/0.8</f>
        <v>348737.5</v>
      </c>
      <c r="L3" s="53">
        <f t="shared" si="0"/>
        <v>697475</v>
      </c>
      <c r="M3" s="53">
        <f t="shared" si="1"/>
        <v>418485</v>
      </c>
      <c r="N3" s="53">
        <f t="shared" si="2"/>
        <v>397560.75</v>
      </c>
      <c r="O3" s="53">
        <f t="shared" si="3"/>
        <v>337926.63750000001</v>
      </c>
    </row>
    <row r="4" spans="1:15" ht="52.8">
      <c r="A4" s="123" t="s">
        <v>755</v>
      </c>
      <c r="B4" s="327" t="s">
        <v>756</v>
      </c>
      <c r="C4" s="328" t="s">
        <v>757</v>
      </c>
      <c r="E4" s="329">
        <f>CEILING(M4,500)</f>
        <v>335000</v>
      </c>
      <c r="F4" s="329">
        <f>CEILING(L4,500)</f>
        <v>558000</v>
      </c>
      <c r="G4" s="63" t="s">
        <v>754</v>
      </c>
      <c r="H4" s="63" t="s">
        <v>280</v>
      </c>
      <c r="I4" s="63" t="s">
        <v>758</v>
      </c>
      <c r="K4" s="330">
        <v>278990</v>
      </c>
      <c r="L4" s="53">
        <f>K4*2</f>
        <v>557980</v>
      </c>
      <c r="M4" s="53">
        <f>L4*0.6</f>
        <v>334788</v>
      </c>
      <c r="N4" s="53">
        <f t="shared" si="2"/>
        <v>318048.59999999998</v>
      </c>
      <c r="O4" s="53">
        <f t="shared" si="3"/>
        <v>270341.31</v>
      </c>
    </row>
    <row r="5" spans="1:15" ht="13.2">
      <c r="A5" s="123"/>
      <c r="B5" s="331" t="s">
        <v>759</v>
      </c>
      <c r="C5" s="332" t="s">
        <v>760</v>
      </c>
      <c r="E5" s="329">
        <f t="shared" ref="E5:E49" si="4">CEILING(M5,500)</f>
        <v>0</v>
      </c>
      <c r="F5" s="329">
        <f t="shared" ref="F5:F49" si="5">CEILING(L5,500)</f>
        <v>0</v>
      </c>
      <c r="G5" s="63" t="s">
        <v>754</v>
      </c>
      <c r="I5" s="63" t="s">
        <v>761</v>
      </c>
      <c r="K5" s="330">
        <v>0</v>
      </c>
      <c r="L5" s="53">
        <f t="shared" si="0"/>
        <v>0</v>
      </c>
      <c r="M5" s="53">
        <f t="shared" si="1"/>
        <v>0</v>
      </c>
      <c r="N5" s="53">
        <f t="shared" si="2"/>
        <v>0</v>
      </c>
      <c r="O5" s="53">
        <f t="shared" si="3"/>
        <v>0</v>
      </c>
    </row>
    <row r="6" spans="1:15" ht="13.2">
      <c r="A6" s="915" t="s">
        <v>762</v>
      </c>
      <c r="B6" s="916"/>
      <c r="C6" s="917"/>
      <c r="E6" s="329">
        <f t="shared" si="4"/>
        <v>0</v>
      </c>
      <c r="F6" s="329">
        <f t="shared" si="5"/>
        <v>0</v>
      </c>
      <c r="L6" s="53">
        <f t="shared" si="0"/>
        <v>0</v>
      </c>
      <c r="M6" s="53">
        <f t="shared" si="1"/>
        <v>0</v>
      </c>
      <c r="N6" s="53">
        <f t="shared" si="2"/>
        <v>0</v>
      </c>
      <c r="O6" s="53">
        <f t="shared" si="3"/>
        <v>0</v>
      </c>
    </row>
    <row r="7" spans="1:15" ht="39.6">
      <c r="A7" s="333" t="s">
        <v>763</v>
      </c>
      <c r="B7" s="333" t="s">
        <v>764</v>
      </c>
      <c r="C7" s="333" t="s">
        <v>765</v>
      </c>
      <c r="E7" s="329">
        <f t="shared" si="4"/>
        <v>146000</v>
      </c>
      <c r="F7" s="329">
        <f t="shared" si="5"/>
        <v>243500</v>
      </c>
      <c r="G7" s="63" t="s">
        <v>754</v>
      </c>
      <c r="H7" s="63" t="s">
        <v>280</v>
      </c>
      <c r="K7" s="334">
        <v>121650</v>
      </c>
      <c r="L7" s="53">
        <f t="shared" si="0"/>
        <v>243300</v>
      </c>
      <c r="M7" s="53">
        <f>L7*0.6</f>
        <v>145980</v>
      </c>
      <c r="N7" s="53">
        <f t="shared" si="2"/>
        <v>138681</v>
      </c>
      <c r="O7" s="53">
        <f t="shared" si="3"/>
        <v>117878.84999999999</v>
      </c>
    </row>
    <row r="8" spans="1:15" ht="39.6">
      <c r="A8" s="208" t="s">
        <v>766</v>
      </c>
      <c r="B8" s="208" t="s">
        <v>767</v>
      </c>
      <c r="C8" s="208" t="s">
        <v>768</v>
      </c>
      <c r="E8" s="329">
        <f t="shared" si="4"/>
        <v>152500</v>
      </c>
      <c r="F8" s="329">
        <f t="shared" si="5"/>
        <v>253500</v>
      </c>
      <c r="G8" s="63" t="s">
        <v>754</v>
      </c>
      <c r="H8" s="63" t="s">
        <v>280</v>
      </c>
      <c r="K8" s="335">
        <v>126680</v>
      </c>
      <c r="L8" s="53">
        <f t="shared" si="0"/>
        <v>253360</v>
      </c>
      <c r="M8" s="53">
        <f t="shared" si="1"/>
        <v>152016</v>
      </c>
      <c r="N8" s="53">
        <f t="shared" si="2"/>
        <v>144415.19999999998</v>
      </c>
      <c r="O8" s="53">
        <f t="shared" si="3"/>
        <v>122752.91999999998</v>
      </c>
    </row>
    <row r="9" spans="1:15" ht="39.6">
      <c r="A9" s="333" t="s">
        <v>769</v>
      </c>
      <c r="B9" s="333" t="s">
        <v>770</v>
      </c>
      <c r="C9" s="333" t="s">
        <v>771</v>
      </c>
      <c r="E9" s="329">
        <f t="shared" si="4"/>
        <v>165000</v>
      </c>
      <c r="F9" s="329">
        <f t="shared" si="5"/>
        <v>275000</v>
      </c>
      <c r="G9" s="63" t="s">
        <v>754</v>
      </c>
      <c r="H9" s="63" t="s">
        <v>280</v>
      </c>
      <c r="K9" s="334">
        <v>137480</v>
      </c>
      <c r="L9" s="53">
        <f t="shared" si="0"/>
        <v>274960</v>
      </c>
      <c r="M9" s="53">
        <f t="shared" si="1"/>
        <v>164976</v>
      </c>
      <c r="N9" s="53">
        <f t="shared" si="2"/>
        <v>156727.19999999998</v>
      </c>
      <c r="O9" s="53">
        <f t="shared" si="3"/>
        <v>133218.12</v>
      </c>
    </row>
    <row r="10" spans="1:15" ht="39.6">
      <c r="A10" s="208" t="s">
        <v>772</v>
      </c>
      <c r="B10" s="208" t="s">
        <v>773</v>
      </c>
      <c r="C10" s="208" t="s">
        <v>774</v>
      </c>
      <c r="E10" s="329">
        <f t="shared" si="4"/>
        <v>134000</v>
      </c>
      <c r="F10" s="329">
        <f t="shared" si="5"/>
        <v>223000</v>
      </c>
      <c r="G10" s="63" t="s">
        <v>754</v>
      </c>
      <c r="H10" s="63" t="s">
        <v>280</v>
      </c>
      <c r="K10" s="335">
        <v>111450</v>
      </c>
      <c r="L10" s="53">
        <f t="shared" si="0"/>
        <v>222900</v>
      </c>
      <c r="M10" s="53">
        <f t="shared" si="1"/>
        <v>133740</v>
      </c>
      <c r="N10" s="53">
        <f t="shared" si="2"/>
        <v>127053</v>
      </c>
      <c r="O10" s="53">
        <f t="shared" si="3"/>
        <v>107995.05</v>
      </c>
    </row>
    <row r="11" spans="1:15" ht="39.6">
      <c r="A11" s="333" t="s">
        <v>775</v>
      </c>
      <c r="B11" s="333" t="s">
        <v>776</v>
      </c>
      <c r="C11" s="333" t="s">
        <v>777</v>
      </c>
      <c r="E11" s="329">
        <f t="shared" si="4"/>
        <v>140000</v>
      </c>
      <c r="F11" s="329">
        <f t="shared" si="5"/>
        <v>233000</v>
      </c>
      <c r="G11" s="63" t="s">
        <v>754</v>
      </c>
      <c r="H11" s="63" t="s">
        <v>280</v>
      </c>
      <c r="K11" s="334">
        <v>116400</v>
      </c>
      <c r="L11" s="53">
        <f t="shared" si="0"/>
        <v>232800</v>
      </c>
      <c r="M11" s="53">
        <f t="shared" si="1"/>
        <v>139680</v>
      </c>
      <c r="N11" s="53">
        <f t="shared" si="2"/>
        <v>132696</v>
      </c>
      <c r="O11" s="53">
        <f t="shared" si="3"/>
        <v>112791.59999999999</v>
      </c>
    </row>
    <row r="12" spans="1:15" ht="39.6">
      <c r="A12" s="208" t="s">
        <v>778</v>
      </c>
      <c r="B12" s="208" t="s">
        <v>779</v>
      </c>
      <c r="C12" s="208" t="s">
        <v>780</v>
      </c>
      <c r="E12" s="329">
        <f t="shared" si="4"/>
        <v>153000</v>
      </c>
      <c r="F12" s="329">
        <f t="shared" si="5"/>
        <v>254500</v>
      </c>
      <c r="G12" s="63" t="s">
        <v>754</v>
      </c>
      <c r="H12" s="63" t="s">
        <v>280</v>
      </c>
      <c r="K12" s="335">
        <v>127200</v>
      </c>
      <c r="L12" s="53">
        <f t="shared" si="0"/>
        <v>254400</v>
      </c>
      <c r="M12" s="53">
        <f t="shared" si="1"/>
        <v>152640</v>
      </c>
      <c r="N12" s="53">
        <f t="shared" si="2"/>
        <v>145008</v>
      </c>
      <c r="O12" s="53">
        <f t="shared" si="3"/>
        <v>123256.8</v>
      </c>
    </row>
    <row r="13" spans="1:15" ht="39.6">
      <c r="A13" s="333" t="s">
        <v>781</v>
      </c>
      <c r="B13" s="333" t="s">
        <v>782</v>
      </c>
      <c r="C13" s="333" t="s">
        <v>783</v>
      </c>
      <c r="E13" s="329">
        <f t="shared" si="4"/>
        <v>158000</v>
      </c>
      <c r="F13" s="329">
        <f t="shared" si="5"/>
        <v>263000</v>
      </c>
      <c r="G13" s="63" t="s">
        <v>754</v>
      </c>
      <c r="H13" s="63" t="s">
        <v>280</v>
      </c>
      <c r="K13" s="334">
        <v>131480</v>
      </c>
      <c r="L13" s="53">
        <f t="shared" si="0"/>
        <v>262960</v>
      </c>
      <c r="M13" s="53">
        <f t="shared" si="1"/>
        <v>157776</v>
      </c>
      <c r="N13" s="53">
        <f t="shared" si="2"/>
        <v>149887.19999999998</v>
      </c>
      <c r="O13" s="53">
        <f t="shared" si="3"/>
        <v>127404.11999999998</v>
      </c>
    </row>
    <row r="14" spans="1:15" ht="39.6">
      <c r="A14" s="208" t="s">
        <v>784</v>
      </c>
      <c r="B14" s="208" t="s">
        <v>785</v>
      </c>
      <c r="C14" s="208" t="s">
        <v>786</v>
      </c>
      <c r="E14" s="329">
        <f t="shared" si="4"/>
        <v>164000</v>
      </c>
      <c r="F14" s="329">
        <f t="shared" si="5"/>
        <v>273000</v>
      </c>
      <c r="G14" s="63" t="s">
        <v>754</v>
      </c>
      <c r="H14" s="63" t="s">
        <v>280</v>
      </c>
      <c r="K14" s="335">
        <v>136500</v>
      </c>
      <c r="L14" s="53">
        <f t="shared" si="0"/>
        <v>273000</v>
      </c>
      <c r="M14" s="53">
        <f t="shared" si="1"/>
        <v>163800</v>
      </c>
      <c r="N14" s="53">
        <f t="shared" si="2"/>
        <v>155610</v>
      </c>
      <c r="O14" s="53">
        <f t="shared" si="3"/>
        <v>132268.5</v>
      </c>
    </row>
    <row r="15" spans="1:15" ht="39.6">
      <c r="A15" s="333" t="s">
        <v>787</v>
      </c>
      <c r="B15" s="333" t="s">
        <v>788</v>
      </c>
      <c r="C15" s="333" t="s">
        <v>789</v>
      </c>
      <c r="E15" s="329">
        <f t="shared" si="4"/>
        <v>177000</v>
      </c>
      <c r="F15" s="329">
        <f t="shared" si="5"/>
        <v>294500</v>
      </c>
      <c r="G15" s="63" t="s">
        <v>754</v>
      </c>
      <c r="H15" s="63" t="s">
        <v>280</v>
      </c>
      <c r="K15" s="334">
        <v>147230</v>
      </c>
      <c r="L15" s="53">
        <f t="shared" si="0"/>
        <v>294460</v>
      </c>
      <c r="M15" s="53">
        <f t="shared" si="1"/>
        <v>176676</v>
      </c>
      <c r="N15" s="53">
        <f t="shared" si="2"/>
        <v>167842.19999999998</v>
      </c>
      <c r="O15" s="53">
        <f t="shared" si="3"/>
        <v>142665.87</v>
      </c>
    </row>
    <row r="16" spans="1:15" ht="39.6">
      <c r="A16" s="208" t="s">
        <v>790</v>
      </c>
      <c r="B16" s="208" t="s">
        <v>791</v>
      </c>
      <c r="C16" s="208" t="s">
        <v>792</v>
      </c>
      <c r="E16" s="329">
        <f t="shared" si="4"/>
        <v>145500</v>
      </c>
      <c r="F16" s="329">
        <f t="shared" si="5"/>
        <v>242500</v>
      </c>
      <c r="G16" s="63" t="s">
        <v>754</v>
      </c>
      <c r="H16" s="63" t="s">
        <v>280</v>
      </c>
      <c r="K16" s="335">
        <v>121200</v>
      </c>
      <c r="L16" s="53">
        <f t="shared" si="0"/>
        <v>242400</v>
      </c>
      <c r="M16" s="53">
        <f t="shared" si="1"/>
        <v>145440</v>
      </c>
      <c r="N16" s="53">
        <f t="shared" si="2"/>
        <v>138168</v>
      </c>
      <c r="O16" s="53">
        <f t="shared" si="3"/>
        <v>117442.8</v>
      </c>
    </row>
    <row r="17" spans="1:15" ht="39.6">
      <c r="A17" s="333" t="s">
        <v>793</v>
      </c>
      <c r="B17" s="333" t="s">
        <v>794</v>
      </c>
      <c r="C17" s="333" t="s">
        <v>795</v>
      </c>
      <c r="E17" s="329">
        <f t="shared" si="4"/>
        <v>151500</v>
      </c>
      <c r="F17" s="329">
        <f t="shared" si="5"/>
        <v>252500</v>
      </c>
      <c r="G17" s="63" t="s">
        <v>754</v>
      </c>
      <c r="H17" s="63" t="s">
        <v>280</v>
      </c>
      <c r="K17" s="334">
        <v>126230</v>
      </c>
      <c r="L17" s="53">
        <f t="shared" si="0"/>
        <v>252460</v>
      </c>
      <c r="M17" s="53">
        <f t="shared" si="1"/>
        <v>151476</v>
      </c>
      <c r="N17" s="53">
        <f t="shared" si="2"/>
        <v>143902.19999999998</v>
      </c>
      <c r="O17" s="53">
        <f t="shared" si="3"/>
        <v>122316.86999999998</v>
      </c>
    </row>
    <row r="18" spans="1:15" ht="39.6">
      <c r="A18" s="208" t="s">
        <v>796</v>
      </c>
      <c r="B18" s="208" t="s">
        <v>797</v>
      </c>
      <c r="C18" s="208" t="s">
        <v>798</v>
      </c>
      <c r="E18" s="329">
        <f t="shared" si="4"/>
        <v>164500</v>
      </c>
      <c r="F18" s="329">
        <f t="shared" si="5"/>
        <v>274500</v>
      </c>
      <c r="G18" s="63" t="s">
        <v>754</v>
      </c>
      <c r="H18" s="63" t="s">
        <v>280</v>
      </c>
      <c r="K18" s="335">
        <v>137030</v>
      </c>
      <c r="L18" s="53">
        <f t="shared" si="0"/>
        <v>274060</v>
      </c>
      <c r="M18" s="53">
        <f t="shared" si="1"/>
        <v>164436</v>
      </c>
      <c r="N18" s="53">
        <f t="shared" si="2"/>
        <v>156214.19999999998</v>
      </c>
      <c r="O18" s="53">
        <f t="shared" si="3"/>
        <v>132782.06999999998</v>
      </c>
    </row>
    <row r="19" spans="1:15" ht="13.2">
      <c r="A19" s="915" t="s">
        <v>799</v>
      </c>
      <c r="B19" s="916"/>
      <c r="C19" s="917"/>
      <c r="E19" s="329">
        <f t="shared" si="4"/>
        <v>0</v>
      </c>
      <c r="F19" s="329">
        <f t="shared" si="5"/>
        <v>0</v>
      </c>
      <c r="H19" s="63" t="s">
        <v>280</v>
      </c>
      <c r="L19" s="53">
        <f t="shared" si="0"/>
        <v>0</v>
      </c>
      <c r="M19" s="53">
        <f t="shared" si="1"/>
        <v>0</v>
      </c>
      <c r="N19" s="53">
        <f t="shared" si="2"/>
        <v>0</v>
      </c>
      <c r="O19" s="53">
        <f t="shared" si="3"/>
        <v>0</v>
      </c>
    </row>
    <row r="20" spans="1:15" ht="39.6">
      <c r="A20" s="333" t="s">
        <v>800</v>
      </c>
      <c r="B20" s="333" t="s">
        <v>801</v>
      </c>
      <c r="C20" s="333" t="s">
        <v>802</v>
      </c>
      <c r="E20" s="329">
        <f t="shared" si="4"/>
        <v>98000</v>
      </c>
      <c r="F20" s="329">
        <f t="shared" si="5"/>
        <v>163000</v>
      </c>
      <c r="G20" s="63" t="s">
        <v>754</v>
      </c>
      <c r="H20" s="63" t="s">
        <v>280</v>
      </c>
      <c r="K20" s="334">
        <v>81380</v>
      </c>
      <c r="L20" s="53">
        <f t="shared" si="0"/>
        <v>162760</v>
      </c>
      <c r="M20" s="53">
        <f t="shared" si="1"/>
        <v>97656</v>
      </c>
      <c r="N20" s="53">
        <f t="shared" si="2"/>
        <v>92773.2</v>
      </c>
      <c r="O20" s="53">
        <f t="shared" si="3"/>
        <v>78857.22</v>
      </c>
    </row>
    <row r="21" spans="1:15" ht="39.6">
      <c r="A21" s="208" t="s">
        <v>803</v>
      </c>
      <c r="B21" s="208" t="s">
        <v>804</v>
      </c>
      <c r="C21" s="208" t="s">
        <v>805</v>
      </c>
      <c r="E21" s="329">
        <f t="shared" si="4"/>
        <v>99500</v>
      </c>
      <c r="F21" s="329">
        <f t="shared" si="5"/>
        <v>166000</v>
      </c>
      <c r="G21" s="63" t="s">
        <v>754</v>
      </c>
      <c r="H21" s="63" t="s">
        <v>280</v>
      </c>
      <c r="K21" s="335">
        <v>82800</v>
      </c>
      <c r="L21" s="53">
        <f t="shared" si="0"/>
        <v>165600</v>
      </c>
      <c r="M21" s="53">
        <f t="shared" si="1"/>
        <v>99360</v>
      </c>
      <c r="N21" s="53">
        <f t="shared" si="2"/>
        <v>94392</v>
      </c>
      <c r="O21" s="53">
        <f t="shared" si="3"/>
        <v>80233.2</v>
      </c>
    </row>
    <row r="22" spans="1:15" ht="39.6">
      <c r="A22" s="333" t="s">
        <v>806</v>
      </c>
      <c r="B22" s="333" t="s">
        <v>807</v>
      </c>
      <c r="C22" s="333" t="s">
        <v>808</v>
      </c>
      <c r="E22" s="329">
        <f t="shared" si="4"/>
        <v>101000</v>
      </c>
      <c r="F22" s="329">
        <f t="shared" si="5"/>
        <v>168500</v>
      </c>
      <c r="G22" s="63" t="s">
        <v>754</v>
      </c>
      <c r="H22" s="63" t="s">
        <v>280</v>
      </c>
      <c r="K22" s="334">
        <v>84080</v>
      </c>
      <c r="L22" s="53">
        <f t="shared" si="0"/>
        <v>168160</v>
      </c>
      <c r="M22" s="53">
        <f t="shared" si="1"/>
        <v>100896</v>
      </c>
      <c r="N22" s="53">
        <f t="shared" si="2"/>
        <v>95851.199999999997</v>
      </c>
      <c r="O22" s="53">
        <f t="shared" si="3"/>
        <v>81473.51999999999</v>
      </c>
    </row>
    <row r="23" spans="1:15" ht="39.6">
      <c r="A23" s="208" t="s">
        <v>809</v>
      </c>
      <c r="B23" s="208" t="s">
        <v>810</v>
      </c>
      <c r="C23" s="208" t="s">
        <v>811</v>
      </c>
      <c r="E23" s="329">
        <f t="shared" si="4"/>
        <v>109500</v>
      </c>
      <c r="F23" s="329">
        <f t="shared" si="5"/>
        <v>182000</v>
      </c>
      <c r="G23" s="63" t="s">
        <v>754</v>
      </c>
      <c r="H23" s="63" t="s">
        <v>280</v>
      </c>
      <c r="K23" s="335">
        <v>90980</v>
      </c>
      <c r="L23" s="53">
        <f t="shared" si="0"/>
        <v>181960</v>
      </c>
      <c r="M23" s="53">
        <f t="shared" si="1"/>
        <v>109176</v>
      </c>
      <c r="N23" s="53">
        <f t="shared" si="2"/>
        <v>103717.2</v>
      </c>
      <c r="O23" s="53">
        <f t="shared" si="3"/>
        <v>88159.62</v>
      </c>
    </row>
    <row r="24" spans="1:15" ht="52.8">
      <c r="A24" s="333" t="s">
        <v>812</v>
      </c>
      <c r="B24" s="333" t="s">
        <v>813</v>
      </c>
      <c r="C24" s="333" t="s">
        <v>814</v>
      </c>
      <c r="E24" s="329">
        <f t="shared" si="4"/>
        <v>179000</v>
      </c>
      <c r="F24" s="329">
        <f t="shared" si="5"/>
        <v>298500</v>
      </c>
      <c r="G24" s="63" t="s">
        <v>754</v>
      </c>
      <c r="H24" s="63" t="s">
        <v>280</v>
      </c>
      <c r="K24" s="334">
        <v>149030</v>
      </c>
      <c r="L24" s="53">
        <f t="shared" si="0"/>
        <v>298060</v>
      </c>
      <c r="M24" s="53">
        <f t="shared" si="1"/>
        <v>178836</v>
      </c>
      <c r="N24" s="53">
        <f t="shared" si="2"/>
        <v>169894.19999999998</v>
      </c>
      <c r="O24" s="53">
        <f t="shared" si="3"/>
        <v>144410.06999999998</v>
      </c>
    </row>
    <row r="25" spans="1:15" ht="52.8">
      <c r="A25" s="208" t="s">
        <v>815</v>
      </c>
      <c r="B25" s="208" t="s">
        <v>816</v>
      </c>
      <c r="C25" s="208" t="s">
        <v>817</v>
      </c>
      <c r="E25" s="329">
        <f t="shared" si="4"/>
        <v>182500</v>
      </c>
      <c r="F25" s="329">
        <f t="shared" si="5"/>
        <v>304000</v>
      </c>
      <c r="G25" s="63" t="s">
        <v>754</v>
      </c>
      <c r="H25" s="63" t="s">
        <v>280</v>
      </c>
      <c r="K25" s="335">
        <v>151880</v>
      </c>
      <c r="L25" s="53">
        <f t="shared" si="0"/>
        <v>303760</v>
      </c>
      <c r="M25" s="53">
        <f t="shared" si="1"/>
        <v>182256</v>
      </c>
      <c r="N25" s="53">
        <f t="shared" si="2"/>
        <v>173143.19999999998</v>
      </c>
      <c r="O25" s="53">
        <f t="shared" si="3"/>
        <v>147171.71999999997</v>
      </c>
    </row>
    <row r="26" spans="1:15" ht="52.8">
      <c r="A26" s="333" t="s">
        <v>818</v>
      </c>
      <c r="B26" s="333" t="s">
        <v>819</v>
      </c>
      <c r="C26" s="333" t="s">
        <v>820</v>
      </c>
      <c r="E26" s="329">
        <f t="shared" si="4"/>
        <v>185500</v>
      </c>
      <c r="F26" s="329">
        <f t="shared" si="5"/>
        <v>309000</v>
      </c>
      <c r="G26" s="63" t="s">
        <v>754</v>
      </c>
      <c r="H26" s="63" t="s">
        <v>280</v>
      </c>
      <c r="K26" s="334">
        <v>154430</v>
      </c>
      <c r="L26" s="53">
        <f t="shared" si="0"/>
        <v>308860</v>
      </c>
      <c r="M26" s="53">
        <f t="shared" si="1"/>
        <v>185316</v>
      </c>
      <c r="N26" s="53">
        <f t="shared" si="2"/>
        <v>176050.19999999998</v>
      </c>
      <c r="O26" s="53">
        <f t="shared" si="3"/>
        <v>149642.66999999998</v>
      </c>
    </row>
    <row r="27" spans="1:15" ht="52.8">
      <c r="A27" s="208" t="s">
        <v>821</v>
      </c>
      <c r="B27" s="208" t="s">
        <v>822</v>
      </c>
      <c r="C27" s="208" t="s">
        <v>823</v>
      </c>
      <c r="E27" s="329">
        <f t="shared" si="4"/>
        <v>202000</v>
      </c>
      <c r="F27" s="329">
        <f t="shared" si="5"/>
        <v>336500</v>
      </c>
      <c r="G27" s="63" t="s">
        <v>754</v>
      </c>
      <c r="H27" s="63" t="s">
        <v>280</v>
      </c>
      <c r="K27" s="335">
        <v>168150</v>
      </c>
      <c r="L27" s="53">
        <f t="shared" si="0"/>
        <v>336300</v>
      </c>
      <c r="M27" s="53">
        <f t="shared" si="1"/>
        <v>201780</v>
      </c>
      <c r="N27" s="53">
        <f t="shared" si="2"/>
        <v>191691</v>
      </c>
      <c r="O27" s="53">
        <f t="shared" si="3"/>
        <v>162937.35</v>
      </c>
    </row>
    <row r="28" spans="1:15" ht="52.8">
      <c r="A28" s="333" t="s">
        <v>824</v>
      </c>
      <c r="B28" s="333" t="s">
        <v>825</v>
      </c>
      <c r="C28" s="333" t="s">
        <v>826</v>
      </c>
      <c r="E28" s="329">
        <f t="shared" si="4"/>
        <v>174000</v>
      </c>
      <c r="F28" s="329">
        <f t="shared" si="5"/>
        <v>289500</v>
      </c>
      <c r="G28" s="63" t="s">
        <v>754</v>
      </c>
      <c r="H28" s="63" t="s">
        <v>280</v>
      </c>
      <c r="K28" s="334">
        <v>144680</v>
      </c>
      <c r="L28" s="53">
        <f t="shared" si="0"/>
        <v>289360</v>
      </c>
      <c r="M28" s="53">
        <f t="shared" si="1"/>
        <v>173616</v>
      </c>
      <c r="N28" s="53">
        <f t="shared" si="2"/>
        <v>164935.19999999998</v>
      </c>
      <c r="O28" s="53">
        <f t="shared" si="3"/>
        <v>140194.91999999998</v>
      </c>
    </row>
    <row r="29" spans="1:15" ht="52.8">
      <c r="A29" s="208" t="s">
        <v>827</v>
      </c>
      <c r="B29" s="208" t="s">
        <v>828</v>
      </c>
      <c r="C29" s="208" t="s">
        <v>829</v>
      </c>
      <c r="E29" s="329">
        <f t="shared" si="4"/>
        <v>177000</v>
      </c>
      <c r="F29" s="329">
        <f t="shared" si="5"/>
        <v>295000</v>
      </c>
      <c r="G29" s="63" t="s">
        <v>754</v>
      </c>
      <c r="H29" s="63" t="s">
        <v>280</v>
      </c>
      <c r="K29" s="335">
        <v>147450</v>
      </c>
      <c r="L29" s="53">
        <f t="shared" si="0"/>
        <v>294900</v>
      </c>
      <c r="M29" s="53">
        <f t="shared" si="1"/>
        <v>176940</v>
      </c>
      <c r="N29" s="53">
        <f t="shared" si="2"/>
        <v>168093</v>
      </c>
      <c r="O29" s="53">
        <f t="shared" si="3"/>
        <v>142879.04999999999</v>
      </c>
    </row>
    <row r="30" spans="1:15" ht="52.8">
      <c r="A30" s="333" t="s">
        <v>830</v>
      </c>
      <c r="B30" s="333" t="s">
        <v>831</v>
      </c>
      <c r="C30" s="333" t="s">
        <v>832</v>
      </c>
      <c r="E30" s="329">
        <f t="shared" si="4"/>
        <v>180000</v>
      </c>
      <c r="F30" s="329">
        <f t="shared" si="5"/>
        <v>300000</v>
      </c>
      <c r="G30" s="63" t="s">
        <v>754</v>
      </c>
      <c r="H30" s="63" t="s">
        <v>280</v>
      </c>
      <c r="K30" s="334">
        <v>150000</v>
      </c>
      <c r="L30" s="53">
        <f t="shared" si="0"/>
        <v>300000</v>
      </c>
      <c r="M30" s="53">
        <f t="shared" si="1"/>
        <v>180000</v>
      </c>
      <c r="N30" s="53">
        <f t="shared" si="2"/>
        <v>171000</v>
      </c>
      <c r="O30" s="53">
        <f t="shared" si="3"/>
        <v>145350</v>
      </c>
    </row>
    <row r="31" spans="1:15" ht="52.8">
      <c r="A31" s="208" t="s">
        <v>833</v>
      </c>
      <c r="B31" s="208" t="s">
        <v>834</v>
      </c>
      <c r="C31" s="208" t="s">
        <v>835</v>
      </c>
      <c r="E31" s="329">
        <f t="shared" si="4"/>
        <v>197000</v>
      </c>
      <c r="F31" s="329">
        <f t="shared" si="5"/>
        <v>328000</v>
      </c>
      <c r="G31" s="63" t="s">
        <v>754</v>
      </c>
      <c r="H31" s="63" t="s">
        <v>280</v>
      </c>
      <c r="K31" s="335">
        <v>163800</v>
      </c>
      <c r="L31" s="53">
        <f t="shared" si="0"/>
        <v>327600</v>
      </c>
      <c r="M31" s="53">
        <f t="shared" si="1"/>
        <v>196560</v>
      </c>
      <c r="N31" s="53">
        <f t="shared" si="2"/>
        <v>186732</v>
      </c>
      <c r="O31" s="53">
        <f t="shared" si="3"/>
        <v>158722.19999999998</v>
      </c>
    </row>
    <row r="32" spans="1:15" ht="39.6">
      <c r="A32" s="333" t="s">
        <v>836</v>
      </c>
      <c r="B32" s="333" t="s">
        <v>837</v>
      </c>
      <c r="C32" s="333" t="s">
        <v>838</v>
      </c>
      <c r="E32" s="329">
        <f t="shared" si="4"/>
        <v>121500</v>
      </c>
      <c r="F32" s="329">
        <f t="shared" si="5"/>
        <v>202500</v>
      </c>
      <c r="G32" s="63" t="s">
        <v>754</v>
      </c>
      <c r="H32" s="63" t="s">
        <v>280</v>
      </c>
      <c r="K32" s="334">
        <v>101180</v>
      </c>
      <c r="L32" s="53">
        <f t="shared" si="0"/>
        <v>202360</v>
      </c>
      <c r="M32" s="53">
        <f t="shared" si="1"/>
        <v>121416</v>
      </c>
      <c r="N32" s="53">
        <f t="shared" si="2"/>
        <v>115345.2</v>
      </c>
      <c r="O32" s="53">
        <f t="shared" si="3"/>
        <v>98043.42</v>
      </c>
    </row>
    <row r="33" spans="1:15" ht="39.6">
      <c r="A33" s="208" t="s">
        <v>839</v>
      </c>
      <c r="B33" s="208" t="s">
        <v>840</v>
      </c>
      <c r="C33" s="208" t="s">
        <v>841</v>
      </c>
      <c r="E33" s="329">
        <f t="shared" si="4"/>
        <v>123500</v>
      </c>
      <c r="F33" s="329">
        <f t="shared" si="5"/>
        <v>205500</v>
      </c>
      <c r="G33" s="63" t="s">
        <v>754</v>
      </c>
      <c r="H33" s="63" t="s">
        <v>280</v>
      </c>
      <c r="K33" s="335">
        <v>102530</v>
      </c>
      <c r="L33" s="53">
        <f t="shared" si="0"/>
        <v>205060</v>
      </c>
      <c r="M33" s="53">
        <f t="shared" si="1"/>
        <v>123036</v>
      </c>
      <c r="N33" s="53">
        <f t="shared" si="2"/>
        <v>116884.2</v>
      </c>
      <c r="O33" s="53">
        <f t="shared" si="3"/>
        <v>99351.569999999992</v>
      </c>
    </row>
    <row r="34" spans="1:15" ht="39.6">
      <c r="A34" s="333" t="s">
        <v>842</v>
      </c>
      <c r="B34" s="333" t="s">
        <v>843</v>
      </c>
      <c r="C34" s="333" t="s">
        <v>844</v>
      </c>
      <c r="E34" s="329">
        <f t="shared" si="4"/>
        <v>125000</v>
      </c>
      <c r="F34" s="329">
        <f t="shared" si="5"/>
        <v>208000</v>
      </c>
      <c r="G34" s="63" t="s">
        <v>754</v>
      </c>
      <c r="H34" s="63" t="s">
        <v>280</v>
      </c>
      <c r="K34" s="334">
        <v>103880</v>
      </c>
      <c r="L34" s="53">
        <f t="shared" si="0"/>
        <v>207760</v>
      </c>
      <c r="M34" s="53">
        <f t="shared" si="1"/>
        <v>124656</v>
      </c>
      <c r="N34" s="53">
        <f t="shared" si="2"/>
        <v>118423.2</v>
      </c>
      <c r="O34" s="53">
        <f t="shared" si="3"/>
        <v>100659.72</v>
      </c>
    </row>
    <row r="35" spans="1:15" ht="39.6">
      <c r="A35" s="208" t="s">
        <v>845</v>
      </c>
      <c r="B35" s="208" t="s">
        <v>846</v>
      </c>
      <c r="C35" s="208" t="s">
        <v>847</v>
      </c>
      <c r="E35" s="329">
        <f t="shared" si="4"/>
        <v>133000</v>
      </c>
      <c r="F35" s="329">
        <f t="shared" si="5"/>
        <v>221500</v>
      </c>
      <c r="G35" s="63" t="s">
        <v>754</v>
      </c>
      <c r="H35" s="63" t="s">
        <v>280</v>
      </c>
      <c r="K35" s="335">
        <v>110700</v>
      </c>
      <c r="L35" s="53">
        <f t="shared" si="0"/>
        <v>221400</v>
      </c>
      <c r="M35" s="53">
        <f t="shared" si="1"/>
        <v>132840</v>
      </c>
      <c r="N35" s="53">
        <f t="shared" si="2"/>
        <v>126198</v>
      </c>
      <c r="O35" s="53">
        <f t="shared" si="3"/>
        <v>107268.3</v>
      </c>
    </row>
    <row r="36" spans="1:15" ht="39.6">
      <c r="A36" s="333" t="s">
        <v>848</v>
      </c>
      <c r="B36" s="333" t="s">
        <v>849</v>
      </c>
      <c r="C36" s="333" t="s">
        <v>850</v>
      </c>
      <c r="E36" s="329">
        <f t="shared" si="4"/>
        <v>103500</v>
      </c>
      <c r="F36" s="329">
        <f t="shared" si="5"/>
        <v>172500</v>
      </c>
      <c r="G36" s="63" t="s">
        <v>754</v>
      </c>
      <c r="H36" s="63" t="s">
        <v>280</v>
      </c>
      <c r="K36" s="334">
        <v>86030</v>
      </c>
      <c r="L36" s="53">
        <f t="shared" si="0"/>
        <v>172060</v>
      </c>
      <c r="M36" s="53">
        <f t="shared" si="1"/>
        <v>103236</v>
      </c>
      <c r="N36" s="53">
        <f t="shared" si="2"/>
        <v>98074.2</v>
      </c>
      <c r="O36" s="53">
        <f t="shared" si="3"/>
        <v>83363.069999999992</v>
      </c>
    </row>
    <row r="37" spans="1:15" ht="52.8">
      <c r="A37" s="208" t="s">
        <v>851</v>
      </c>
      <c r="B37" s="208" t="s">
        <v>852</v>
      </c>
      <c r="C37" s="208" t="s">
        <v>853</v>
      </c>
      <c r="E37" s="329">
        <f t="shared" si="4"/>
        <v>211500</v>
      </c>
      <c r="F37" s="329">
        <f t="shared" si="5"/>
        <v>352000</v>
      </c>
      <c r="G37" s="63" t="s">
        <v>754</v>
      </c>
      <c r="H37" s="63" t="s">
        <v>280</v>
      </c>
      <c r="K37" s="335">
        <v>175880</v>
      </c>
      <c r="L37" s="53">
        <f t="shared" si="0"/>
        <v>351760</v>
      </c>
      <c r="M37" s="53">
        <f t="shared" si="1"/>
        <v>211056</v>
      </c>
      <c r="N37" s="53">
        <f t="shared" si="2"/>
        <v>200503.19999999998</v>
      </c>
      <c r="O37" s="53">
        <f t="shared" si="3"/>
        <v>170427.71999999997</v>
      </c>
    </row>
    <row r="38" spans="1:15" ht="52.8">
      <c r="A38" s="333" t="s">
        <v>854</v>
      </c>
      <c r="B38" s="333" t="s">
        <v>855</v>
      </c>
      <c r="C38" s="333" t="s">
        <v>856</v>
      </c>
      <c r="E38" s="329">
        <f t="shared" si="4"/>
        <v>233500</v>
      </c>
      <c r="F38" s="329">
        <f t="shared" si="5"/>
        <v>389000</v>
      </c>
      <c r="G38" s="63" t="s">
        <v>754</v>
      </c>
      <c r="H38" s="63" t="s">
        <v>280</v>
      </c>
      <c r="K38" s="334">
        <v>194480</v>
      </c>
      <c r="L38" s="53">
        <f t="shared" si="0"/>
        <v>388960</v>
      </c>
      <c r="M38" s="53">
        <f t="shared" si="1"/>
        <v>233376</v>
      </c>
      <c r="N38" s="53">
        <f t="shared" si="2"/>
        <v>221707.19999999998</v>
      </c>
      <c r="O38" s="53">
        <f t="shared" si="3"/>
        <v>188451.11999999997</v>
      </c>
    </row>
    <row r="39" spans="1:15" ht="52.8">
      <c r="A39" s="208" t="s">
        <v>857</v>
      </c>
      <c r="B39" s="208" t="s">
        <v>858</v>
      </c>
      <c r="C39" s="208" t="s">
        <v>859</v>
      </c>
      <c r="E39" s="329">
        <f t="shared" si="4"/>
        <v>206000</v>
      </c>
      <c r="F39" s="329">
        <f t="shared" si="5"/>
        <v>343500</v>
      </c>
      <c r="G39" s="63" t="s">
        <v>754</v>
      </c>
      <c r="H39" s="63" t="s">
        <v>280</v>
      </c>
      <c r="K39" s="335">
        <v>171530</v>
      </c>
      <c r="L39" s="53">
        <f t="shared" si="0"/>
        <v>343060</v>
      </c>
      <c r="M39" s="53">
        <f t="shared" si="1"/>
        <v>205836</v>
      </c>
      <c r="N39" s="53">
        <f t="shared" si="2"/>
        <v>195544.19999999998</v>
      </c>
      <c r="O39" s="53">
        <f t="shared" si="3"/>
        <v>166212.56999999998</v>
      </c>
    </row>
    <row r="40" spans="1:15" ht="39.6">
      <c r="A40" s="333" t="s">
        <v>860</v>
      </c>
      <c r="B40" s="333" t="s">
        <v>861</v>
      </c>
      <c r="C40" s="333" t="s">
        <v>862</v>
      </c>
      <c r="E40" s="329">
        <f t="shared" si="4"/>
        <v>179500</v>
      </c>
      <c r="F40" s="329">
        <f t="shared" si="5"/>
        <v>298500</v>
      </c>
      <c r="G40" s="63" t="s">
        <v>754</v>
      </c>
      <c r="H40" s="63" t="s">
        <v>280</v>
      </c>
      <c r="K40" s="334">
        <v>149250</v>
      </c>
      <c r="L40" s="53">
        <f t="shared" si="0"/>
        <v>298500</v>
      </c>
      <c r="M40" s="53">
        <f t="shared" si="1"/>
        <v>179100</v>
      </c>
      <c r="N40" s="53">
        <f t="shared" si="2"/>
        <v>170145</v>
      </c>
      <c r="O40" s="53">
        <f t="shared" si="3"/>
        <v>144623.25</v>
      </c>
    </row>
    <row r="41" spans="1:15" ht="39.6">
      <c r="A41" s="208" t="s">
        <v>863</v>
      </c>
      <c r="B41" s="208" t="s">
        <v>864</v>
      </c>
      <c r="C41" s="208" t="s">
        <v>865</v>
      </c>
      <c r="E41" s="329">
        <f t="shared" si="4"/>
        <v>158500</v>
      </c>
      <c r="F41" s="329">
        <f t="shared" si="5"/>
        <v>264000</v>
      </c>
      <c r="G41" s="63" t="s">
        <v>754</v>
      </c>
      <c r="H41" s="63" t="s">
        <v>280</v>
      </c>
      <c r="K41" s="335">
        <v>131930</v>
      </c>
      <c r="L41" s="53">
        <f t="shared" si="0"/>
        <v>263860</v>
      </c>
      <c r="M41" s="53">
        <f t="shared" si="1"/>
        <v>158316</v>
      </c>
      <c r="N41" s="53">
        <f t="shared" si="2"/>
        <v>150400.19999999998</v>
      </c>
      <c r="O41" s="53">
        <f t="shared" si="3"/>
        <v>127840.16999999998</v>
      </c>
    </row>
    <row r="42" spans="1:15" ht="39.6">
      <c r="A42" s="333" t="s">
        <v>866</v>
      </c>
      <c r="B42" s="333" t="s">
        <v>867</v>
      </c>
      <c r="C42" s="333" t="s">
        <v>868</v>
      </c>
      <c r="E42" s="329">
        <f t="shared" si="4"/>
        <v>127000</v>
      </c>
      <c r="F42" s="329">
        <f t="shared" si="5"/>
        <v>211500</v>
      </c>
      <c r="G42" s="63" t="s">
        <v>754</v>
      </c>
      <c r="H42" s="63" t="s">
        <v>280</v>
      </c>
      <c r="K42" s="334">
        <v>105600</v>
      </c>
      <c r="L42" s="53">
        <f t="shared" si="0"/>
        <v>211200</v>
      </c>
      <c r="M42" s="53">
        <f t="shared" si="1"/>
        <v>126720</v>
      </c>
      <c r="N42" s="53">
        <f t="shared" si="2"/>
        <v>120384</v>
      </c>
      <c r="O42" s="53">
        <f t="shared" si="3"/>
        <v>102326.39999999999</v>
      </c>
    </row>
    <row r="43" spans="1:15" ht="52.8">
      <c r="A43" s="693" t="s">
        <v>755</v>
      </c>
      <c r="B43" s="693" t="s">
        <v>756</v>
      </c>
      <c r="C43" s="693" t="s">
        <v>757</v>
      </c>
      <c r="E43" s="329">
        <f t="shared" si="4"/>
        <v>248500</v>
      </c>
      <c r="F43" s="329">
        <f t="shared" si="5"/>
        <v>413500</v>
      </c>
      <c r="G43" s="63" t="s">
        <v>754</v>
      </c>
      <c r="H43" s="63" t="s">
        <v>280</v>
      </c>
      <c r="I43" s="694" t="s">
        <v>5825</v>
      </c>
      <c r="K43" s="335">
        <v>206700</v>
      </c>
      <c r="L43" s="53">
        <f t="shared" si="0"/>
        <v>413400</v>
      </c>
      <c r="M43" s="53">
        <f t="shared" si="1"/>
        <v>248040</v>
      </c>
      <c r="N43" s="53">
        <f t="shared" si="2"/>
        <v>235638</v>
      </c>
      <c r="O43" s="53">
        <f t="shared" si="3"/>
        <v>200292.3</v>
      </c>
    </row>
    <row r="44" spans="1:15" ht="52.8">
      <c r="A44" s="333" t="s">
        <v>869</v>
      </c>
      <c r="B44" s="333" t="s">
        <v>870</v>
      </c>
      <c r="C44" s="333" t="s">
        <v>871</v>
      </c>
      <c r="E44" s="329">
        <f t="shared" si="4"/>
        <v>251500</v>
      </c>
      <c r="F44" s="329">
        <f t="shared" si="5"/>
        <v>419000</v>
      </c>
      <c r="G44" s="63" t="s">
        <v>754</v>
      </c>
      <c r="H44" s="63" t="s">
        <v>280</v>
      </c>
      <c r="K44" s="334">
        <v>209480</v>
      </c>
      <c r="L44" s="53">
        <f t="shared" si="0"/>
        <v>418960</v>
      </c>
      <c r="M44" s="53">
        <f t="shared" si="1"/>
        <v>251376</v>
      </c>
      <c r="N44" s="53">
        <f t="shared" si="2"/>
        <v>238807.19999999998</v>
      </c>
      <c r="O44" s="53">
        <f t="shared" si="3"/>
        <v>202986.11999999997</v>
      </c>
    </row>
    <row r="45" spans="1:15" ht="52.8">
      <c r="A45" s="208" t="s">
        <v>872</v>
      </c>
      <c r="B45" s="208" t="s">
        <v>873</v>
      </c>
      <c r="C45" s="208" t="s">
        <v>874</v>
      </c>
      <c r="E45" s="329">
        <f t="shared" si="4"/>
        <v>255000</v>
      </c>
      <c r="F45" s="329">
        <f t="shared" si="5"/>
        <v>424500</v>
      </c>
      <c r="G45" s="63" t="s">
        <v>754</v>
      </c>
      <c r="H45" s="63" t="s">
        <v>280</v>
      </c>
      <c r="K45" s="335">
        <v>212100</v>
      </c>
      <c r="L45" s="53">
        <f t="shared" si="0"/>
        <v>424200</v>
      </c>
      <c r="M45" s="53">
        <f t="shared" si="1"/>
        <v>254520</v>
      </c>
      <c r="N45" s="53">
        <f t="shared" si="2"/>
        <v>241794</v>
      </c>
      <c r="O45" s="53">
        <f t="shared" si="3"/>
        <v>205524.9</v>
      </c>
    </row>
    <row r="46" spans="1:15" ht="52.8">
      <c r="A46" s="333" t="s">
        <v>875</v>
      </c>
      <c r="B46" s="333" t="s">
        <v>876</v>
      </c>
      <c r="C46" s="333" t="s">
        <v>856</v>
      </c>
      <c r="E46" s="329">
        <f t="shared" si="4"/>
        <v>271000</v>
      </c>
      <c r="F46" s="329">
        <f t="shared" si="5"/>
        <v>452000</v>
      </c>
      <c r="G46" s="63" t="s">
        <v>754</v>
      </c>
      <c r="H46" s="63" t="s">
        <v>280</v>
      </c>
      <c r="K46" s="334">
        <v>225830</v>
      </c>
      <c r="L46" s="53">
        <f t="shared" si="0"/>
        <v>451660</v>
      </c>
      <c r="M46" s="53">
        <f t="shared" si="1"/>
        <v>270996</v>
      </c>
      <c r="N46" s="53">
        <f t="shared" si="2"/>
        <v>257446.19999999998</v>
      </c>
      <c r="O46" s="53">
        <f t="shared" si="3"/>
        <v>218829.27</v>
      </c>
    </row>
    <row r="47" spans="1:15" ht="52.8">
      <c r="A47" s="208" t="s">
        <v>877</v>
      </c>
      <c r="B47" s="208" t="s">
        <v>878</v>
      </c>
      <c r="C47" s="208" t="s">
        <v>879</v>
      </c>
      <c r="E47" s="329">
        <f t="shared" si="4"/>
        <v>211500</v>
      </c>
      <c r="F47" s="329">
        <f t="shared" si="5"/>
        <v>352000</v>
      </c>
      <c r="G47" s="63" t="s">
        <v>754</v>
      </c>
      <c r="H47" s="63" t="s">
        <v>280</v>
      </c>
      <c r="K47" s="335">
        <v>175880</v>
      </c>
      <c r="L47" s="53">
        <f t="shared" si="0"/>
        <v>351760</v>
      </c>
      <c r="M47" s="53">
        <f t="shared" si="1"/>
        <v>211056</v>
      </c>
      <c r="N47" s="53">
        <f t="shared" si="2"/>
        <v>200503.19999999998</v>
      </c>
      <c r="O47" s="53">
        <f t="shared" si="3"/>
        <v>170427.71999999997</v>
      </c>
    </row>
    <row r="48" spans="1:15" ht="52.8">
      <c r="A48" s="333" t="s">
        <v>880</v>
      </c>
      <c r="B48" s="333" t="s">
        <v>881</v>
      </c>
      <c r="C48" s="333" t="s">
        <v>882</v>
      </c>
      <c r="E48" s="329">
        <f t="shared" si="4"/>
        <v>243000</v>
      </c>
      <c r="F48" s="329">
        <f t="shared" si="5"/>
        <v>405000</v>
      </c>
      <c r="G48" s="63" t="s">
        <v>754</v>
      </c>
      <c r="H48" s="63" t="s">
        <v>280</v>
      </c>
      <c r="K48" s="334">
        <v>202280</v>
      </c>
      <c r="L48" s="53">
        <f t="shared" si="0"/>
        <v>404560</v>
      </c>
      <c r="M48" s="53">
        <f t="shared" si="1"/>
        <v>242736</v>
      </c>
      <c r="N48" s="53">
        <f t="shared" si="2"/>
        <v>230599.19999999998</v>
      </c>
      <c r="O48" s="53">
        <f t="shared" si="3"/>
        <v>196009.31999999998</v>
      </c>
    </row>
    <row r="49" spans="1:15" ht="52.8">
      <c r="A49" s="208" t="s">
        <v>883</v>
      </c>
      <c r="B49" s="208" t="s">
        <v>884</v>
      </c>
      <c r="C49" s="208" t="s">
        <v>885</v>
      </c>
      <c r="E49" s="329">
        <f t="shared" si="4"/>
        <v>206000</v>
      </c>
      <c r="F49" s="329">
        <f t="shared" si="5"/>
        <v>343500</v>
      </c>
      <c r="G49" s="63" t="s">
        <v>754</v>
      </c>
      <c r="H49" s="63" t="s">
        <v>280</v>
      </c>
      <c r="K49" s="335">
        <v>171530</v>
      </c>
      <c r="L49" s="53">
        <f t="shared" si="0"/>
        <v>343060</v>
      </c>
      <c r="M49" s="53">
        <f t="shared" si="1"/>
        <v>205836</v>
      </c>
      <c r="N49" s="53">
        <f t="shared" si="2"/>
        <v>195544.19999999998</v>
      </c>
      <c r="O49" s="53">
        <f t="shared" si="3"/>
        <v>166212.56999999998</v>
      </c>
    </row>
    <row r="50" spans="1:15" ht="13.2">
      <c r="A50" s="120"/>
      <c r="B50" s="120"/>
      <c r="C50" s="121"/>
      <c r="E50" s="329"/>
      <c r="F50" s="329"/>
    </row>
    <row r="51" spans="1:15" ht="20.100000000000001" customHeight="1"/>
    <row r="52" spans="1:15" ht="20.100000000000001" customHeight="1"/>
    <row r="53" spans="1:15" ht="20.100000000000001" customHeight="1"/>
    <row r="54" spans="1:15" ht="11.25" customHeight="1"/>
    <row r="55" spans="1:15" ht="11.25" customHeight="1"/>
    <row r="56" spans="1:15" ht="11.25" customHeight="1"/>
    <row r="57" spans="1:15" ht="11.25" customHeight="1"/>
    <row r="58" spans="1:15" ht="11.25" customHeight="1"/>
    <row r="59" spans="1:15" ht="11.25" customHeight="1"/>
    <row r="60" spans="1:15" ht="11.25" customHeight="1"/>
    <row r="61" spans="1:15" ht="11.25" customHeight="1"/>
    <row r="62" spans="1:15" ht="11.25" customHeight="1"/>
    <row r="63" spans="1:15" ht="11.25" customHeight="1"/>
    <row r="64" spans="1:15"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1.25" customHeight="1"/>
    <row r="239" ht="11.25" customHeight="1"/>
    <row r="240" ht="11.25" customHeight="1"/>
    <row r="241" ht="11.25" customHeight="1"/>
    <row r="242" ht="11.25" customHeight="1"/>
    <row r="243" ht="11.25" customHeight="1"/>
    <row r="244" ht="11.25" customHeight="1"/>
    <row r="245" ht="11.25" customHeight="1"/>
    <row r="246" ht="11.25" customHeight="1"/>
    <row r="247" ht="11.25" customHeight="1"/>
    <row r="248" ht="11.25" customHeight="1"/>
    <row r="249" ht="11.2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3:C3"/>
    <mergeCell ref="A6:C6"/>
    <mergeCell ref="A19:C19"/>
  </mergeCells>
  <pageMargins left="0.7" right="0.7" top="0.75" bottom="0.75" header="0" footer="0"/>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39997558519241921"/>
  </sheetPr>
  <dimension ref="A1:Z1001"/>
  <sheetViews>
    <sheetView zoomScale="80" zoomScaleNormal="80" workbookViewId="0">
      <pane ySplit="2" topLeftCell="A237" activePane="bottomLeft" state="frozen"/>
      <selection activeCell="B337" sqref="B337"/>
      <selection pane="bottomLeft" activeCell="H17" sqref="H17"/>
    </sheetView>
  </sheetViews>
  <sheetFormatPr defaultColWidth="14.44140625" defaultRowHeight="15" customHeight="1"/>
  <cols>
    <col min="1" max="1" width="46.88671875" style="48" bestFit="1" customWidth="1"/>
    <col min="2" max="2" width="45.44140625" style="48" bestFit="1" customWidth="1"/>
    <col min="3" max="3" width="82.6640625" style="48" customWidth="1"/>
    <col min="4" max="5" width="9.109375" style="48" bestFit="1" customWidth="1"/>
    <col min="6" max="6" width="12.44140625" style="48" bestFit="1" customWidth="1"/>
    <col min="7" max="7" width="12.5546875" style="48" bestFit="1" customWidth="1"/>
    <col min="8" max="9" width="10.33203125" style="48" bestFit="1" customWidth="1"/>
    <col min="10" max="10" width="8.33203125" style="48" bestFit="1" customWidth="1"/>
    <col min="11" max="11" width="8.6640625" style="48" customWidth="1"/>
    <col min="12" max="12" width="12" style="48" bestFit="1" customWidth="1"/>
    <col min="13" max="13" width="12.5546875" style="48" bestFit="1" customWidth="1"/>
    <col min="14" max="14" width="12.109375" style="48" bestFit="1" customWidth="1"/>
    <col min="15" max="15" width="11.6640625" style="48" bestFit="1" customWidth="1"/>
    <col min="16" max="16" width="11.5546875" style="48" bestFit="1" customWidth="1"/>
    <col min="17" max="26" width="8.6640625" style="48" customWidth="1"/>
    <col min="27" max="16384" width="14.44140625" style="48"/>
  </cols>
  <sheetData>
    <row r="1" spans="1:26" ht="13.2">
      <c r="D1" s="249"/>
      <c r="E1" s="249"/>
      <c r="F1" s="249"/>
      <c r="G1" s="249"/>
      <c r="H1" s="248"/>
      <c r="I1" s="248"/>
    </row>
    <row r="2" spans="1:26" ht="13.2">
      <c r="A2" s="42" t="s">
        <v>886</v>
      </c>
      <c r="B2" s="42" t="s">
        <v>194</v>
      </c>
      <c r="C2" s="42" t="s">
        <v>195</v>
      </c>
      <c r="D2" s="250" t="s">
        <v>196</v>
      </c>
      <c r="E2" s="250" t="s">
        <v>197</v>
      </c>
      <c r="F2" s="250" t="s">
        <v>198</v>
      </c>
      <c r="G2" s="250" t="s">
        <v>199</v>
      </c>
      <c r="H2" s="42" t="s">
        <v>200</v>
      </c>
      <c r="I2" s="42" t="s">
        <v>201</v>
      </c>
      <c r="J2" s="42" t="s">
        <v>202</v>
      </c>
      <c r="K2" s="42" t="s">
        <v>204</v>
      </c>
      <c r="L2" s="42" t="s">
        <v>205</v>
      </c>
      <c r="M2" s="267" t="s">
        <v>5637</v>
      </c>
      <c r="N2" s="46" t="s">
        <v>207</v>
      </c>
      <c r="O2" s="46" t="s">
        <v>208</v>
      </c>
      <c r="P2" s="47" t="s">
        <v>209</v>
      </c>
    </row>
    <row r="3" spans="1:26" ht="13.2">
      <c r="B3" s="268"/>
      <c r="D3" s="249"/>
      <c r="E3" s="249"/>
      <c r="F3" s="249"/>
      <c r="G3" s="249"/>
      <c r="H3" s="248"/>
      <c r="I3" s="248"/>
      <c r="K3" s="51"/>
      <c r="L3" s="52">
        <f t="shared" ref="L3:L66" si="0">K3*35</f>
        <v>0</v>
      </c>
      <c r="M3" s="53">
        <f>L3*3</f>
        <v>0</v>
      </c>
      <c r="N3" s="53">
        <f t="shared" ref="N3" si="1">M3*0.6</f>
        <v>0</v>
      </c>
      <c r="O3" s="53">
        <f t="shared" ref="O3" si="2">N3*0.95</f>
        <v>0</v>
      </c>
      <c r="P3" s="53">
        <f t="shared" ref="P3" si="3">O3*0.85</f>
        <v>0</v>
      </c>
    </row>
    <row r="4" spans="1:26" ht="19.5" customHeight="1">
      <c r="A4" s="256" t="s">
        <v>3753</v>
      </c>
      <c r="B4" s="181" t="s">
        <v>3754</v>
      </c>
      <c r="C4" s="63"/>
      <c r="D4" s="257"/>
      <c r="E4" s="257"/>
      <c r="F4" s="257"/>
      <c r="G4" s="257"/>
      <c r="H4" s="241"/>
      <c r="I4" s="241"/>
      <c r="J4" s="63"/>
      <c r="K4" s="51"/>
      <c r="L4" s="52">
        <f t="shared" si="0"/>
        <v>0</v>
      </c>
      <c r="M4" s="53">
        <f t="shared" ref="M4:M67" si="4">L4*3</f>
        <v>0</v>
      </c>
      <c r="N4" s="53">
        <f t="shared" ref="N4:N67" si="5">M4*0.6</f>
        <v>0</v>
      </c>
      <c r="O4" s="53">
        <f t="shared" ref="O4:O67" si="6">N4*0.95</f>
        <v>0</v>
      </c>
      <c r="P4" s="53">
        <f t="shared" ref="P4:P67" si="7">O4*0.85</f>
        <v>0</v>
      </c>
      <c r="Q4" s="63"/>
      <c r="R4" s="63"/>
      <c r="S4" s="63"/>
      <c r="T4" s="63"/>
      <c r="U4" s="63"/>
      <c r="V4" s="63"/>
      <c r="W4" s="63"/>
      <c r="X4" s="63"/>
      <c r="Y4" s="63"/>
      <c r="Z4" s="63"/>
    </row>
    <row r="5" spans="1:26" ht="19.5" customHeight="1">
      <c r="A5" s="256"/>
      <c r="B5" s="63" t="s">
        <v>3755</v>
      </c>
      <c r="C5" s="63" t="s">
        <v>3756</v>
      </c>
      <c r="D5" s="257">
        <v>624.83400000000006</v>
      </c>
      <c r="E5" s="257">
        <v>798</v>
      </c>
      <c r="F5" s="60">
        <f t="shared" ref="F5" si="8">CEILING(N5,100)</f>
        <v>700</v>
      </c>
      <c r="G5" s="60">
        <f t="shared" ref="G5" si="9">CEILING(M5,100)</f>
        <v>1200</v>
      </c>
      <c r="H5" s="241" t="s">
        <v>952</v>
      </c>
      <c r="I5" s="258" t="s">
        <v>893</v>
      </c>
      <c r="J5" s="239"/>
      <c r="K5" s="63"/>
      <c r="L5" s="52">
        <f t="shared" si="0"/>
        <v>0</v>
      </c>
      <c r="M5" s="259">
        <v>1150</v>
      </c>
      <c r="N5" s="53">
        <f t="shared" si="5"/>
        <v>690</v>
      </c>
      <c r="O5" s="53">
        <f t="shared" si="6"/>
        <v>655.5</v>
      </c>
      <c r="P5" s="53">
        <f t="shared" si="7"/>
        <v>557.17499999999995</v>
      </c>
      <c r="Q5" s="63"/>
      <c r="R5" s="63"/>
      <c r="S5" s="63"/>
      <c r="T5" s="63"/>
      <c r="U5" s="63"/>
      <c r="V5" s="63"/>
      <c r="W5" s="63"/>
      <c r="X5" s="63"/>
      <c r="Y5" s="63"/>
      <c r="Z5" s="63"/>
    </row>
    <row r="6" spans="1:26" ht="19.5" customHeight="1">
      <c r="A6" s="63"/>
      <c r="B6" s="63" t="s">
        <v>3757</v>
      </c>
      <c r="C6" s="63" t="s">
        <v>3758</v>
      </c>
      <c r="D6" s="257">
        <v>624.83400000000006</v>
      </c>
      <c r="E6" s="257">
        <v>798</v>
      </c>
      <c r="F6" s="60">
        <f t="shared" ref="F6:F11" si="10">CEILING(N6,100)</f>
        <v>700</v>
      </c>
      <c r="G6" s="60">
        <f t="shared" ref="G6:G11" si="11">CEILING(M6,100)</f>
        <v>1200</v>
      </c>
      <c r="H6" s="241" t="s">
        <v>952</v>
      </c>
      <c r="I6" s="258" t="s">
        <v>893</v>
      </c>
      <c r="J6" s="239"/>
      <c r="K6" s="63"/>
      <c r="L6" s="52">
        <f t="shared" si="0"/>
        <v>0</v>
      </c>
      <c r="M6" s="259">
        <v>1150</v>
      </c>
      <c r="N6" s="53">
        <f t="shared" si="5"/>
        <v>690</v>
      </c>
      <c r="O6" s="53">
        <f t="shared" si="6"/>
        <v>655.5</v>
      </c>
      <c r="P6" s="53">
        <f t="shared" si="7"/>
        <v>557.17499999999995</v>
      </c>
      <c r="Q6" s="63"/>
      <c r="R6" s="63"/>
      <c r="S6" s="63"/>
      <c r="T6" s="63"/>
      <c r="U6" s="63"/>
      <c r="V6" s="63"/>
      <c r="W6" s="63"/>
      <c r="X6" s="63"/>
      <c r="Y6" s="63"/>
      <c r="Z6" s="63"/>
    </row>
    <row r="7" spans="1:26" ht="19.5" customHeight="1">
      <c r="A7" s="63"/>
      <c r="B7" s="63" t="s">
        <v>3759</v>
      </c>
      <c r="C7" s="63" t="s">
        <v>3760</v>
      </c>
      <c r="D7" s="257">
        <v>937.25099999999998</v>
      </c>
      <c r="E7" s="257">
        <v>1197</v>
      </c>
      <c r="F7" s="60">
        <f t="shared" si="10"/>
        <v>1100</v>
      </c>
      <c r="G7" s="60">
        <f t="shared" si="11"/>
        <v>1700</v>
      </c>
      <c r="H7" s="241" t="s">
        <v>952</v>
      </c>
      <c r="I7" s="258" t="s">
        <v>893</v>
      </c>
      <c r="J7" s="239"/>
      <c r="K7" s="63"/>
      <c r="L7" s="52">
        <f t="shared" si="0"/>
        <v>0</v>
      </c>
      <c r="M7" s="259">
        <v>1700</v>
      </c>
      <c r="N7" s="53">
        <f t="shared" si="5"/>
        <v>1020</v>
      </c>
      <c r="O7" s="53">
        <f t="shared" si="6"/>
        <v>969</v>
      </c>
      <c r="P7" s="53">
        <f t="shared" si="7"/>
        <v>823.65</v>
      </c>
      <c r="Q7" s="63"/>
      <c r="R7" s="63"/>
      <c r="S7" s="63"/>
      <c r="T7" s="63"/>
      <c r="U7" s="63"/>
      <c r="V7" s="63"/>
      <c r="W7" s="63"/>
      <c r="X7" s="63"/>
      <c r="Y7" s="63"/>
      <c r="Z7" s="63"/>
    </row>
    <row r="8" spans="1:26" ht="19.5" customHeight="1">
      <c r="A8" s="63"/>
      <c r="B8" s="63" t="s">
        <v>3761</v>
      </c>
      <c r="C8" s="63" t="s">
        <v>3762</v>
      </c>
      <c r="D8" s="257">
        <v>1338.93</v>
      </c>
      <c r="E8" s="257">
        <v>1710</v>
      </c>
      <c r="F8" s="60">
        <f t="shared" si="10"/>
        <v>1800</v>
      </c>
      <c r="G8" s="60">
        <f t="shared" si="11"/>
        <v>3000</v>
      </c>
      <c r="H8" s="241" t="s">
        <v>952</v>
      </c>
      <c r="I8" s="258" t="s">
        <v>893</v>
      </c>
      <c r="J8" s="239"/>
      <c r="K8" s="63"/>
      <c r="L8" s="52">
        <f t="shared" si="0"/>
        <v>0</v>
      </c>
      <c r="M8" s="259">
        <v>3000</v>
      </c>
      <c r="N8" s="53">
        <f t="shared" si="5"/>
        <v>1800</v>
      </c>
      <c r="O8" s="53">
        <f t="shared" si="6"/>
        <v>1710</v>
      </c>
      <c r="P8" s="53">
        <f t="shared" si="7"/>
        <v>1453.5</v>
      </c>
      <c r="Q8" s="63"/>
      <c r="R8" s="63"/>
      <c r="S8" s="63"/>
      <c r="T8" s="63"/>
      <c r="U8" s="63"/>
      <c r="V8" s="63"/>
      <c r="W8" s="63"/>
      <c r="X8" s="63"/>
      <c r="Y8" s="63"/>
      <c r="Z8" s="63"/>
    </row>
    <row r="9" spans="1:26" ht="19.5" customHeight="1">
      <c r="A9" s="63"/>
      <c r="B9" s="63" t="s">
        <v>3763</v>
      </c>
      <c r="C9" s="63" t="s">
        <v>3764</v>
      </c>
      <c r="D9" s="257">
        <v>2677.86</v>
      </c>
      <c r="E9" s="257">
        <v>3420</v>
      </c>
      <c r="F9" s="60">
        <f t="shared" si="10"/>
        <v>3600</v>
      </c>
      <c r="G9" s="60">
        <f t="shared" si="11"/>
        <v>5900</v>
      </c>
      <c r="H9" s="241" t="s">
        <v>952</v>
      </c>
      <c r="I9" s="258" t="s">
        <v>893</v>
      </c>
      <c r="J9" s="239"/>
      <c r="K9" s="63"/>
      <c r="L9" s="52">
        <f t="shared" si="0"/>
        <v>0</v>
      </c>
      <c r="M9" s="259">
        <v>5900</v>
      </c>
      <c r="N9" s="53">
        <f t="shared" si="5"/>
        <v>3540</v>
      </c>
      <c r="O9" s="53">
        <f t="shared" si="6"/>
        <v>3363</v>
      </c>
      <c r="P9" s="53">
        <f t="shared" si="7"/>
        <v>2858.5499999999997</v>
      </c>
      <c r="Q9" s="63"/>
      <c r="R9" s="63"/>
      <c r="S9" s="63"/>
      <c r="T9" s="63"/>
      <c r="U9" s="63"/>
      <c r="V9" s="63"/>
      <c r="W9" s="63"/>
      <c r="X9" s="63"/>
      <c r="Y9" s="63"/>
      <c r="Z9" s="63"/>
    </row>
    <row r="10" spans="1:26" ht="19.5" customHeight="1">
      <c r="A10" s="63"/>
      <c r="B10" s="63" t="s">
        <v>3765</v>
      </c>
      <c r="C10" s="63" t="s">
        <v>3766</v>
      </c>
      <c r="D10" s="257">
        <v>3749.0039999999999</v>
      </c>
      <c r="E10" s="257">
        <v>4788</v>
      </c>
      <c r="F10" s="60">
        <f t="shared" si="10"/>
        <v>5000</v>
      </c>
      <c r="G10" s="60">
        <f t="shared" si="11"/>
        <v>8300</v>
      </c>
      <c r="H10" s="241" t="s">
        <v>952</v>
      </c>
      <c r="I10" s="258" t="s">
        <v>893</v>
      </c>
      <c r="J10" s="239"/>
      <c r="K10" s="63"/>
      <c r="L10" s="52">
        <f t="shared" si="0"/>
        <v>0</v>
      </c>
      <c r="M10" s="259">
        <v>8300</v>
      </c>
      <c r="N10" s="53">
        <f t="shared" si="5"/>
        <v>4980</v>
      </c>
      <c r="O10" s="53">
        <f t="shared" si="6"/>
        <v>4731</v>
      </c>
      <c r="P10" s="53">
        <f t="shared" si="7"/>
        <v>4021.35</v>
      </c>
      <c r="Q10" s="63"/>
      <c r="R10" s="63"/>
      <c r="S10" s="63"/>
      <c r="T10" s="63"/>
      <c r="U10" s="63"/>
      <c r="V10" s="63"/>
      <c r="W10" s="63"/>
      <c r="X10" s="63"/>
      <c r="Y10" s="63"/>
      <c r="Z10" s="63"/>
    </row>
    <row r="11" spans="1:26" ht="19.5" customHeight="1">
      <c r="A11" s="63"/>
      <c r="B11" s="63" t="s">
        <v>3767</v>
      </c>
      <c r="C11" s="63" t="s">
        <v>3768</v>
      </c>
      <c r="D11" s="257">
        <v>4284.576</v>
      </c>
      <c r="E11" s="257">
        <v>5472</v>
      </c>
      <c r="F11" s="60">
        <f t="shared" si="10"/>
        <v>5700</v>
      </c>
      <c r="G11" s="60">
        <f t="shared" si="11"/>
        <v>9500</v>
      </c>
      <c r="H11" s="241" t="s">
        <v>952</v>
      </c>
      <c r="I11" s="258" t="s">
        <v>893</v>
      </c>
      <c r="J11" s="239"/>
      <c r="K11" s="63"/>
      <c r="L11" s="52">
        <f t="shared" si="0"/>
        <v>0</v>
      </c>
      <c r="M11" s="259">
        <v>9500</v>
      </c>
      <c r="N11" s="53">
        <f t="shared" si="5"/>
        <v>5700</v>
      </c>
      <c r="O11" s="53">
        <f t="shared" si="6"/>
        <v>5415</v>
      </c>
      <c r="P11" s="53">
        <f t="shared" si="7"/>
        <v>4602.75</v>
      </c>
      <c r="Q11" s="63"/>
      <c r="R11" s="63"/>
      <c r="S11" s="63"/>
      <c r="T11" s="63"/>
      <c r="U11" s="63"/>
      <c r="V11" s="63"/>
      <c r="W11" s="63"/>
      <c r="X11" s="63"/>
      <c r="Y11" s="63"/>
      <c r="Z11" s="63"/>
    </row>
    <row r="12" spans="1:26" ht="19.5" customHeight="1">
      <c r="A12" s="63"/>
      <c r="B12" s="63"/>
      <c r="C12" s="63"/>
      <c r="D12" s="257"/>
      <c r="E12" s="257"/>
      <c r="F12" s="257"/>
      <c r="G12" s="257"/>
      <c r="H12" s="241"/>
      <c r="I12" s="241"/>
      <c r="J12" s="241"/>
      <c r="K12" s="63"/>
      <c r="L12" s="52">
        <f t="shared" si="0"/>
        <v>0</v>
      </c>
      <c r="M12" s="53">
        <f t="shared" si="4"/>
        <v>0</v>
      </c>
      <c r="N12" s="53">
        <f t="shared" si="5"/>
        <v>0</v>
      </c>
      <c r="O12" s="53">
        <f t="shared" si="6"/>
        <v>0</v>
      </c>
      <c r="P12" s="53">
        <f t="shared" si="7"/>
        <v>0</v>
      </c>
      <c r="Q12" s="63"/>
      <c r="R12" s="63"/>
      <c r="S12" s="63"/>
      <c r="T12" s="63"/>
      <c r="U12" s="63"/>
      <c r="V12" s="63"/>
      <c r="W12" s="63"/>
      <c r="X12" s="63"/>
      <c r="Y12" s="63"/>
      <c r="Z12" s="63"/>
    </row>
    <row r="13" spans="1:26" ht="19.5" customHeight="1">
      <c r="A13" s="63"/>
      <c r="B13" s="63" t="s">
        <v>3769</v>
      </c>
      <c r="C13" s="63" t="s">
        <v>3770</v>
      </c>
      <c r="D13" s="257">
        <v>2924.1</v>
      </c>
      <c r="E13" s="257">
        <v>3249</v>
      </c>
      <c r="F13" s="60">
        <f t="shared" ref="F13" si="12">CEILING(N13,100)</f>
        <v>4000</v>
      </c>
      <c r="G13" s="60">
        <f t="shared" ref="G13" si="13">CEILING(M13,100)</f>
        <v>6700</v>
      </c>
      <c r="H13" s="241" t="s">
        <v>1195</v>
      </c>
      <c r="I13" s="258" t="s">
        <v>893</v>
      </c>
      <c r="J13" s="241"/>
      <c r="K13" s="243">
        <v>63</v>
      </c>
      <c r="L13" s="52">
        <f t="shared" si="0"/>
        <v>2205</v>
      </c>
      <c r="M13" s="53">
        <f t="shared" si="4"/>
        <v>6615</v>
      </c>
      <c r="N13" s="53">
        <f t="shared" si="5"/>
        <v>3969</v>
      </c>
      <c r="O13" s="53">
        <f t="shared" si="6"/>
        <v>3770.5499999999997</v>
      </c>
      <c r="P13" s="53">
        <f t="shared" si="7"/>
        <v>3204.9674999999997</v>
      </c>
      <c r="Q13" s="63"/>
      <c r="R13" s="63"/>
      <c r="S13" s="63"/>
      <c r="T13" s="63"/>
      <c r="U13" s="63"/>
      <c r="V13" s="63"/>
      <c r="W13" s="63"/>
      <c r="X13" s="63"/>
      <c r="Y13" s="63"/>
      <c r="Z13" s="63"/>
    </row>
    <row r="14" spans="1:26" ht="19.5" customHeight="1">
      <c r="A14" s="63"/>
      <c r="B14" s="63" t="s">
        <v>3771</v>
      </c>
      <c r="C14" s="63" t="s">
        <v>3772</v>
      </c>
      <c r="D14" s="257">
        <v>1436.4</v>
      </c>
      <c r="E14" s="257">
        <v>1596</v>
      </c>
      <c r="F14" s="60">
        <f t="shared" ref="F14:F21" si="14">CEILING(N14,100)</f>
        <v>2000</v>
      </c>
      <c r="G14" s="60">
        <f t="shared" ref="G14:G21" si="15">CEILING(M14,100)</f>
        <v>3300</v>
      </c>
      <c r="H14" s="241" t="s">
        <v>1195</v>
      </c>
      <c r="I14" s="258" t="s">
        <v>893</v>
      </c>
      <c r="J14" s="241"/>
      <c r="K14" s="269">
        <v>30.6</v>
      </c>
      <c r="L14" s="52">
        <f t="shared" si="0"/>
        <v>1071</v>
      </c>
      <c r="M14" s="53">
        <f t="shared" si="4"/>
        <v>3213</v>
      </c>
      <c r="N14" s="53">
        <f t="shared" si="5"/>
        <v>1927.8</v>
      </c>
      <c r="O14" s="53">
        <f t="shared" si="6"/>
        <v>1831.4099999999999</v>
      </c>
      <c r="P14" s="53">
        <f t="shared" si="7"/>
        <v>1556.6984999999997</v>
      </c>
      <c r="Q14" s="63"/>
      <c r="R14" s="63"/>
      <c r="S14" s="63"/>
      <c r="T14" s="63"/>
      <c r="U14" s="63"/>
      <c r="V14" s="63"/>
      <c r="W14" s="63"/>
      <c r="X14" s="63"/>
      <c r="Y14" s="63"/>
      <c r="Z14" s="63"/>
    </row>
    <row r="15" spans="1:26" ht="19.5" customHeight="1">
      <c r="A15" s="63"/>
      <c r="B15" s="63" t="s">
        <v>3773</v>
      </c>
      <c r="C15" s="63" t="s">
        <v>3774</v>
      </c>
      <c r="D15" s="257">
        <v>1436.4</v>
      </c>
      <c r="E15" s="257">
        <v>1596</v>
      </c>
      <c r="F15" s="60">
        <f t="shared" si="14"/>
        <v>2000</v>
      </c>
      <c r="G15" s="60">
        <f t="shared" si="15"/>
        <v>3300</v>
      </c>
      <c r="H15" s="241" t="s">
        <v>1195</v>
      </c>
      <c r="I15" s="258" t="s">
        <v>893</v>
      </c>
      <c r="J15" s="241"/>
      <c r="K15" s="269">
        <v>30.6</v>
      </c>
      <c r="L15" s="52">
        <f t="shared" si="0"/>
        <v>1071</v>
      </c>
      <c r="M15" s="53">
        <f t="shared" si="4"/>
        <v>3213</v>
      </c>
      <c r="N15" s="53">
        <f t="shared" si="5"/>
        <v>1927.8</v>
      </c>
      <c r="O15" s="53">
        <f t="shared" si="6"/>
        <v>1831.4099999999999</v>
      </c>
      <c r="P15" s="53">
        <f t="shared" si="7"/>
        <v>1556.6984999999997</v>
      </c>
      <c r="Q15" s="63"/>
      <c r="R15" s="63"/>
      <c r="S15" s="63"/>
      <c r="T15" s="63"/>
      <c r="U15" s="63"/>
      <c r="V15" s="63"/>
      <c r="W15" s="63"/>
      <c r="X15" s="63"/>
      <c r="Y15" s="63"/>
      <c r="Z15" s="63"/>
    </row>
    <row r="16" spans="1:26" ht="19.5" customHeight="1">
      <c r="A16" s="63"/>
      <c r="B16" s="63" t="s">
        <v>3775</v>
      </c>
      <c r="C16" s="63" t="s">
        <v>3776</v>
      </c>
      <c r="D16" s="257">
        <v>1898.1000000000001</v>
      </c>
      <c r="E16" s="257">
        <v>2109</v>
      </c>
      <c r="F16" s="60">
        <f t="shared" si="14"/>
        <v>2600</v>
      </c>
      <c r="G16" s="60">
        <f t="shared" si="15"/>
        <v>4300</v>
      </c>
      <c r="H16" s="241" t="s">
        <v>1195</v>
      </c>
      <c r="I16" s="258" t="s">
        <v>893</v>
      </c>
      <c r="J16" s="241"/>
      <c r="K16" s="269">
        <v>40.5</v>
      </c>
      <c r="L16" s="52">
        <f t="shared" si="0"/>
        <v>1417.5</v>
      </c>
      <c r="M16" s="53">
        <f t="shared" si="4"/>
        <v>4252.5</v>
      </c>
      <c r="N16" s="53">
        <f t="shared" si="5"/>
        <v>2551.5</v>
      </c>
      <c r="O16" s="53">
        <f t="shared" si="6"/>
        <v>2423.9249999999997</v>
      </c>
      <c r="P16" s="53">
        <f t="shared" si="7"/>
        <v>2060.3362499999998</v>
      </c>
      <c r="Q16" s="63"/>
      <c r="R16" s="63"/>
      <c r="S16" s="63"/>
      <c r="T16" s="63"/>
      <c r="U16" s="63"/>
      <c r="V16" s="63"/>
      <c r="W16" s="63"/>
      <c r="X16" s="63"/>
      <c r="Y16" s="63"/>
      <c r="Z16" s="63"/>
    </row>
    <row r="17" spans="1:26" ht="19.5" customHeight="1">
      <c r="A17" s="63"/>
      <c r="B17" s="63" t="s">
        <v>3777</v>
      </c>
      <c r="C17" s="63" t="s">
        <v>3778</v>
      </c>
      <c r="D17" s="257">
        <v>2052</v>
      </c>
      <c r="E17" s="257">
        <v>2280</v>
      </c>
      <c r="F17" s="60">
        <f t="shared" si="14"/>
        <v>2800</v>
      </c>
      <c r="G17" s="60">
        <f t="shared" si="15"/>
        <v>4600</v>
      </c>
      <c r="H17" s="241" t="s">
        <v>1195</v>
      </c>
      <c r="I17" s="258" t="s">
        <v>893</v>
      </c>
      <c r="J17" s="241"/>
      <c r="K17" s="269">
        <v>43.2</v>
      </c>
      <c r="L17" s="52">
        <f t="shared" si="0"/>
        <v>1512</v>
      </c>
      <c r="M17" s="53">
        <f t="shared" si="4"/>
        <v>4536</v>
      </c>
      <c r="N17" s="53">
        <f t="shared" si="5"/>
        <v>2721.6</v>
      </c>
      <c r="O17" s="53">
        <f t="shared" si="6"/>
        <v>2585.52</v>
      </c>
      <c r="P17" s="53">
        <f t="shared" si="7"/>
        <v>2197.692</v>
      </c>
      <c r="Q17" s="63"/>
      <c r="R17" s="63"/>
      <c r="S17" s="63"/>
      <c r="T17" s="63"/>
      <c r="U17" s="63"/>
      <c r="V17" s="63"/>
      <c r="W17" s="63"/>
      <c r="X17" s="63"/>
      <c r="Y17" s="63"/>
      <c r="Z17" s="63"/>
    </row>
    <row r="18" spans="1:26" ht="19.5" customHeight="1">
      <c r="A18" s="63"/>
      <c r="B18" s="63" t="s">
        <v>3779</v>
      </c>
      <c r="C18" s="63" t="s">
        <v>3780</v>
      </c>
      <c r="D18" s="257">
        <v>2821.5</v>
      </c>
      <c r="E18" s="257">
        <v>3135</v>
      </c>
      <c r="F18" s="60">
        <f t="shared" si="14"/>
        <v>3800</v>
      </c>
      <c r="G18" s="60">
        <f t="shared" si="15"/>
        <v>6300</v>
      </c>
      <c r="H18" s="241" t="s">
        <v>1195</v>
      </c>
      <c r="I18" s="258" t="s">
        <v>893</v>
      </c>
      <c r="J18" s="241"/>
      <c r="K18" s="269">
        <v>59.4</v>
      </c>
      <c r="L18" s="52">
        <f t="shared" si="0"/>
        <v>2079</v>
      </c>
      <c r="M18" s="53">
        <f t="shared" si="4"/>
        <v>6237</v>
      </c>
      <c r="N18" s="53">
        <f t="shared" si="5"/>
        <v>3742.2</v>
      </c>
      <c r="O18" s="53">
        <f t="shared" si="6"/>
        <v>3555.0899999999997</v>
      </c>
      <c r="P18" s="53">
        <f t="shared" si="7"/>
        <v>3021.8264999999997</v>
      </c>
      <c r="Q18" s="63"/>
      <c r="R18" s="63"/>
      <c r="S18" s="63"/>
      <c r="T18" s="63"/>
      <c r="U18" s="63"/>
      <c r="V18" s="63"/>
      <c r="W18" s="63"/>
      <c r="X18" s="63"/>
      <c r="Y18" s="63"/>
      <c r="Z18" s="63"/>
    </row>
    <row r="19" spans="1:26" ht="19.5" customHeight="1">
      <c r="A19" s="63"/>
      <c r="B19" s="63" t="s">
        <v>3781</v>
      </c>
      <c r="C19" s="63" t="s">
        <v>3782</v>
      </c>
      <c r="D19" s="257">
        <v>2257.2000000000003</v>
      </c>
      <c r="E19" s="257">
        <v>2508</v>
      </c>
      <c r="F19" s="60">
        <f t="shared" si="14"/>
        <v>2900</v>
      </c>
      <c r="G19" s="60">
        <f t="shared" si="15"/>
        <v>4900</v>
      </c>
      <c r="H19" s="241" t="s">
        <v>1195</v>
      </c>
      <c r="I19" s="258" t="s">
        <v>893</v>
      </c>
      <c r="J19" s="241"/>
      <c r="K19" s="260">
        <v>45.9</v>
      </c>
      <c r="L19" s="52">
        <f t="shared" si="0"/>
        <v>1606.5</v>
      </c>
      <c r="M19" s="53">
        <f t="shared" si="4"/>
        <v>4819.5</v>
      </c>
      <c r="N19" s="53">
        <f t="shared" si="5"/>
        <v>2891.7</v>
      </c>
      <c r="O19" s="53">
        <f t="shared" si="6"/>
        <v>2747.1149999999998</v>
      </c>
      <c r="P19" s="53">
        <f t="shared" si="7"/>
        <v>2335.0477499999997</v>
      </c>
      <c r="Q19" s="63"/>
      <c r="R19" s="63"/>
      <c r="S19" s="63"/>
      <c r="T19" s="63"/>
      <c r="U19" s="63"/>
      <c r="V19" s="63"/>
      <c r="W19" s="63"/>
      <c r="X19" s="63"/>
      <c r="Y19" s="63"/>
      <c r="Z19" s="63"/>
    </row>
    <row r="20" spans="1:26" ht="19.5" customHeight="1">
      <c r="A20" s="63"/>
      <c r="B20" s="63" t="s">
        <v>3783</v>
      </c>
      <c r="C20" s="63" t="s">
        <v>3784</v>
      </c>
      <c r="D20" s="257">
        <v>2565</v>
      </c>
      <c r="E20" s="257">
        <v>2850</v>
      </c>
      <c r="F20" s="60">
        <f t="shared" si="14"/>
        <v>3400</v>
      </c>
      <c r="G20" s="60">
        <f t="shared" si="15"/>
        <v>5600</v>
      </c>
      <c r="H20" s="241" t="s">
        <v>1195</v>
      </c>
      <c r="I20" s="258" t="s">
        <v>893</v>
      </c>
      <c r="J20" s="241"/>
      <c r="K20" s="260">
        <v>53.1</v>
      </c>
      <c r="L20" s="52">
        <f t="shared" si="0"/>
        <v>1858.5</v>
      </c>
      <c r="M20" s="53">
        <f t="shared" si="4"/>
        <v>5575.5</v>
      </c>
      <c r="N20" s="53">
        <f t="shared" si="5"/>
        <v>3345.2999999999997</v>
      </c>
      <c r="O20" s="53">
        <f t="shared" si="6"/>
        <v>3178.0349999999994</v>
      </c>
      <c r="P20" s="53">
        <f t="shared" si="7"/>
        <v>2701.3297499999994</v>
      </c>
      <c r="Q20" s="63"/>
      <c r="R20" s="63"/>
      <c r="S20" s="63"/>
      <c r="T20" s="63"/>
      <c r="U20" s="63"/>
      <c r="V20" s="63"/>
      <c r="W20" s="63"/>
      <c r="X20" s="63"/>
      <c r="Y20" s="63"/>
      <c r="Z20" s="63"/>
    </row>
    <row r="21" spans="1:26" ht="19.5" customHeight="1">
      <c r="A21" s="63"/>
      <c r="B21" s="63" t="s">
        <v>3785</v>
      </c>
      <c r="C21" s="63" t="s">
        <v>3786</v>
      </c>
      <c r="D21" s="257">
        <v>2975.4</v>
      </c>
      <c r="E21" s="257">
        <v>3306</v>
      </c>
      <c r="F21" s="60">
        <f t="shared" si="14"/>
        <v>4000</v>
      </c>
      <c r="G21" s="60">
        <f t="shared" si="15"/>
        <v>6700</v>
      </c>
      <c r="H21" s="241" t="s">
        <v>1195</v>
      </c>
      <c r="I21" s="258" t="s">
        <v>893</v>
      </c>
      <c r="J21" s="241"/>
      <c r="K21" s="260">
        <v>63</v>
      </c>
      <c r="L21" s="52">
        <f t="shared" si="0"/>
        <v>2205</v>
      </c>
      <c r="M21" s="53">
        <f t="shared" si="4"/>
        <v>6615</v>
      </c>
      <c r="N21" s="53">
        <f t="shared" si="5"/>
        <v>3969</v>
      </c>
      <c r="O21" s="53">
        <f t="shared" si="6"/>
        <v>3770.5499999999997</v>
      </c>
      <c r="P21" s="53">
        <f t="shared" si="7"/>
        <v>3204.9674999999997</v>
      </c>
      <c r="Q21" s="63"/>
      <c r="R21" s="63"/>
      <c r="S21" s="63"/>
      <c r="T21" s="63"/>
      <c r="U21" s="63"/>
      <c r="V21" s="63"/>
      <c r="W21" s="63"/>
      <c r="X21" s="63"/>
      <c r="Y21" s="63"/>
      <c r="Z21" s="63"/>
    </row>
    <row r="22" spans="1:26" ht="19.5" customHeight="1">
      <c r="A22" s="63"/>
      <c r="B22" s="63"/>
      <c r="C22" s="63"/>
      <c r="D22" s="257"/>
      <c r="E22" s="257"/>
      <c r="F22" s="257"/>
      <c r="G22" s="257"/>
      <c r="H22" s="241"/>
      <c r="I22" s="241"/>
      <c r="J22" s="241"/>
      <c r="K22" s="63"/>
      <c r="L22" s="52">
        <f t="shared" si="0"/>
        <v>0</v>
      </c>
      <c r="M22" s="53">
        <f t="shared" si="4"/>
        <v>0</v>
      </c>
      <c r="N22" s="53">
        <f t="shared" si="5"/>
        <v>0</v>
      </c>
      <c r="O22" s="53">
        <f t="shared" si="6"/>
        <v>0</v>
      </c>
      <c r="P22" s="53">
        <f t="shared" si="7"/>
        <v>0</v>
      </c>
      <c r="Q22" s="63"/>
      <c r="R22" s="63"/>
      <c r="S22" s="63"/>
      <c r="T22" s="63"/>
      <c r="U22" s="63"/>
      <c r="V22" s="63"/>
      <c r="W22" s="63"/>
      <c r="X22" s="63"/>
      <c r="Y22" s="63"/>
      <c r="Z22" s="63"/>
    </row>
    <row r="23" spans="1:26" ht="19.5" customHeight="1">
      <c r="A23" s="63"/>
      <c r="B23" s="181" t="s">
        <v>3787</v>
      </c>
      <c r="C23" s="63"/>
      <c r="D23" s="257"/>
      <c r="E23" s="257"/>
      <c r="F23" s="257"/>
      <c r="G23" s="257"/>
      <c r="H23" s="241"/>
      <c r="I23" s="241"/>
      <c r="J23" s="241"/>
      <c r="K23" s="63"/>
      <c r="L23" s="52">
        <f t="shared" si="0"/>
        <v>0</v>
      </c>
      <c r="M23" s="53">
        <f t="shared" si="4"/>
        <v>0</v>
      </c>
      <c r="N23" s="53">
        <f t="shared" si="5"/>
        <v>0</v>
      </c>
      <c r="O23" s="53">
        <f t="shared" si="6"/>
        <v>0</v>
      </c>
      <c r="P23" s="53">
        <f t="shared" si="7"/>
        <v>0</v>
      </c>
      <c r="Q23" s="63"/>
      <c r="R23" s="63"/>
      <c r="S23" s="63"/>
      <c r="T23" s="63"/>
      <c r="U23" s="63"/>
      <c r="V23" s="63"/>
      <c r="W23" s="63"/>
      <c r="X23" s="63"/>
      <c r="Y23" s="63"/>
      <c r="Z23" s="63"/>
    </row>
    <row r="24" spans="1:26" ht="19.5" customHeight="1">
      <c r="A24" s="63"/>
      <c r="B24" s="63" t="s">
        <v>3788</v>
      </c>
      <c r="C24" s="63" t="s">
        <v>3756</v>
      </c>
      <c r="D24" s="257">
        <v>803.35799999999995</v>
      </c>
      <c r="E24" s="257">
        <v>1026</v>
      </c>
      <c r="F24" s="60">
        <f t="shared" ref="F24" si="16">CEILING(N24,100)</f>
        <v>1100</v>
      </c>
      <c r="G24" s="60">
        <f t="shared" ref="G24" si="17">CEILING(M24,100)</f>
        <v>1800</v>
      </c>
      <c r="H24" s="241" t="s">
        <v>952</v>
      </c>
      <c r="I24" s="258" t="s">
        <v>893</v>
      </c>
      <c r="J24" s="239"/>
      <c r="K24" s="63"/>
      <c r="L24" s="52">
        <f t="shared" si="0"/>
        <v>0</v>
      </c>
      <c r="M24" s="259">
        <v>1750</v>
      </c>
      <c r="N24" s="53">
        <f t="shared" si="5"/>
        <v>1050</v>
      </c>
      <c r="O24" s="53">
        <f t="shared" si="6"/>
        <v>997.5</v>
      </c>
      <c r="P24" s="53">
        <f t="shared" si="7"/>
        <v>847.875</v>
      </c>
      <c r="Q24" s="63"/>
      <c r="R24" s="63"/>
      <c r="S24" s="63"/>
      <c r="T24" s="63"/>
      <c r="U24" s="63"/>
      <c r="V24" s="63"/>
      <c r="W24" s="63"/>
      <c r="X24" s="63"/>
      <c r="Y24" s="63"/>
      <c r="Z24" s="63"/>
    </row>
    <row r="25" spans="1:26" ht="19.5" customHeight="1">
      <c r="A25" s="63"/>
      <c r="B25" s="63" t="s">
        <v>3789</v>
      </c>
      <c r="C25" s="63" t="s">
        <v>3758</v>
      </c>
      <c r="D25" s="257">
        <v>803.35799999999995</v>
      </c>
      <c r="E25" s="257">
        <v>1026</v>
      </c>
      <c r="F25" s="60">
        <f t="shared" ref="F25:F26" si="18">CEILING(N25,100)</f>
        <v>1100</v>
      </c>
      <c r="G25" s="60">
        <f t="shared" ref="G25:G26" si="19">CEILING(M25,100)</f>
        <v>1800</v>
      </c>
      <c r="H25" s="241" t="s">
        <v>952</v>
      </c>
      <c r="I25" s="258" t="s">
        <v>893</v>
      </c>
      <c r="J25" s="239"/>
      <c r="K25" s="63"/>
      <c r="L25" s="52">
        <f t="shared" si="0"/>
        <v>0</v>
      </c>
      <c r="M25" s="259">
        <v>1750</v>
      </c>
      <c r="N25" s="53">
        <f t="shared" si="5"/>
        <v>1050</v>
      </c>
      <c r="O25" s="53">
        <f t="shared" si="6"/>
        <v>997.5</v>
      </c>
      <c r="P25" s="53">
        <f t="shared" si="7"/>
        <v>847.875</v>
      </c>
      <c r="Q25" s="63"/>
      <c r="R25" s="63"/>
      <c r="S25" s="63"/>
      <c r="T25" s="63"/>
      <c r="U25" s="63"/>
      <c r="V25" s="63"/>
      <c r="W25" s="63"/>
      <c r="X25" s="63"/>
      <c r="Y25" s="63"/>
      <c r="Z25" s="63"/>
    </row>
    <row r="26" spans="1:26" ht="19.5" customHeight="1">
      <c r="A26" s="63"/>
      <c r="B26" s="63" t="s">
        <v>3790</v>
      </c>
      <c r="C26" s="63" t="s">
        <v>3760</v>
      </c>
      <c r="D26" s="257">
        <v>1071.144</v>
      </c>
      <c r="E26" s="257">
        <v>1368</v>
      </c>
      <c r="F26" s="60">
        <f t="shared" si="18"/>
        <v>1400</v>
      </c>
      <c r="G26" s="60">
        <f t="shared" si="19"/>
        <v>2300</v>
      </c>
      <c r="H26" s="241" t="s">
        <v>952</v>
      </c>
      <c r="I26" s="258" t="s">
        <v>893</v>
      </c>
      <c r="J26" s="239"/>
      <c r="K26" s="63"/>
      <c r="L26" s="52">
        <f t="shared" si="0"/>
        <v>0</v>
      </c>
      <c r="M26" s="259">
        <v>2300</v>
      </c>
      <c r="N26" s="53">
        <f t="shared" si="5"/>
        <v>1380</v>
      </c>
      <c r="O26" s="53">
        <f t="shared" si="6"/>
        <v>1311</v>
      </c>
      <c r="P26" s="53">
        <f t="shared" si="7"/>
        <v>1114.3499999999999</v>
      </c>
      <c r="Q26" s="63"/>
      <c r="R26" s="63"/>
      <c r="S26" s="63"/>
      <c r="T26" s="63"/>
      <c r="U26" s="63"/>
      <c r="V26" s="63"/>
      <c r="W26" s="63"/>
      <c r="X26" s="63"/>
      <c r="Y26" s="63"/>
      <c r="Z26" s="63"/>
    </row>
    <row r="27" spans="1:26" ht="19.5" customHeight="1">
      <c r="A27" s="63"/>
      <c r="B27" s="63"/>
      <c r="C27" s="63"/>
      <c r="D27" s="257"/>
      <c r="E27" s="257"/>
      <c r="F27" s="241"/>
      <c r="G27" s="241"/>
      <c r="H27" s="241"/>
      <c r="I27" s="241"/>
      <c r="J27" s="241"/>
      <c r="K27" s="63"/>
      <c r="L27" s="52">
        <f t="shared" si="0"/>
        <v>0</v>
      </c>
      <c r="M27" s="53">
        <f t="shared" si="4"/>
        <v>0</v>
      </c>
      <c r="N27" s="53">
        <f t="shared" si="5"/>
        <v>0</v>
      </c>
      <c r="O27" s="53">
        <f t="shared" si="6"/>
        <v>0</v>
      </c>
      <c r="P27" s="53">
        <f t="shared" si="7"/>
        <v>0</v>
      </c>
      <c r="Q27" s="63"/>
      <c r="R27" s="63"/>
      <c r="S27" s="63"/>
      <c r="T27" s="63"/>
      <c r="U27" s="63"/>
      <c r="V27" s="63"/>
      <c r="W27" s="63"/>
      <c r="X27" s="63"/>
      <c r="Y27" s="63"/>
      <c r="Z27" s="63"/>
    </row>
    <row r="28" spans="1:26" ht="19.5" customHeight="1">
      <c r="A28" s="63"/>
      <c r="B28" s="63" t="s">
        <v>3791</v>
      </c>
      <c r="C28" s="63" t="s">
        <v>3792</v>
      </c>
      <c r="D28" s="257">
        <v>1363.7250000000001</v>
      </c>
      <c r="E28" s="257">
        <v>1515.2500000000002</v>
      </c>
      <c r="F28" s="60">
        <f t="shared" ref="F28:F33" si="20">CEILING(N28,100)</f>
        <v>1900</v>
      </c>
      <c r="G28" s="60">
        <f t="shared" ref="G28:G33" si="21">CEILING(M28,100)</f>
        <v>3200</v>
      </c>
      <c r="H28" s="241" t="s">
        <v>511</v>
      </c>
      <c r="I28" s="258" t="s">
        <v>893</v>
      </c>
      <c r="J28" s="241"/>
      <c r="K28" s="270">
        <v>30</v>
      </c>
      <c r="L28" s="52">
        <f t="shared" si="0"/>
        <v>1050</v>
      </c>
      <c r="M28" s="53">
        <f t="shared" si="4"/>
        <v>3150</v>
      </c>
      <c r="N28" s="53">
        <f t="shared" si="5"/>
        <v>1890</v>
      </c>
      <c r="O28" s="53">
        <f t="shared" si="6"/>
        <v>1795.5</v>
      </c>
      <c r="P28" s="53">
        <f t="shared" si="7"/>
        <v>1526.175</v>
      </c>
      <c r="Q28" s="63"/>
      <c r="R28" s="63"/>
      <c r="S28" s="63"/>
      <c r="T28" s="63"/>
      <c r="U28" s="63"/>
      <c r="V28" s="63"/>
      <c r="W28" s="63"/>
      <c r="X28" s="63"/>
      <c r="Y28" s="63"/>
      <c r="Z28" s="63"/>
    </row>
    <row r="29" spans="1:26" ht="19.5" customHeight="1">
      <c r="A29" s="63"/>
      <c r="B29" s="63" t="s">
        <v>3793</v>
      </c>
      <c r="C29" s="63" t="s">
        <v>3794</v>
      </c>
      <c r="D29" s="257">
        <v>1316.7000000000003</v>
      </c>
      <c r="E29" s="257">
        <v>1463.0000000000002</v>
      </c>
      <c r="F29" s="60">
        <f t="shared" si="20"/>
        <v>1900</v>
      </c>
      <c r="G29" s="60">
        <f t="shared" si="21"/>
        <v>3200</v>
      </c>
      <c r="H29" s="241" t="s">
        <v>511</v>
      </c>
      <c r="I29" s="258" t="s">
        <v>893</v>
      </c>
      <c r="J29" s="241"/>
      <c r="K29" s="270">
        <v>30</v>
      </c>
      <c r="L29" s="52">
        <f t="shared" si="0"/>
        <v>1050</v>
      </c>
      <c r="M29" s="53">
        <f t="shared" si="4"/>
        <v>3150</v>
      </c>
      <c r="N29" s="53">
        <f t="shared" si="5"/>
        <v>1890</v>
      </c>
      <c r="O29" s="53">
        <f t="shared" si="6"/>
        <v>1795.5</v>
      </c>
      <c r="P29" s="53">
        <f t="shared" si="7"/>
        <v>1526.175</v>
      </c>
      <c r="Q29" s="63"/>
      <c r="R29" s="63"/>
      <c r="S29" s="63"/>
      <c r="T29" s="63"/>
      <c r="U29" s="63"/>
      <c r="V29" s="63"/>
      <c r="W29" s="63"/>
      <c r="X29" s="63"/>
      <c r="Y29" s="63"/>
      <c r="Z29" s="63"/>
    </row>
    <row r="30" spans="1:26" ht="19.5" customHeight="1">
      <c r="A30" s="63"/>
      <c r="B30" s="63" t="s">
        <v>3795</v>
      </c>
      <c r="C30" s="63" t="s">
        <v>3796</v>
      </c>
      <c r="D30" s="257">
        <v>4257.9000000000005</v>
      </c>
      <c r="E30" s="257">
        <v>4731</v>
      </c>
      <c r="F30" s="60">
        <f t="shared" si="20"/>
        <v>5300</v>
      </c>
      <c r="G30" s="60">
        <f t="shared" si="21"/>
        <v>8800</v>
      </c>
      <c r="H30" s="241" t="s">
        <v>511</v>
      </c>
      <c r="I30" s="258" t="s">
        <v>893</v>
      </c>
      <c r="J30" s="241"/>
      <c r="K30" s="271">
        <v>83</v>
      </c>
      <c r="L30" s="52">
        <f t="shared" si="0"/>
        <v>2905</v>
      </c>
      <c r="M30" s="53">
        <f t="shared" si="4"/>
        <v>8715</v>
      </c>
      <c r="N30" s="53">
        <f t="shared" si="5"/>
        <v>5229</v>
      </c>
      <c r="O30" s="53">
        <f t="shared" si="6"/>
        <v>4967.55</v>
      </c>
      <c r="P30" s="53">
        <f t="shared" si="7"/>
        <v>4222.4175000000005</v>
      </c>
      <c r="Q30" s="63"/>
      <c r="R30" s="63"/>
      <c r="S30" s="63"/>
      <c r="T30" s="63"/>
      <c r="U30" s="63"/>
      <c r="V30" s="63"/>
      <c r="W30" s="63"/>
      <c r="X30" s="63"/>
      <c r="Y30" s="63"/>
      <c r="Z30" s="63"/>
    </row>
    <row r="31" spans="1:26" ht="19.5" customHeight="1">
      <c r="A31" s="63"/>
      <c r="B31" s="63" t="s">
        <v>3797</v>
      </c>
      <c r="C31" s="63" t="s">
        <v>3798</v>
      </c>
      <c r="D31" s="257">
        <v>1504.8000000000002</v>
      </c>
      <c r="E31" s="257">
        <v>1672.0000000000002</v>
      </c>
      <c r="F31" s="60">
        <f t="shared" si="20"/>
        <v>2200</v>
      </c>
      <c r="G31" s="60">
        <f t="shared" si="21"/>
        <v>3600</v>
      </c>
      <c r="H31" s="241" t="s">
        <v>511</v>
      </c>
      <c r="I31" s="258" t="s">
        <v>893</v>
      </c>
      <c r="J31" s="241"/>
      <c r="K31" s="270">
        <v>34</v>
      </c>
      <c r="L31" s="52">
        <f t="shared" si="0"/>
        <v>1190</v>
      </c>
      <c r="M31" s="53">
        <f t="shared" si="4"/>
        <v>3570</v>
      </c>
      <c r="N31" s="53">
        <f t="shared" si="5"/>
        <v>2142</v>
      </c>
      <c r="O31" s="53">
        <f t="shared" si="6"/>
        <v>2034.8999999999999</v>
      </c>
      <c r="P31" s="53">
        <f t="shared" si="7"/>
        <v>1729.6649999999997</v>
      </c>
      <c r="Q31" s="63"/>
      <c r="R31" s="63"/>
      <c r="S31" s="63"/>
      <c r="T31" s="63"/>
      <c r="U31" s="63"/>
      <c r="V31" s="63"/>
      <c r="W31" s="63"/>
      <c r="X31" s="63"/>
      <c r="Y31" s="63"/>
      <c r="Z31" s="63"/>
    </row>
    <row r="32" spans="1:26" ht="19.5" customHeight="1">
      <c r="A32" s="63"/>
      <c r="B32" s="63" t="s">
        <v>3799</v>
      </c>
      <c r="C32" s="63" t="s">
        <v>3800</v>
      </c>
      <c r="D32" s="257">
        <v>1928.0250000000001</v>
      </c>
      <c r="E32" s="257">
        <v>2142.25</v>
      </c>
      <c r="F32" s="60">
        <f t="shared" si="20"/>
        <v>2600</v>
      </c>
      <c r="G32" s="60">
        <f t="shared" si="21"/>
        <v>4400</v>
      </c>
      <c r="H32" s="241" t="s">
        <v>511</v>
      </c>
      <c r="I32" s="258" t="s">
        <v>893</v>
      </c>
      <c r="J32" s="241"/>
      <c r="K32" s="271">
        <v>41</v>
      </c>
      <c r="L32" s="52">
        <f t="shared" si="0"/>
        <v>1435</v>
      </c>
      <c r="M32" s="53">
        <f t="shared" si="4"/>
        <v>4305</v>
      </c>
      <c r="N32" s="53">
        <f t="shared" si="5"/>
        <v>2583</v>
      </c>
      <c r="O32" s="53">
        <f t="shared" si="6"/>
        <v>2453.85</v>
      </c>
      <c r="P32" s="53">
        <f t="shared" si="7"/>
        <v>2085.7725</v>
      </c>
      <c r="Q32" s="63"/>
      <c r="R32" s="63"/>
      <c r="S32" s="63"/>
      <c r="T32" s="63"/>
      <c r="U32" s="63"/>
      <c r="V32" s="63"/>
      <c r="W32" s="63"/>
      <c r="X32" s="63"/>
      <c r="Y32" s="63"/>
      <c r="Z32" s="63"/>
    </row>
    <row r="33" spans="1:26" ht="19.5" customHeight="1">
      <c r="A33" s="63"/>
      <c r="B33" s="63" t="s">
        <v>3801</v>
      </c>
      <c r="C33" s="63" t="s">
        <v>3802</v>
      </c>
      <c r="D33" s="257">
        <v>1928.0250000000001</v>
      </c>
      <c r="E33" s="257">
        <v>2142.25</v>
      </c>
      <c r="F33" s="60">
        <f t="shared" si="20"/>
        <v>2600</v>
      </c>
      <c r="G33" s="60">
        <f t="shared" si="21"/>
        <v>4400</v>
      </c>
      <c r="H33" s="241" t="s">
        <v>511</v>
      </c>
      <c r="I33" s="258" t="s">
        <v>893</v>
      </c>
      <c r="J33" s="241"/>
      <c r="K33" s="270">
        <v>41</v>
      </c>
      <c r="L33" s="52">
        <f t="shared" si="0"/>
        <v>1435</v>
      </c>
      <c r="M33" s="53">
        <f t="shared" si="4"/>
        <v>4305</v>
      </c>
      <c r="N33" s="53">
        <f t="shared" si="5"/>
        <v>2583</v>
      </c>
      <c r="O33" s="53">
        <f t="shared" si="6"/>
        <v>2453.85</v>
      </c>
      <c r="P33" s="53">
        <f t="shared" si="7"/>
        <v>2085.7725</v>
      </c>
      <c r="Q33" s="63"/>
      <c r="R33" s="63"/>
      <c r="S33" s="63"/>
      <c r="T33" s="63"/>
      <c r="U33" s="63"/>
      <c r="V33" s="63"/>
      <c r="W33" s="63"/>
      <c r="X33" s="63"/>
      <c r="Y33" s="63"/>
      <c r="Z33" s="63"/>
    </row>
    <row r="34" spans="1:26" ht="19.5" customHeight="1">
      <c r="A34" s="63"/>
      <c r="B34" s="63"/>
      <c r="C34" s="63"/>
      <c r="D34" s="257"/>
      <c r="E34" s="257"/>
      <c r="F34" s="257"/>
      <c r="G34" s="257"/>
      <c r="H34" s="241"/>
      <c r="I34" s="241"/>
      <c r="J34" s="241"/>
      <c r="K34" s="63"/>
      <c r="L34" s="52">
        <f t="shared" si="0"/>
        <v>0</v>
      </c>
      <c r="M34" s="53">
        <f t="shared" si="4"/>
        <v>0</v>
      </c>
      <c r="N34" s="53">
        <f t="shared" si="5"/>
        <v>0</v>
      </c>
      <c r="O34" s="53">
        <f t="shared" si="6"/>
        <v>0</v>
      </c>
      <c r="P34" s="53">
        <f t="shared" si="7"/>
        <v>0</v>
      </c>
      <c r="Q34" s="63"/>
      <c r="R34" s="63"/>
      <c r="S34" s="63"/>
      <c r="T34" s="63"/>
      <c r="U34" s="63"/>
      <c r="V34" s="63"/>
      <c r="W34" s="63"/>
      <c r="X34" s="63"/>
      <c r="Y34" s="63"/>
      <c r="Z34" s="63"/>
    </row>
    <row r="35" spans="1:26" ht="19.5" customHeight="1">
      <c r="A35" s="63"/>
      <c r="B35" s="181" t="s">
        <v>3803</v>
      </c>
      <c r="C35" s="63"/>
      <c r="D35" s="257"/>
      <c r="E35" s="257"/>
      <c r="F35" s="257"/>
      <c r="G35" s="257"/>
      <c r="H35" s="241"/>
      <c r="I35" s="241"/>
      <c r="J35" s="63"/>
      <c r="K35" s="63"/>
      <c r="L35" s="52">
        <f t="shared" si="0"/>
        <v>0</v>
      </c>
      <c r="M35" s="53">
        <f t="shared" si="4"/>
        <v>0</v>
      </c>
      <c r="N35" s="53">
        <f t="shared" si="5"/>
        <v>0</v>
      </c>
      <c r="O35" s="53">
        <f t="shared" si="6"/>
        <v>0</v>
      </c>
      <c r="P35" s="53">
        <f t="shared" si="7"/>
        <v>0</v>
      </c>
      <c r="Q35" s="63"/>
      <c r="R35" s="63"/>
      <c r="S35" s="63"/>
      <c r="T35" s="63"/>
      <c r="U35" s="63"/>
      <c r="V35" s="63"/>
      <c r="W35" s="63"/>
      <c r="X35" s="63"/>
      <c r="Y35" s="63"/>
      <c r="Z35" s="63"/>
    </row>
    <row r="36" spans="1:26" ht="19.5" customHeight="1">
      <c r="A36" s="63"/>
      <c r="B36" s="63" t="s">
        <v>3804</v>
      </c>
      <c r="C36" s="63" t="s">
        <v>3805</v>
      </c>
      <c r="D36" s="257">
        <v>2410.0740000000001</v>
      </c>
      <c r="E36" s="257">
        <v>3078</v>
      </c>
      <c r="F36" s="60">
        <f t="shared" ref="F36" si="22">CEILING(N36,100)</f>
        <v>3200</v>
      </c>
      <c r="G36" s="60">
        <f t="shared" ref="G36" si="23">CEILING(M36,100)</f>
        <v>5300</v>
      </c>
      <c r="H36" s="241" t="s">
        <v>952</v>
      </c>
      <c r="I36" s="258" t="s">
        <v>893</v>
      </c>
      <c r="J36" s="239"/>
      <c r="K36" s="63"/>
      <c r="L36" s="52">
        <f t="shared" si="0"/>
        <v>0</v>
      </c>
      <c r="M36" s="259">
        <v>5300</v>
      </c>
      <c r="N36" s="53">
        <f t="shared" si="5"/>
        <v>3180</v>
      </c>
      <c r="O36" s="53">
        <f t="shared" si="6"/>
        <v>3021</v>
      </c>
      <c r="P36" s="53">
        <f t="shared" si="7"/>
        <v>2567.85</v>
      </c>
      <c r="Q36" s="63"/>
      <c r="R36" s="63"/>
      <c r="S36" s="63"/>
      <c r="T36" s="63"/>
      <c r="U36" s="63"/>
      <c r="V36" s="63"/>
      <c r="W36" s="63"/>
      <c r="X36" s="63"/>
      <c r="Y36" s="63"/>
      <c r="Z36" s="63"/>
    </row>
    <row r="37" spans="1:26" ht="19.5" customHeight="1">
      <c r="A37" s="63"/>
      <c r="B37" s="63" t="s">
        <v>3806</v>
      </c>
      <c r="C37" s="63" t="s">
        <v>3807</v>
      </c>
      <c r="D37" s="257">
        <v>3481.2179999999998</v>
      </c>
      <c r="E37" s="257">
        <v>4446</v>
      </c>
      <c r="F37" s="60">
        <f t="shared" ref="F37:F45" si="24">CEILING(N37,100)</f>
        <v>4700</v>
      </c>
      <c r="G37" s="60">
        <f t="shared" ref="G37:G45" si="25">CEILING(M37,100)</f>
        <v>7700</v>
      </c>
      <c r="H37" s="241" t="s">
        <v>952</v>
      </c>
      <c r="I37" s="258" t="s">
        <v>893</v>
      </c>
      <c r="J37" s="239"/>
      <c r="K37" s="63"/>
      <c r="L37" s="52">
        <f t="shared" si="0"/>
        <v>0</v>
      </c>
      <c r="M37" s="259">
        <v>7700</v>
      </c>
      <c r="N37" s="53">
        <f t="shared" si="5"/>
        <v>4620</v>
      </c>
      <c r="O37" s="53">
        <f t="shared" si="6"/>
        <v>4389</v>
      </c>
      <c r="P37" s="53">
        <f t="shared" si="7"/>
        <v>3730.65</v>
      </c>
      <c r="Q37" s="63"/>
      <c r="R37" s="63"/>
      <c r="S37" s="63"/>
      <c r="T37" s="63"/>
      <c r="U37" s="63"/>
      <c r="V37" s="63"/>
      <c r="W37" s="63"/>
      <c r="X37" s="63"/>
      <c r="Y37" s="63"/>
      <c r="Z37" s="63"/>
    </row>
    <row r="38" spans="1:26" ht="19.5" customHeight="1">
      <c r="A38" s="63"/>
      <c r="B38" s="63"/>
      <c r="C38" s="63"/>
      <c r="D38" s="257"/>
      <c r="E38" s="257"/>
      <c r="F38" s="241"/>
      <c r="G38" s="241"/>
      <c r="H38" s="241"/>
      <c r="I38" s="241"/>
      <c r="J38" s="241"/>
      <c r="K38" s="63"/>
      <c r="L38" s="52">
        <f t="shared" si="0"/>
        <v>0</v>
      </c>
      <c r="M38" s="257"/>
      <c r="N38" s="53">
        <f t="shared" si="5"/>
        <v>0</v>
      </c>
      <c r="O38" s="53">
        <f t="shared" si="6"/>
        <v>0</v>
      </c>
      <c r="P38" s="53">
        <f t="shared" si="7"/>
        <v>0</v>
      </c>
      <c r="Q38" s="63"/>
      <c r="R38" s="63"/>
      <c r="S38" s="63"/>
      <c r="T38" s="63"/>
      <c r="U38" s="63"/>
      <c r="V38" s="63"/>
      <c r="W38" s="63"/>
      <c r="X38" s="63"/>
      <c r="Y38" s="63"/>
      <c r="Z38" s="63"/>
    </row>
    <row r="39" spans="1:26" ht="19.5" customHeight="1">
      <c r="A39" s="63"/>
      <c r="B39" s="181" t="s">
        <v>3808</v>
      </c>
      <c r="C39" s="63"/>
      <c r="D39" s="257"/>
      <c r="E39" s="257"/>
      <c r="F39" s="241"/>
      <c r="G39" s="241"/>
      <c r="H39" s="241"/>
      <c r="I39" s="241"/>
      <c r="J39" s="241"/>
      <c r="K39" s="63"/>
      <c r="L39" s="52">
        <f t="shared" si="0"/>
        <v>0</v>
      </c>
      <c r="M39" s="257"/>
      <c r="N39" s="53">
        <f t="shared" si="5"/>
        <v>0</v>
      </c>
      <c r="O39" s="53">
        <f t="shared" si="6"/>
        <v>0</v>
      </c>
      <c r="P39" s="53">
        <f t="shared" si="7"/>
        <v>0</v>
      </c>
      <c r="Q39" s="63"/>
      <c r="R39" s="63"/>
      <c r="S39" s="63"/>
      <c r="T39" s="63"/>
      <c r="U39" s="63"/>
      <c r="V39" s="63"/>
      <c r="W39" s="63"/>
      <c r="X39" s="63"/>
      <c r="Y39" s="63"/>
      <c r="Z39" s="63"/>
    </row>
    <row r="40" spans="1:26" ht="19.5" customHeight="1">
      <c r="A40" s="63"/>
      <c r="B40" s="63" t="s">
        <v>3809</v>
      </c>
      <c r="C40" s="63" t="s">
        <v>3810</v>
      </c>
      <c r="D40" s="257">
        <v>1160.4059999999999</v>
      </c>
      <c r="E40" s="257">
        <v>1482</v>
      </c>
      <c r="F40" s="60">
        <f t="shared" si="24"/>
        <v>1600</v>
      </c>
      <c r="G40" s="60">
        <f t="shared" si="25"/>
        <v>2600</v>
      </c>
      <c r="H40" s="241" t="s">
        <v>952</v>
      </c>
      <c r="I40" s="258" t="s">
        <v>893</v>
      </c>
      <c r="J40" s="239"/>
      <c r="K40" s="63"/>
      <c r="L40" s="52">
        <f t="shared" si="0"/>
        <v>0</v>
      </c>
      <c r="M40" s="259">
        <v>2600</v>
      </c>
      <c r="N40" s="53">
        <f t="shared" si="5"/>
        <v>1560</v>
      </c>
      <c r="O40" s="53">
        <f t="shared" si="6"/>
        <v>1482</v>
      </c>
      <c r="P40" s="53">
        <f t="shared" si="7"/>
        <v>1259.7</v>
      </c>
      <c r="Q40" s="63"/>
      <c r="R40" s="63"/>
      <c r="S40" s="63"/>
      <c r="T40" s="63"/>
      <c r="U40" s="63"/>
      <c r="V40" s="63"/>
      <c r="W40" s="63"/>
      <c r="X40" s="63"/>
      <c r="Y40" s="63"/>
      <c r="Z40" s="63"/>
    </row>
    <row r="41" spans="1:26" ht="19.5" customHeight="1">
      <c r="A41" s="63"/>
      <c r="B41" s="63" t="s">
        <v>3811</v>
      </c>
      <c r="C41" s="63" t="s">
        <v>3812</v>
      </c>
      <c r="D41" s="257">
        <v>0</v>
      </c>
      <c r="E41" s="257">
        <v>0</v>
      </c>
      <c r="F41" s="60">
        <f t="shared" si="24"/>
        <v>0</v>
      </c>
      <c r="G41" s="60">
        <f t="shared" si="25"/>
        <v>0</v>
      </c>
      <c r="H41" s="241" t="s">
        <v>952</v>
      </c>
      <c r="I41" s="258" t="s">
        <v>893</v>
      </c>
      <c r="J41" s="241"/>
      <c r="K41" s="63"/>
      <c r="L41" s="52">
        <f t="shared" si="0"/>
        <v>0</v>
      </c>
      <c r="M41" s="261"/>
      <c r="N41" s="53">
        <f t="shared" si="5"/>
        <v>0</v>
      </c>
      <c r="O41" s="53">
        <f t="shared" si="6"/>
        <v>0</v>
      </c>
      <c r="P41" s="53">
        <f t="shared" si="7"/>
        <v>0</v>
      </c>
      <c r="Q41" s="63"/>
      <c r="R41" s="63"/>
      <c r="S41" s="63"/>
      <c r="T41" s="63"/>
      <c r="U41" s="63"/>
      <c r="V41" s="63"/>
      <c r="W41" s="63"/>
      <c r="X41" s="63"/>
      <c r="Y41" s="63"/>
      <c r="Z41" s="63"/>
    </row>
    <row r="42" spans="1:26" ht="19.5" customHeight="1">
      <c r="A42" s="63"/>
      <c r="B42" s="63" t="s">
        <v>3813</v>
      </c>
      <c r="C42" s="63" t="s">
        <v>3814</v>
      </c>
      <c r="D42" s="257">
        <v>1562.085</v>
      </c>
      <c r="E42" s="257">
        <v>1995</v>
      </c>
      <c r="F42" s="60">
        <f t="shared" si="24"/>
        <v>2100</v>
      </c>
      <c r="G42" s="60">
        <f t="shared" si="25"/>
        <v>3500</v>
      </c>
      <c r="H42" s="241" t="s">
        <v>952</v>
      </c>
      <c r="I42" s="258" t="s">
        <v>893</v>
      </c>
      <c r="J42" s="239"/>
      <c r="K42" s="63"/>
      <c r="L42" s="52">
        <f t="shared" si="0"/>
        <v>0</v>
      </c>
      <c r="M42" s="259">
        <v>3500</v>
      </c>
      <c r="N42" s="53">
        <f t="shared" si="5"/>
        <v>2100</v>
      </c>
      <c r="O42" s="53">
        <f t="shared" si="6"/>
        <v>1995</v>
      </c>
      <c r="P42" s="53">
        <f t="shared" si="7"/>
        <v>1695.75</v>
      </c>
      <c r="Q42" s="63"/>
      <c r="R42" s="63"/>
      <c r="S42" s="63"/>
      <c r="T42" s="63"/>
      <c r="U42" s="63"/>
      <c r="V42" s="63"/>
      <c r="W42" s="63"/>
      <c r="X42" s="63"/>
      <c r="Y42" s="63"/>
      <c r="Z42" s="63"/>
    </row>
    <row r="43" spans="1:26" ht="19.5" customHeight="1">
      <c r="A43" s="63"/>
      <c r="B43" s="63" t="s">
        <v>3815</v>
      </c>
      <c r="C43" s="63" t="s">
        <v>3816</v>
      </c>
      <c r="D43" s="257">
        <v>0</v>
      </c>
      <c r="E43" s="257">
        <v>0</v>
      </c>
      <c r="F43" s="60">
        <f t="shared" si="24"/>
        <v>0</v>
      </c>
      <c r="G43" s="60">
        <f t="shared" si="25"/>
        <v>0</v>
      </c>
      <c r="H43" s="241" t="s">
        <v>952</v>
      </c>
      <c r="I43" s="258" t="s">
        <v>893</v>
      </c>
      <c r="J43" s="241"/>
      <c r="K43" s="63"/>
      <c r="L43" s="52">
        <f t="shared" si="0"/>
        <v>0</v>
      </c>
      <c r="M43" s="261"/>
      <c r="N43" s="53">
        <f t="shared" si="5"/>
        <v>0</v>
      </c>
      <c r="O43" s="53">
        <f t="shared" si="6"/>
        <v>0</v>
      </c>
      <c r="P43" s="53">
        <f t="shared" si="7"/>
        <v>0</v>
      </c>
      <c r="Q43" s="63"/>
      <c r="R43" s="63"/>
      <c r="S43" s="63"/>
      <c r="T43" s="63"/>
      <c r="U43" s="63"/>
      <c r="V43" s="63"/>
      <c r="W43" s="63"/>
      <c r="X43" s="63"/>
      <c r="Y43" s="63"/>
      <c r="Z43" s="63"/>
    </row>
    <row r="44" spans="1:26" ht="19.5" customHeight="1">
      <c r="A44" s="63"/>
      <c r="B44" s="63" t="s">
        <v>3817</v>
      </c>
      <c r="C44" s="63" t="s">
        <v>3818</v>
      </c>
      <c r="D44" s="257">
        <v>2142.288</v>
      </c>
      <c r="E44" s="257">
        <v>2736</v>
      </c>
      <c r="F44" s="60">
        <f t="shared" si="24"/>
        <v>2700</v>
      </c>
      <c r="G44" s="60">
        <f t="shared" si="25"/>
        <v>4500</v>
      </c>
      <c r="H44" s="241" t="s">
        <v>952</v>
      </c>
      <c r="I44" s="258" t="s">
        <v>893</v>
      </c>
      <c r="J44" s="239"/>
      <c r="K44" s="63"/>
      <c r="L44" s="52">
        <f t="shared" si="0"/>
        <v>0</v>
      </c>
      <c r="M44" s="259">
        <v>4500</v>
      </c>
      <c r="N44" s="53">
        <f t="shared" si="5"/>
        <v>2700</v>
      </c>
      <c r="O44" s="53">
        <f t="shared" si="6"/>
        <v>2565</v>
      </c>
      <c r="P44" s="53">
        <f t="shared" si="7"/>
        <v>2180.25</v>
      </c>
      <c r="Q44" s="63"/>
      <c r="R44" s="63"/>
      <c r="S44" s="63"/>
      <c r="T44" s="63"/>
      <c r="U44" s="63"/>
      <c r="V44" s="63"/>
      <c r="W44" s="63"/>
      <c r="X44" s="63"/>
      <c r="Y44" s="63"/>
      <c r="Z44" s="63"/>
    </row>
    <row r="45" spans="1:26" ht="19.5" customHeight="1">
      <c r="A45" s="63"/>
      <c r="B45" s="63" t="s">
        <v>3819</v>
      </c>
      <c r="C45" s="63" t="s">
        <v>3820</v>
      </c>
      <c r="D45" s="257">
        <v>0</v>
      </c>
      <c r="E45" s="257">
        <v>0</v>
      </c>
      <c r="F45" s="60">
        <f t="shared" si="24"/>
        <v>0</v>
      </c>
      <c r="G45" s="60">
        <f t="shared" si="25"/>
        <v>0</v>
      </c>
      <c r="H45" s="241"/>
      <c r="I45" s="241"/>
      <c r="J45" s="241"/>
      <c r="K45" s="63"/>
      <c r="L45" s="52">
        <f t="shared" si="0"/>
        <v>0</v>
      </c>
      <c r="M45" s="53">
        <f t="shared" si="4"/>
        <v>0</v>
      </c>
      <c r="N45" s="53">
        <f t="shared" si="5"/>
        <v>0</v>
      </c>
      <c r="O45" s="53">
        <f t="shared" si="6"/>
        <v>0</v>
      </c>
      <c r="P45" s="53">
        <f t="shared" si="7"/>
        <v>0</v>
      </c>
      <c r="Q45" s="63"/>
      <c r="R45" s="63"/>
      <c r="S45" s="63"/>
      <c r="T45" s="63"/>
      <c r="U45" s="63"/>
      <c r="V45" s="63"/>
      <c r="W45" s="63"/>
      <c r="X45" s="63"/>
      <c r="Y45" s="63"/>
      <c r="Z45" s="63"/>
    </row>
    <row r="46" spans="1:26" ht="19.5" customHeight="1">
      <c r="A46" s="63"/>
      <c r="B46" s="63"/>
      <c r="C46" s="63"/>
      <c r="D46" s="257"/>
      <c r="E46" s="257"/>
      <c r="F46" s="257"/>
      <c r="G46" s="257"/>
      <c r="H46" s="241"/>
      <c r="I46" s="241"/>
      <c r="J46" s="241"/>
      <c r="K46" s="63"/>
      <c r="L46" s="52">
        <f t="shared" si="0"/>
        <v>0</v>
      </c>
      <c r="M46" s="53">
        <f t="shared" si="4"/>
        <v>0</v>
      </c>
      <c r="N46" s="53">
        <f t="shared" si="5"/>
        <v>0</v>
      </c>
      <c r="O46" s="53">
        <f t="shared" si="6"/>
        <v>0</v>
      </c>
      <c r="P46" s="53">
        <f t="shared" si="7"/>
        <v>0</v>
      </c>
      <c r="Q46" s="63"/>
      <c r="R46" s="63"/>
      <c r="S46" s="63"/>
      <c r="T46" s="63"/>
      <c r="U46" s="63"/>
      <c r="V46" s="63"/>
      <c r="W46" s="63"/>
      <c r="X46" s="63"/>
      <c r="Y46" s="63"/>
      <c r="Z46" s="63"/>
    </row>
    <row r="47" spans="1:26" ht="19.5" customHeight="1">
      <c r="A47" s="63"/>
      <c r="B47" s="63" t="s">
        <v>3821</v>
      </c>
      <c r="C47" s="63" t="s">
        <v>3822</v>
      </c>
      <c r="D47" s="257">
        <v>1645.8750000000002</v>
      </c>
      <c r="E47" s="257">
        <v>1828.7500000000002</v>
      </c>
      <c r="F47" s="60">
        <f t="shared" ref="F47:F48" si="26">CEILING(N47,100)</f>
        <v>2400</v>
      </c>
      <c r="G47" s="60">
        <f t="shared" ref="G47:G48" si="27">CEILING(M47,100)</f>
        <v>4000</v>
      </c>
      <c r="H47" s="241" t="s">
        <v>511</v>
      </c>
      <c r="I47" s="258" t="s">
        <v>893</v>
      </c>
      <c r="J47" s="262" t="s">
        <v>3545</v>
      </c>
      <c r="K47" s="63">
        <v>38</v>
      </c>
      <c r="L47" s="52">
        <f t="shared" si="0"/>
        <v>1330</v>
      </c>
      <c r="M47" s="53">
        <f t="shared" si="4"/>
        <v>3990</v>
      </c>
      <c r="N47" s="53">
        <f t="shared" si="5"/>
        <v>2394</v>
      </c>
      <c r="O47" s="53">
        <f t="shared" si="6"/>
        <v>2274.2999999999997</v>
      </c>
      <c r="P47" s="53">
        <f t="shared" si="7"/>
        <v>1933.1549999999997</v>
      </c>
      <c r="Q47" s="63"/>
      <c r="R47" s="63"/>
      <c r="S47" s="63"/>
      <c r="T47" s="63"/>
      <c r="U47" s="63"/>
      <c r="V47" s="63"/>
      <c r="W47" s="63"/>
      <c r="X47" s="63"/>
      <c r="Y47" s="63"/>
      <c r="Z47" s="63"/>
    </row>
    <row r="48" spans="1:26" ht="19.5" customHeight="1">
      <c r="A48" s="63"/>
      <c r="B48" s="63" t="s">
        <v>3823</v>
      </c>
      <c r="C48" s="63" t="s">
        <v>3824</v>
      </c>
      <c r="D48" s="257">
        <v>1692.9000000000003</v>
      </c>
      <c r="E48" s="257">
        <v>1881.0000000000002</v>
      </c>
      <c r="F48" s="60">
        <f t="shared" si="26"/>
        <v>2600</v>
      </c>
      <c r="G48" s="60">
        <f t="shared" si="27"/>
        <v>4200</v>
      </c>
      <c r="H48" s="241" t="s">
        <v>511</v>
      </c>
      <c r="I48" s="258" t="s">
        <v>893</v>
      </c>
      <c r="J48" s="262"/>
      <c r="K48" s="63">
        <v>40</v>
      </c>
      <c r="L48" s="52">
        <f t="shared" si="0"/>
        <v>1400</v>
      </c>
      <c r="M48" s="53">
        <f t="shared" si="4"/>
        <v>4200</v>
      </c>
      <c r="N48" s="53">
        <f t="shared" si="5"/>
        <v>2520</v>
      </c>
      <c r="O48" s="53">
        <f t="shared" si="6"/>
        <v>2394</v>
      </c>
      <c r="P48" s="53">
        <f t="shared" si="7"/>
        <v>2034.8999999999999</v>
      </c>
      <c r="Q48" s="63"/>
      <c r="R48" s="63"/>
      <c r="S48" s="63"/>
      <c r="T48" s="63"/>
      <c r="U48" s="63"/>
      <c r="V48" s="63"/>
      <c r="W48" s="63"/>
      <c r="X48" s="63"/>
      <c r="Y48" s="63"/>
      <c r="Z48" s="63"/>
    </row>
    <row r="49" spans="1:26" ht="19.5" customHeight="1">
      <c r="A49" s="63"/>
      <c r="B49" s="63"/>
      <c r="C49" s="63"/>
      <c r="D49" s="257"/>
      <c r="E49" s="257"/>
      <c r="F49" s="257"/>
      <c r="G49" s="257"/>
      <c r="H49" s="241"/>
      <c r="I49" s="241"/>
      <c r="J49" s="262"/>
      <c r="K49" s="63"/>
      <c r="L49" s="52">
        <f t="shared" si="0"/>
        <v>0</v>
      </c>
      <c r="M49" s="53">
        <f t="shared" si="4"/>
        <v>0</v>
      </c>
      <c r="N49" s="53">
        <f t="shared" si="5"/>
        <v>0</v>
      </c>
      <c r="O49" s="53">
        <f t="shared" si="6"/>
        <v>0</v>
      </c>
      <c r="P49" s="53">
        <f t="shared" si="7"/>
        <v>0</v>
      </c>
      <c r="Q49" s="63"/>
      <c r="R49" s="63"/>
      <c r="S49" s="63"/>
      <c r="T49" s="63"/>
      <c r="U49" s="63"/>
      <c r="V49" s="63"/>
      <c r="W49" s="63"/>
      <c r="X49" s="63"/>
      <c r="Y49" s="63"/>
      <c r="Z49" s="63"/>
    </row>
    <row r="50" spans="1:26" ht="19.5" customHeight="1">
      <c r="A50" s="63"/>
      <c r="B50" s="63" t="s">
        <v>3825</v>
      </c>
      <c r="C50" s="63" t="s">
        <v>3826</v>
      </c>
      <c r="D50" s="257">
        <v>2052</v>
      </c>
      <c r="E50" s="257">
        <v>2280</v>
      </c>
      <c r="F50" s="60">
        <f t="shared" ref="F50" si="28">CEILING(N50,100)</f>
        <v>2800</v>
      </c>
      <c r="G50" s="60">
        <f t="shared" ref="G50" si="29">CEILING(M50,100)</f>
        <v>4600</v>
      </c>
      <c r="H50" s="241" t="s">
        <v>1195</v>
      </c>
      <c r="I50" s="258" t="s">
        <v>893</v>
      </c>
      <c r="J50" s="262" t="s">
        <v>3545</v>
      </c>
      <c r="K50" s="263">
        <v>43.2</v>
      </c>
      <c r="L50" s="52">
        <f t="shared" si="0"/>
        <v>1512</v>
      </c>
      <c r="M50" s="53">
        <f t="shared" si="4"/>
        <v>4536</v>
      </c>
      <c r="N50" s="53">
        <f t="shared" si="5"/>
        <v>2721.6</v>
      </c>
      <c r="O50" s="53">
        <f t="shared" si="6"/>
        <v>2585.52</v>
      </c>
      <c r="P50" s="53">
        <f t="shared" si="7"/>
        <v>2197.692</v>
      </c>
      <c r="Q50" s="63"/>
      <c r="R50" s="63"/>
      <c r="S50" s="63"/>
      <c r="T50" s="63"/>
      <c r="U50" s="63"/>
      <c r="V50" s="63"/>
      <c r="W50" s="63"/>
      <c r="X50" s="63"/>
      <c r="Y50" s="63"/>
      <c r="Z50" s="63"/>
    </row>
    <row r="51" spans="1:26" ht="19.5" customHeight="1">
      <c r="A51" s="63"/>
      <c r="B51" s="63" t="s">
        <v>3827</v>
      </c>
      <c r="C51" s="63" t="s">
        <v>3828</v>
      </c>
      <c r="D51" s="257">
        <v>2565</v>
      </c>
      <c r="E51" s="257">
        <v>2850</v>
      </c>
      <c r="F51" s="60">
        <f t="shared" ref="F51:F55" si="30">CEILING(N51,100)</f>
        <v>3400</v>
      </c>
      <c r="G51" s="60">
        <f t="shared" ref="G51:G55" si="31">CEILING(M51,100)</f>
        <v>5600</v>
      </c>
      <c r="H51" s="241" t="s">
        <v>1195</v>
      </c>
      <c r="I51" s="258" t="s">
        <v>893</v>
      </c>
      <c r="J51" s="262"/>
      <c r="K51" s="263">
        <v>53.1</v>
      </c>
      <c r="L51" s="52">
        <f t="shared" si="0"/>
        <v>1858.5</v>
      </c>
      <c r="M51" s="53">
        <f t="shared" si="4"/>
        <v>5575.5</v>
      </c>
      <c r="N51" s="53">
        <f t="shared" si="5"/>
        <v>3345.2999999999997</v>
      </c>
      <c r="O51" s="53">
        <f t="shared" si="6"/>
        <v>3178.0349999999994</v>
      </c>
      <c r="P51" s="53">
        <f t="shared" si="7"/>
        <v>2701.3297499999994</v>
      </c>
      <c r="Q51" s="63"/>
      <c r="R51" s="63"/>
      <c r="S51" s="63"/>
      <c r="T51" s="63"/>
      <c r="U51" s="63"/>
      <c r="V51" s="63"/>
      <c r="W51" s="63"/>
      <c r="X51" s="63"/>
      <c r="Y51" s="63"/>
      <c r="Z51" s="63"/>
    </row>
    <row r="52" spans="1:26" ht="19.5" customHeight="1">
      <c r="A52" s="63"/>
      <c r="B52" s="63" t="s">
        <v>3829</v>
      </c>
      <c r="C52" s="63" t="s">
        <v>3830</v>
      </c>
      <c r="D52" s="257">
        <v>2565</v>
      </c>
      <c r="E52" s="257">
        <v>2850</v>
      </c>
      <c r="F52" s="60">
        <f t="shared" si="30"/>
        <v>3500</v>
      </c>
      <c r="G52" s="60">
        <f t="shared" si="31"/>
        <v>5700</v>
      </c>
      <c r="H52" s="241" t="s">
        <v>1195</v>
      </c>
      <c r="I52" s="258" t="s">
        <v>893</v>
      </c>
      <c r="J52" s="262" t="s">
        <v>3545</v>
      </c>
      <c r="K52" s="263">
        <v>54</v>
      </c>
      <c r="L52" s="52">
        <f t="shared" si="0"/>
        <v>1890</v>
      </c>
      <c r="M52" s="53">
        <f t="shared" si="4"/>
        <v>5670</v>
      </c>
      <c r="N52" s="53">
        <f t="shared" si="5"/>
        <v>3402</v>
      </c>
      <c r="O52" s="53">
        <f t="shared" si="6"/>
        <v>3231.8999999999996</v>
      </c>
      <c r="P52" s="53">
        <f t="shared" si="7"/>
        <v>2747.1149999999998</v>
      </c>
      <c r="Q52" s="63"/>
      <c r="R52" s="63"/>
      <c r="S52" s="63"/>
      <c r="T52" s="63"/>
      <c r="U52" s="63"/>
      <c r="V52" s="63"/>
      <c r="W52" s="63"/>
      <c r="X52" s="63"/>
      <c r="Y52" s="63"/>
      <c r="Z52" s="63"/>
    </row>
    <row r="53" spans="1:26" ht="19.5" customHeight="1">
      <c r="A53" s="63"/>
      <c r="B53" s="63" t="s">
        <v>3831</v>
      </c>
      <c r="C53" s="63" t="s">
        <v>3832</v>
      </c>
      <c r="D53" s="257">
        <v>2975.4</v>
      </c>
      <c r="E53" s="257">
        <v>3306</v>
      </c>
      <c r="F53" s="60">
        <f t="shared" si="30"/>
        <v>4100</v>
      </c>
      <c r="G53" s="60">
        <f t="shared" si="31"/>
        <v>6900</v>
      </c>
      <c r="H53" s="241" t="s">
        <v>1195</v>
      </c>
      <c r="I53" s="258" t="s">
        <v>893</v>
      </c>
      <c r="J53" s="262"/>
      <c r="K53" s="263">
        <v>64.8</v>
      </c>
      <c r="L53" s="52">
        <f t="shared" si="0"/>
        <v>2268</v>
      </c>
      <c r="M53" s="53">
        <f t="shared" si="4"/>
        <v>6804</v>
      </c>
      <c r="N53" s="53">
        <f t="shared" si="5"/>
        <v>4082.3999999999996</v>
      </c>
      <c r="O53" s="53">
        <f t="shared" si="6"/>
        <v>3878.2799999999993</v>
      </c>
      <c r="P53" s="53">
        <f t="shared" si="7"/>
        <v>3296.5379999999991</v>
      </c>
      <c r="Q53" s="63"/>
      <c r="R53" s="63"/>
      <c r="S53" s="63"/>
      <c r="T53" s="63"/>
      <c r="U53" s="63"/>
      <c r="V53" s="63"/>
      <c r="W53" s="63"/>
      <c r="X53" s="63"/>
      <c r="Y53" s="63"/>
      <c r="Z53" s="63"/>
    </row>
    <row r="54" spans="1:26" ht="19.5" customHeight="1">
      <c r="A54" s="63"/>
      <c r="B54" s="63" t="s">
        <v>3833</v>
      </c>
      <c r="C54" s="63" t="s">
        <v>3834</v>
      </c>
      <c r="D54" s="257">
        <v>6156</v>
      </c>
      <c r="E54" s="257">
        <v>6840</v>
      </c>
      <c r="F54" s="60">
        <f t="shared" si="30"/>
        <v>8600</v>
      </c>
      <c r="G54" s="60">
        <f t="shared" si="31"/>
        <v>14200</v>
      </c>
      <c r="H54" s="241" t="s">
        <v>1195</v>
      </c>
      <c r="I54" s="258" t="s">
        <v>893</v>
      </c>
      <c r="J54" s="262" t="s">
        <v>3545</v>
      </c>
      <c r="K54" s="264">
        <v>135</v>
      </c>
      <c r="L54" s="52">
        <f t="shared" si="0"/>
        <v>4725</v>
      </c>
      <c r="M54" s="53">
        <f t="shared" si="4"/>
        <v>14175</v>
      </c>
      <c r="N54" s="53">
        <f t="shared" si="5"/>
        <v>8505</v>
      </c>
      <c r="O54" s="53">
        <f t="shared" si="6"/>
        <v>8079.75</v>
      </c>
      <c r="P54" s="53">
        <f t="shared" si="7"/>
        <v>6867.7874999999995</v>
      </c>
      <c r="Q54" s="63"/>
      <c r="R54" s="63"/>
      <c r="S54" s="63"/>
      <c r="T54" s="63"/>
      <c r="U54" s="63"/>
      <c r="V54" s="63"/>
      <c r="W54" s="63"/>
      <c r="X54" s="63"/>
      <c r="Y54" s="63"/>
      <c r="Z54" s="63"/>
    </row>
    <row r="55" spans="1:26" ht="19.5" customHeight="1" thickBot="1">
      <c r="A55" s="63"/>
      <c r="B55" s="63" t="s">
        <v>3835</v>
      </c>
      <c r="C55" s="63" t="s">
        <v>3836</v>
      </c>
      <c r="D55" s="257">
        <v>10260</v>
      </c>
      <c r="E55" s="257">
        <v>11400</v>
      </c>
      <c r="F55" s="60">
        <f t="shared" si="30"/>
        <v>14200</v>
      </c>
      <c r="G55" s="60">
        <f t="shared" si="31"/>
        <v>23700</v>
      </c>
      <c r="H55" s="241" t="s">
        <v>1195</v>
      </c>
      <c r="I55" s="258" t="s">
        <v>893</v>
      </c>
      <c r="J55" s="241"/>
      <c r="K55" s="265">
        <v>225</v>
      </c>
      <c r="L55" s="52">
        <f t="shared" si="0"/>
        <v>7875</v>
      </c>
      <c r="M55" s="53">
        <f t="shared" si="4"/>
        <v>23625</v>
      </c>
      <c r="N55" s="53">
        <f t="shared" si="5"/>
        <v>14175</v>
      </c>
      <c r="O55" s="53">
        <f t="shared" si="6"/>
        <v>13466.25</v>
      </c>
      <c r="P55" s="53">
        <f t="shared" si="7"/>
        <v>11446.3125</v>
      </c>
      <c r="Q55" s="63"/>
      <c r="R55" s="63"/>
      <c r="S55" s="63"/>
      <c r="T55" s="63"/>
      <c r="U55" s="63"/>
      <c r="V55" s="63"/>
      <c r="W55" s="63"/>
      <c r="X55" s="63"/>
      <c r="Y55" s="63"/>
      <c r="Z55" s="63"/>
    </row>
    <row r="56" spans="1:26" ht="19.5" customHeight="1">
      <c r="A56" s="63"/>
      <c r="B56" s="63"/>
      <c r="C56" s="63"/>
      <c r="D56" s="257"/>
      <c r="E56" s="257"/>
      <c r="F56" s="257"/>
      <c r="G56" s="257"/>
      <c r="H56" s="241"/>
      <c r="I56" s="241"/>
      <c r="J56" s="241"/>
      <c r="K56" s="63"/>
      <c r="L56" s="52">
        <f t="shared" si="0"/>
        <v>0</v>
      </c>
      <c r="M56" s="53">
        <f t="shared" si="4"/>
        <v>0</v>
      </c>
      <c r="N56" s="53">
        <f t="shared" si="5"/>
        <v>0</v>
      </c>
      <c r="O56" s="53">
        <f t="shared" si="6"/>
        <v>0</v>
      </c>
      <c r="P56" s="53">
        <f t="shared" si="7"/>
        <v>0</v>
      </c>
      <c r="Q56" s="63"/>
      <c r="R56" s="63"/>
      <c r="S56" s="63"/>
      <c r="T56" s="63"/>
      <c r="U56" s="63"/>
      <c r="V56" s="63"/>
      <c r="W56" s="63"/>
      <c r="X56" s="63"/>
      <c r="Y56" s="63"/>
      <c r="Z56" s="63"/>
    </row>
    <row r="57" spans="1:26" ht="19.5" customHeight="1">
      <c r="A57" s="256" t="s">
        <v>3837</v>
      </c>
      <c r="B57" s="181" t="s">
        <v>3838</v>
      </c>
      <c r="C57" s="63"/>
      <c r="D57" s="257"/>
      <c r="E57" s="257"/>
      <c r="F57" s="257"/>
      <c r="G57" s="257"/>
      <c r="H57" s="241"/>
      <c r="I57" s="241"/>
      <c r="J57" s="241"/>
      <c r="K57" s="63"/>
      <c r="L57" s="52">
        <f t="shared" si="0"/>
        <v>0</v>
      </c>
      <c r="M57" s="53">
        <f t="shared" si="4"/>
        <v>0</v>
      </c>
      <c r="N57" s="53">
        <f t="shared" si="5"/>
        <v>0</v>
      </c>
      <c r="O57" s="53">
        <f t="shared" si="6"/>
        <v>0</v>
      </c>
      <c r="P57" s="53">
        <f t="shared" si="7"/>
        <v>0</v>
      </c>
      <c r="Q57" s="63"/>
      <c r="R57" s="63"/>
      <c r="S57" s="63"/>
      <c r="T57" s="63"/>
      <c r="U57" s="63"/>
      <c r="V57" s="63"/>
      <c r="W57" s="63"/>
      <c r="X57" s="63"/>
      <c r="Y57" s="63"/>
      <c r="Z57" s="63"/>
    </row>
    <row r="58" spans="1:26" ht="19.5" customHeight="1">
      <c r="A58" s="63"/>
      <c r="B58" s="63" t="s">
        <v>3839</v>
      </c>
      <c r="C58" s="63" t="s">
        <v>3840</v>
      </c>
      <c r="D58" s="257">
        <v>1160.4059999999999</v>
      </c>
      <c r="E58" s="257">
        <v>1482</v>
      </c>
      <c r="F58" s="60">
        <f t="shared" ref="F58" si="32">CEILING(N58,100)</f>
        <v>1600</v>
      </c>
      <c r="G58" s="60">
        <f t="shared" ref="G58" si="33">CEILING(M58,100)</f>
        <v>2600</v>
      </c>
      <c r="H58" s="241" t="s">
        <v>952</v>
      </c>
      <c r="I58" s="258" t="s">
        <v>893</v>
      </c>
      <c r="J58" s="239"/>
      <c r="K58" s="63"/>
      <c r="L58" s="52">
        <f t="shared" si="0"/>
        <v>0</v>
      </c>
      <c r="M58" s="259">
        <v>2600</v>
      </c>
      <c r="N58" s="53">
        <f t="shared" si="5"/>
        <v>1560</v>
      </c>
      <c r="O58" s="53">
        <f t="shared" si="6"/>
        <v>1482</v>
      </c>
      <c r="P58" s="53">
        <f t="shared" si="7"/>
        <v>1259.7</v>
      </c>
      <c r="Q58" s="63"/>
      <c r="R58" s="63"/>
      <c r="S58" s="63"/>
      <c r="T58" s="63"/>
      <c r="U58" s="63"/>
      <c r="V58" s="63"/>
      <c r="W58" s="63"/>
      <c r="X58" s="63"/>
      <c r="Y58" s="63"/>
      <c r="Z58" s="63"/>
    </row>
    <row r="59" spans="1:26" ht="19.5" customHeight="1">
      <c r="A59" s="63"/>
      <c r="B59" s="63" t="s">
        <v>3841</v>
      </c>
      <c r="C59" s="63" t="s">
        <v>3842</v>
      </c>
      <c r="D59" s="257">
        <v>1160.4059999999999</v>
      </c>
      <c r="E59" s="257">
        <v>1482</v>
      </c>
      <c r="F59" s="60">
        <f t="shared" ref="F59:F61" si="34">CEILING(N59,100)</f>
        <v>1600</v>
      </c>
      <c r="G59" s="60">
        <f t="shared" ref="G59:G61" si="35">CEILING(M59,100)</f>
        <v>2600</v>
      </c>
      <c r="H59" s="241" t="s">
        <v>952</v>
      </c>
      <c r="I59" s="258" t="s">
        <v>893</v>
      </c>
      <c r="J59" s="239"/>
      <c r="K59" s="63"/>
      <c r="L59" s="52">
        <f t="shared" si="0"/>
        <v>0</v>
      </c>
      <c r="M59" s="259">
        <v>2600</v>
      </c>
      <c r="N59" s="53">
        <f t="shared" si="5"/>
        <v>1560</v>
      </c>
      <c r="O59" s="53">
        <f t="shared" si="6"/>
        <v>1482</v>
      </c>
      <c r="P59" s="53">
        <f t="shared" si="7"/>
        <v>1259.7</v>
      </c>
      <c r="Q59" s="63"/>
      <c r="R59" s="63"/>
      <c r="S59" s="63"/>
      <c r="T59" s="63"/>
      <c r="U59" s="63"/>
      <c r="V59" s="63"/>
      <c r="W59" s="63"/>
      <c r="X59" s="63"/>
      <c r="Y59" s="63"/>
      <c r="Z59" s="63"/>
    </row>
    <row r="60" spans="1:26" ht="19.5" customHeight="1">
      <c r="A60" s="63"/>
      <c r="B60" s="63" t="s">
        <v>3843</v>
      </c>
      <c r="C60" s="63" t="s">
        <v>3844</v>
      </c>
      <c r="D60" s="257">
        <v>1562.085</v>
      </c>
      <c r="E60" s="257">
        <v>1995</v>
      </c>
      <c r="F60" s="60">
        <f t="shared" si="34"/>
        <v>2100</v>
      </c>
      <c r="G60" s="60">
        <f t="shared" si="35"/>
        <v>3500</v>
      </c>
      <c r="H60" s="241" t="s">
        <v>952</v>
      </c>
      <c r="I60" s="258" t="s">
        <v>893</v>
      </c>
      <c r="J60" s="239"/>
      <c r="K60" s="63"/>
      <c r="L60" s="52">
        <f t="shared" si="0"/>
        <v>0</v>
      </c>
      <c r="M60" s="259">
        <v>3500</v>
      </c>
      <c r="N60" s="53">
        <f t="shared" si="5"/>
        <v>2100</v>
      </c>
      <c r="O60" s="53">
        <f t="shared" si="6"/>
        <v>1995</v>
      </c>
      <c r="P60" s="53">
        <f t="shared" si="7"/>
        <v>1695.75</v>
      </c>
      <c r="Q60" s="63"/>
      <c r="R60" s="63"/>
      <c r="S60" s="63"/>
      <c r="T60" s="63"/>
      <c r="U60" s="63"/>
      <c r="V60" s="63"/>
      <c r="W60" s="63"/>
      <c r="X60" s="63"/>
      <c r="Y60" s="63"/>
      <c r="Z60" s="63"/>
    </row>
    <row r="61" spans="1:26" ht="19.5" customHeight="1">
      <c r="A61" s="63"/>
      <c r="B61" s="63" t="s">
        <v>3845</v>
      </c>
      <c r="C61" s="63" t="s">
        <v>3846</v>
      </c>
      <c r="D61" s="257">
        <v>3749.0039999999999</v>
      </c>
      <c r="E61" s="257">
        <v>4788</v>
      </c>
      <c r="F61" s="60">
        <f t="shared" si="34"/>
        <v>4800</v>
      </c>
      <c r="G61" s="60">
        <f t="shared" si="35"/>
        <v>8000</v>
      </c>
      <c r="H61" s="241" t="s">
        <v>952</v>
      </c>
      <c r="I61" s="258" t="s">
        <v>893</v>
      </c>
      <c r="J61" s="239"/>
      <c r="K61" s="63"/>
      <c r="L61" s="52">
        <f t="shared" si="0"/>
        <v>0</v>
      </c>
      <c r="M61" s="259">
        <v>8000</v>
      </c>
      <c r="N61" s="53">
        <f t="shared" si="5"/>
        <v>4800</v>
      </c>
      <c r="O61" s="53">
        <f t="shared" si="6"/>
        <v>4560</v>
      </c>
      <c r="P61" s="53">
        <f t="shared" si="7"/>
        <v>3876</v>
      </c>
      <c r="Q61" s="63"/>
      <c r="R61" s="63"/>
      <c r="S61" s="63"/>
      <c r="T61" s="63"/>
      <c r="U61" s="63"/>
      <c r="V61" s="63"/>
      <c r="W61" s="63"/>
      <c r="X61" s="63"/>
      <c r="Y61" s="63"/>
      <c r="Z61" s="63"/>
    </row>
    <row r="62" spans="1:26" ht="19.5" customHeight="1">
      <c r="A62" s="63"/>
      <c r="B62" s="63"/>
      <c r="C62" s="63"/>
      <c r="D62" s="257"/>
      <c r="E62" s="257"/>
      <c r="F62" s="241"/>
      <c r="G62" s="241"/>
      <c r="H62" s="241"/>
      <c r="I62" s="241"/>
      <c r="J62" s="241"/>
      <c r="K62" s="63"/>
      <c r="L62" s="52">
        <f t="shared" si="0"/>
        <v>0</v>
      </c>
      <c r="M62" s="53">
        <f t="shared" si="4"/>
        <v>0</v>
      </c>
      <c r="N62" s="53">
        <f t="shared" si="5"/>
        <v>0</v>
      </c>
      <c r="O62" s="53">
        <f t="shared" si="6"/>
        <v>0</v>
      </c>
      <c r="P62" s="53">
        <f t="shared" si="7"/>
        <v>0</v>
      </c>
      <c r="Q62" s="63"/>
      <c r="R62" s="63"/>
      <c r="S62" s="63"/>
      <c r="T62" s="63"/>
      <c r="U62" s="63"/>
      <c r="V62" s="63"/>
      <c r="W62" s="63"/>
      <c r="X62" s="63"/>
      <c r="Y62" s="63"/>
      <c r="Z62" s="63"/>
    </row>
    <row r="63" spans="1:26" ht="19.5" customHeight="1">
      <c r="A63" s="63"/>
      <c r="B63" s="63" t="s">
        <v>3847</v>
      </c>
      <c r="C63" s="63" t="s">
        <v>3848</v>
      </c>
      <c r="D63" s="257">
        <v>2103.3000000000002</v>
      </c>
      <c r="E63" s="257">
        <v>2337</v>
      </c>
      <c r="F63" s="60">
        <f t="shared" ref="F63:F64" si="36">CEILING(N63,100)</f>
        <v>2600</v>
      </c>
      <c r="G63" s="60">
        <f t="shared" ref="G63:G64" si="37">CEILING(M63,100)</f>
        <v>4200</v>
      </c>
      <c r="H63" s="241" t="s">
        <v>511</v>
      </c>
      <c r="I63" s="258" t="s">
        <v>893</v>
      </c>
      <c r="J63" s="241"/>
      <c r="K63" s="63">
        <v>40</v>
      </c>
      <c r="L63" s="52">
        <f t="shared" si="0"/>
        <v>1400</v>
      </c>
      <c r="M63" s="53">
        <f t="shared" si="4"/>
        <v>4200</v>
      </c>
      <c r="N63" s="53">
        <f t="shared" si="5"/>
        <v>2520</v>
      </c>
      <c r="O63" s="53">
        <f t="shared" si="6"/>
        <v>2394</v>
      </c>
      <c r="P63" s="53">
        <f t="shared" si="7"/>
        <v>2034.8999999999999</v>
      </c>
      <c r="Q63" s="63"/>
      <c r="R63" s="63"/>
      <c r="S63" s="63"/>
      <c r="T63" s="63"/>
      <c r="U63" s="63"/>
      <c r="V63" s="63"/>
      <c r="W63" s="63"/>
      <c r="X63" s="63"/>
      <c r="Y63" s="63"/>
      <c r="Z63" s="63"/>
    </row>
    <row r="64" spans="1:26" ht="19.5" customHeight="1">
      <c r="A64" s="63"/>
      <c r="B64" s="63" t="s">
        <v>3849</v>
      </c>
      <c r="C64" s="63" t="s">
        <v>3850</v>
      </c>
      <c r="D64" s="257">
        <v>1975.05</v>
      </c>
      <c r="E64" s="257">
        <v>2194.5</v>
      </c>
      <c r="F64" s="60">
        <f t="shared" si="36"/>
        <v>2600</v>
      </c>
      <c r="G64" s="60">
        <f t="shared" si="37"/>
        <v>4400</v>
      </c>
      <c r="H64" s="241" t="s">
        <v>511</v>
      </c>
      <c r="I64" s="258" t="s">
        <v>893</v>
      </c>
      <c r="J64" s="241"/>
      <c r="K64" s="63">
        <v>41</v>
      </c>
      <c r="L64" s="52">
        <f t="shared" si="0"/>
        <v>1435</v>
      </c>
      <c r="M64" s="53">
        <f t="shared" si="4"/>
        <v>4305</v>
      </c>
      <c r="N64" s="53">
        <f t="shared" si="5"/>
        <v>2583</v>
      </c>
      <c r="O64" s="53">
        <f t="shared" si="6"/>
        <v>2453.85</v>
      </c>
      <c r="P64" s="53">
        <f t="shared" si="7"/>
        <v>2085.7725</v>
      </c>
      <c r="Q64" s="63"/>
      <c r="R64" s="63"/>
      <c r="S64" s="63"/>
      <c r="T64" s="63"/>
      <c r="U64" s="63"/>
      <c r="V64" s="63"/>
      <c r="W64" s="63"/>
      <c r="X64" s="63"/>
      <c r="Y64" s="63"/>
      <c r="Z64" s="63"/>
    </row>
    <row r="65" spans="1:26" ht="19.5" customHeight="1">
      <c r="A65" s="63"/>
      <c r="B65" s="63"/>
      <c r="C65" s="63"/>
      <c r="D65" s="257"/>
      <c r="E65" s="257"/>
      <c r="F65" s="257"/>
      <c r="G65" s="257"/>
      <c r="H65" s="241"/>
      <c r="I65" s="241"/>
      <c r="J65" s="241"/>
      <c r="K65" s="63"/>
      <c r="L65" s="52">
        <f t="shared" si="0"/>
        <v>0</v>
      </c>
      <c r="M65" s="53">
        <f t="shared" si="4"/>
        <v>0</v>
      </c>
      <c r="N65" s="53">
        <f t="shared" si="5"/>
        <v>0</v>
      </c>
      <c r="O65" s="53">
        <f t="shared" si="6"/>
        <v>0</v>
      </c>
      <c r="P65" s="53">
        <f t="shared" si="7"/>
        <v>0</v>
      </c>
      <c r="Q65" s="63"/>
      <c r="R65" s="63"/>
      <c r="S65" s="63"/>
      <c r="T65" s="63"/>
      <c r="U65" s="63"/>
      <c r="V65" s="63"/>
      <c r="W65" s="63"/>
      <c r="X65" s="63"/>
      <c r="Y65" s="63"/>
      <c r="Z65" s="63"/>
    </row>
    <row r="66" spans="1:26" ht="19.5" customHeight="1">
      <c r="A66" s="63"/>
      <c r="B66" s="63" t="s">
        <v>3851</v>
      </c>
      <c r="C66" s="63" t="s">
        <v>3852</v>
      </c>
      <c r="D66" s="257">
        <v>1795.5</v>
      </c>
      <c r="E66" s="257">
        <v>1995</v>
      </c>
      <c r="F66" s="60">
        <f t="shared" ref="F66" si="38">CEILING(N66,100)</f>
        <v>2400</v>
      </c>
      <c r="G66" s="60">
        <f t="shared" ref="G66" si="39">CEILING(M66,100)</f>
        <v>4000</v>
      </c>
      <c r="H66" s="241" t="s">
        <v>1195</v>
      </c>
      <c r="I66" s="258" t="s">
        <v>893</v>
      </c>
      <c r="J66" s="241"/>
      <c r="K66" s="63">
        <v>37.799999999999997</v>
      </c>
      <c r="L66" s="52">
        <f t="shared" si="0"/>
        <v>1323</v>
      </c>
      <c r="M66" s="53">
        <f t="shared" si="4"/>
        <v>3969</v>
      </c>
      <c r="N66" s="53">
        <f t="shared" si="5"/>
        <v>2381.4</v>
      </c>
      <c r="O66" s="53">
        <f t="shared" si="6"/>
        <v>2262.33</v>
      </c>
      <c r="P66" s="53">
        <f t="shared" si="7"/>
        <v>1922.9804999999999</v>
      </c>
      <c r="Q66" s="63"/>
      <c r="R66" s="63"/>
      <c r="S66" s="63"/>
      <c r="T66" s="63"/>
      <c r="U66" s="63"/>
      <c r="V66" s="63"/>
      <c r="W66" s="63"/>
      <c r="X66" s="63"/>
      <c r="Y66" s="63"/>
      <c r="Z66" s="63"/>
    </row>
    <row r="67" spans="1:26" ht="19.5" customHeight="1">
      <c r="A67" s="63"/>
      <c r="B67" s="63" t="s">
        <v>3853</v>
      </c>
      <c r="C67" s="63" t="s">
        <v>3854</v>
      </c>
      <c r="D67" s="257">
        <v>2052</v>
      </c>
      <c r="E67" s="257">
        <v>2280</v>
      </c>
      <c r="F67" s="60">
        <f t="shared" ref="F67:F70" si="40">CEILING(N67,100)</f>
        <v>2800</v>
      </c>
      <c r="G67" s="60">
        <f t="shared" ref="G67:G70" si="41">CEILING(M67,100)</f>
        <v>4700</v>
      </c>
      <c r="H67" s="241" t="s">
        <v>1195</v>
      </c>
      <c r="I67" s="258" t="s">
        <v>893</v>
      </c>
      <c r="J67" s="241"/>
      <c r="K67" s="63">
        <v>44.1</v>
      </c>
      <c r="L67" s="52">
        <f t="shared" ref="L67:L130" si="42">K67*35</f>
        <v>1543.5</v>
      </c>
      <c r="M67" s="53">
        <f t="shared" si="4"/>
        <v>4630.5</v>
      </c>
      <c r="N67" s="53">
        <f t="shared" si="5"/>
        <v>2778.2999999999997</v>
      </c>
      <c r="O67" s="53">
        <f t="shared" si="6"/>
        <v>2639.3849999999998</v>
      </c>
      <c r="P67" s="53">
        <f t="shared" si="7"/>
        <v>2243.4772499999999</v>
      </c>
      <c r="Q67" s="63"/>
      <c r="R67" s="63"/>
      <c r="S67" s="63"/>
      <c r="T67" s="63"/>
      <c r="U67" s="63"/>
      <c r="V67" s="63"/>
      <c r="W67" s="63"/>
      <c r="X67" s="63"/>
      <c r="Y67" s="63"/>
      <c r="Z67" s="63"/>
    </row>
    <row r="68" spans="1:26" ht="19.5" customHeight="1">
      <c r="A68" s="63"/>
      <c r="B68" s="63" t="s">
        <v>3855</v>
      </c>
      <c r="C68" s="63" t="s">
        <v>3856</v>
      </c>
      <c r="D68" s="257">
        <v>3334.5</v>
      </c>
      <c r="E68" s="257">
        <v>3705</v>
      </c>
      <c r="F68" s="60">
        <f t="shared" si="40"/>
        <v>4400</v>
      </c>
      <c r="G68" s="60">
        <f t="shared" si="41"/>
        <v>7200</v>
      </c>
      <c r="H68" s="241" t="s">
        <v>1195</v>
      </c>
      <c r="I68" s="258" t="s">
        <v>893</v>
      </c>
      <c r="J68" s="241"/>
      <c r="K68" s="272">
        <v>68.400000000000006</v>
      </c>
      <c r="L68" s="52">
        <f t="shared" si="42"/>
        <v>2394</v>
      </c>
      <c r="M68" s="53">
        <f t="shared" ref="M68:M126" si="43">L68*3</f>
        <v>7182</v>
      </c>
      <c r="N68" s="53">
        <f t="shared" ref="N68:N131" si="44">M68*0.6</f>
        <v>4309.2</v>
      </c>
      <c r="O68" s="53">
        <f t="shared" ref="O68:O131" si="45">N68*0.95</f>
        <v>4093.74</v>
      </c>
      <c r="P68" s="53">
        <f t="shared" ref="P68:P131" si="46">O68*0.85</f>
        <v>3479.6789999999996</v>
      </c>
      <c r="Q68" s="63"/>
      <c r="R68" s="63"/>
      <c r="S68" s="63"/>
      <c r="T68" s="63"/>
      <c r="U68" s="63"/>
      <c r="V68" s="63"/>
      <c r="W68" s="63"/>
      <c r="X68" s="63"/>
      <c r="Y68" s="63"/>
      <c r="Z68" s="63"/>
    </row>
    <row r="69" spans="1:26" ht="19.5" customHeight="1">
      <c r="A69" s="63"/>
      <c r="B69" s="63" t="s">
        <v>3857</v>
      </c>
      <c r="C69" s="63" t="s">
        <v>3858</v>
      </c>
      <c r="D69" s="257">
        <v>12312</v>
      </c>
      <c r="E69" s="257">
        <v>13680</v>
      </c>
      <c r="F69" s="60">
        <f t="shared" si="40"/>
        <v>16500</v>
      </c>
      <c r="G69" s="60">
        <f t="shared" si="41"/>
        <v>27500</v>
      </c>
      <c r="H69" s="241" t="s">
        <v>1195</v>
      </c>
      <c r="I69" s="258" t="s">
        <v>893</v>
      </c>
      <c r="J69" s="241"/>
      <c r="K69" s="263">
        <v>261</v>
      </c>
      <c r="L69" s="52">
        <f t="shared" si="42"/>
        <v>9135</v>
      </c>
      <c r="M69" s="53">
        <f t="shared" si="43"/>
        <v>27405</v>
      </c>
      <c r="N69" s="53">
        <f t="shared" si="44"/>
        <v>16443</v>
      </c>
      <c r="O69" s="53">
        <f t="shared" si="45"/>
        <v>15620.849999999999</v>
      </c>
      <c r="P69" s="53">
        <f t="shared" si="46"/>
        <v>13277.722499999998</v>
      </c>
      <c r="Q69" s="63"/>
      <c r="R69" s="63"/>
      <c r="S69" s="63"/>
      <c r="T69" s="63"/>
      <c r="U69" s="63"/>
      <c r="V69" s="63"/>
      <c r="W69" s="63"/>
      <c r="X69" s="63"/>
      <c r="Y69" s="63"/>
      <c r="Z69" s="63"/>
    </row>
    <row r="70" spans="1:26" ht="19.5" customHeight="1">
      <c r="A70" s="63"/>
      <c r="B70" s="63" t="s">
        <v>3859</v>
      </c>
      <c r="C70" s="63" t="s">
        <v>3860</v>
      </c>
      <c r="D70" s="257">
        <v>16416</v>
      </c>
      <c r="E70" s="257">
        <v>18240</v>
      </c>
      <c r="F70" s="60">
        <f t="shared" si="40"/>
        <v>21600</v>
      </c>
      <c r="G70" s="60">
        <f t="shared" si="41"/>
        <v>36000</v>
      </c>
      <c r="H70" s="241" t="s">
        <v>1195</v>
      </c>
      <c r="I70" s="258" t="s">
        <v>893</v>
      </c>
      <c r="J70" s="241"/>
      <c r="K70" s="263">
        <v>342</v>
      </c>
      <c r="L70" s="52">
        <f t="shared" si="42"/>
        <v>11970</v>
      </c>
      <c r="M70" s="53">
        <f t="shared" si="43"/>
        <v>35910</v>
      </c>
      <c r="N70" s="53">
        <f t="shared" si="44"/>
        <v>21546</v>
      </c>
      <c r="O70" s="53">
        <f t="shared" si="45"/>
        <v>20468.7</v>
      </c>
      <c r="P70" s="53">
        <f t="shared" si="46"/>
        <v>17398.395</v>
      </c>
      <c r="Q70" s="63"/>
      <c r="R70" s="63"/>
      <c r="S70" s="63"/>
      <c r="T70" s="63"/>
      <c r="U70" s="63"/>
      <c r="V70" s="63"/>
      <c r="W70" s="63"/>
      <c r="X70" s="63"/>
      <c r="Y70" s="63"/>
      <c r="Z70" s="63"/>
    </row>
    <row r="71" spans="1:26" ht="19.5" customHeight="1">
      <c r="A71" s="63"/>
      <c r="B71" s="63"/>
      <c r="C71" s="63"/>
      <c r="D71" s="257"/>
      <c r="E71" s="257"/>
      <c r="F71" s="257"/>
      <c r="G71" s="257"/>
      <c r="H71" s="241"/>
      <c r="I71" s="241"/>
      <c r="J71" s="241"/>
      <c r="K71" s="63"/>
      <c r="L71" s="52">
        <f t="shared" si="42"/>
        <v>0</v>
      </c>
      <c r="M71" s="53">
        <f t="shared" si="43"/>
        <v>0</v>
      </c>
      <c r="N71" s="53">
        <f t="shared" si="44"/>
        <v>0</v>
      </c>
      <c r="O71" s="53">
        <f t="shared" si="45"/>
        <v>0</v>
      </c>
      <c r="P71" s="53">
        <f t="shared" si="46"/>
        <v>0</v>
      </c>
      <c r="Q71" s="63"/>
      <c r="R71" s="63"/>
      <c r="S71" s="63"/>
      <c r="T71" s="63"/>
      <c r="U71" s="63"/>
      <c r="V71" s="63"/>
      <c r="W71" s="63"/>
      <c r="X71" s="63"/>
      <c r="Y71" s="63"/>
      <c r="Z71" s="63"/>
    </row>
    <row r="72" spans="1:26" ht="19.5" customHeight="1">
      <c r="A72" s="63"/>
      <c r="B72" s="63"/>
      <c r="C72" s="63"/>
      <c r="D72" s="257"/>
      <c r="E72" s="257"/>
      <c r="F72" s="257"/>
      <c r="G72" s="257"/>
      <c r="H72" s="241"/>
      <c r="I72" s="241"/>
      <c r="J72" s="241"/>
      <c r="K72" s="63"/>
      <c r="L72" s="52">
        <f t="shared" si="42"/>
        <v>0</v>
      </c>
      <c r="M72" s="53">
        <f t="shared" si="43"/>
        <v>0</v>
      </c>
      <c r="N72" s="53">
        <f t="shared" si="44"/>
        <v>0</v>
      </c>
      <c r="O72" s="53">
        <f t="shared" si="45"/>
        <v>0</v>
      </c>
      <c r="P72" s="53">
        <f t="shared" si="46"/>
        <v>0</v>
      </c>
      <c r="Q72" s="63"/>
      <c r="R72" s="63"/>
      <c r="S72" s="63"/>
      <c r="T72" s="63"/>
      <c r="U72" s="63"/>
      <c r="V72" s="63"/>
      <c r="W72" s="63"/>
      <c r="X72" s="63"/>
      <c r="Y72" s="63"/>
      <c r="Z72" s="63"/>
    </row>
    <row r="73" spans="1:26" ht="19.5" customHeight="1">
      <c r="A73" s="63"/>
      <c r="B73" s="181" t="s">
        <v>3861</v>
      </c>
      <c r="C73" s="63"/>
      <c r="D73" s="257"/>
      <c r="E73" s="257"/>
      <c r="F73" s="257"/>
      <c r="G73" s="257"/>
      <c r="H73" s="241"/>
      <c r="I73" s="241"/>
      <c r="J73" s="63"/>
      <c r="K73" s="63"/>
      <c r="L73" s="52">
        <f t="shared" si="42"/>
        <v>0</v>
      </c>
      <c r="M73" s="53">
        <f t="shared" si="43"/>
        <v>0</v>
      </c>
      <c r="N73" s="53">
        <f t="shared" si="44"/>
        <v>0</v>
      </c>
      <c r="O73" s="53">
        <f t="shared" si="45"/>
        <v>0</v>
      </c>
      <c r="P73" s="53">
        <f t="shared" si="46"/>
        <v>0</v>
      </c>
      <c r="Q73" s="63"/>
      <c r="R73" s="63"/>
      <c r="S73" s="63"/>
      <c r="T73" s="63"/>
      <c r="U73" s="63"/>
      <c r="V73" s="63"/>
      <c r="W73" s="63"/>
      <c r="X73" s="63"/>
      <c r="Y73" s="63"/>
      <c r="Z73" s="63"/>
    </row>
    <row r="74" spans="1:26" ht="19.5" customHeight="1">
      <c r="A74" s="63"/>
      <c r="B74" s="63" t="s">
        <v>3862</v>
      </c>
      <c r="C74" s="63" t="s">
        <v>3863</v>
      </c>
      <c r="D74" s="257">
        <v>2901.0149999999999</v>
      </c>
      <c r="E74" s="257">
        <v>3705</v>
      </c>
      <c r="F74" s="60">
        <f t="shared" ref="F74" si="47">CEILING(N74,100)</f>
        <v>3900</v>
      </c>
      <c r="G74" s="60">
        <f t="shared" ref="G74" si="48">CEILING(M74,100)</f>
        <v>6500</v>
      </c>
      <c r="H74" s="241" t="s">
        <v>952</v>
      </c>
      <c r="I74" s="258" t="s">
        <v>893</v>
      </c>
      <c r="J74" s="239"/>
      <c r="K74" s="63"/>
      <c r="L74" s="52">
        <f t="shared" si="42"/>
        <v>0</v>
      </c>
      <c r="M74" s="259">
        <v>6500</v>
      </c>
      <c r="N74" s="53">
        <f t="shared" si="44"/>
        <v>3900</v>
      </c>
      <c r="O74" s="53">
        <f t="shared" si="45"/>
        <v>3705</v>
      </c>
      <c r="P74" s="53">
        <f t="shared" si="46"/>
        <v>3149.25</v>
      </c>
      <c r="Q74" s="63"/>
      <c r="R74" s="63"/>
      <c r="S74" s="63"/>
      <c r="T74" s="63"/>
      <c r="U74" s="63"/>
      <c r="V74" s="63"/>
      <c r="W74" s="63"/>
      <c r="X74" s="63"/>
      <c r="Y74" s="63"/>
      <c r="Z74" s="63"/>
    </row>
    <row r="75" spans="1:26" ht="19.5" customHeight="1">
      <c r="A75" s="63"/>
      <c r="B75" s="63" t="s">
        <v>3864</v>
      </c>
      <c r="C75" s="63" t="s">
        <v>3865</v>
      </c>
      <c r="D75" s="257">
        <v>4463.1000000000004</v>
      </c>
      <c r="E75" s="257">
        <v>5700</v>
      </c>
      <c r="F75" s="60">
        <f t="shared" ref="F75:F83" si="49">CEILING(N75,100)</f>
        <v>6000</v>
      </c>
      <c r="G75" s="60">
        <f t="shared" ref="G75:G83" si="50">CEILING(M75,100)</f>
        <v>10000</v>
      </c>
      <c r="H75" s="241" t="s">
        <v>952</v>
      </c>
      <c r="I75" s="258" t="s">
        <v>893</v>
      </c>
      <c r="J75" s="239"/>
      <c r="K75" s="63"/>
      <c r="L75" s="52">
        <f t="shared" si="42"/>
        <v>0</v>
      </c>
      <c r="M75" s="259">
        <v>10000</v>
      </c>
      <c r="N75" s="53">
        <f t="shared" si="44"/>
        <v>6000</v>
      </c>
      <c r="O75" s="53">
        <f t="shared" si="45"/>
        <v>5700</v>
      </c>
      <c r="P75" s="53">
        <f t="shared" si="46"/>
        <v>4845</v>
      </c>
      <c r="Q75" s="63"/>
      <c r="R75" s="63"/>
      <c r="S75" s="63"/>
      <c r="T75" s="63"/>
      <c r="U75" s="63"/>
      <c r="V75" s="63"/>
      <c r="W75" s="63"/>
      <c r="X75" s="63"/>
      <c r="Y75" s="63"/>
      <c r="Z75" s="63"/>
    </row>
    <row r="76" spans="1:26" ht="19.5" customHeight="1">
      <c r="A76" s="63"/>
      <c r="B76" s="63"/>
      <c r="C76" s="63"/>
      <c r="D76" s="257"/>
      <c r="E76" s="257"/>
      <c r="F76" s="241"/>
      <c r="G76" s="241"/>
      <c r="H76" s="241"/>
      <c r="I76" s="241"/>
      <c r="J76" s="241"/>
      <c r="K76" s="63"/>
      <c r="L76" s="52">
        <f t="shared" si="42"/>
        <v>0</v>
      </c>
      <c r="M76" s="257"/>
      <c r="N76" s="53">
        <f t="shared" si="44"/>
        <v>0</v>
      </c>
      <c r="O76" s="53">
        <f t="shared" si="45"/>
        <v>0</v>
      </c>
      <c r="P76" s="53">
        <f t="shared" si="46"/>
        <v>0</v>
      </c>
      <c r="Q76" s="63"/>
      <c r="R76" s="63"/>
      <c r="S76" s="63"/>
      <c r="T76" s="63"/>
      <c r="U76" s="63"/>
      <c r="V76" s="63"/>
      <c r="W76" s="63"/>
      <c r="X76" s="63"/>
      <c r="Y76" s="63"/>
      <c r="Z76" s="63"/>
    </row>
    <row r="77" spans="1:26" ht="19.5" customHeight="1">
      <c r="A77" s="63"/>
      <c r="B77" s="181" t="s">
        <v>3866</v>
      </c>
      <c r="C77" s="63"/>
      <c r="D77" s="257"/>
      <c r="E77" s="257"/>
      <c r="F77" s="241"/>
      <c r="G77" s="241"/>
      <c r="H77" s="241"/>
      <c r="I77" s="241"/>
      <c r="J77" s="241"/>
      <c r="K77" s="63"/>
      <c r="L77" s="52">
        <f t="shared" si="42"/>
        <v>0</v>
      </c>
      <c r="M77" s="257"/>
      <c r="N77" s="53">
        <f t="shared" si="44"/>
        <v>0</v>
      </c>
      <c r="O77" s="53">
        <f t="shared" si="45"/>
        <v>0</v>
      </c>
      <c r="P77" s="53">
        <f t="shared" si="46"/>
        <v>0</v>
      </c>
      <c r="Q77" s="63"/>
      <c r="R77" s="63"/>
      <c r="S77" s="63"/>
      <c r="T77" s="63"/>
      <c r="U77" s="63"/>
      <c r="V77" s="63"/>
      <c r="W77" s="63"/>
      <c r="X77" s="63"/>
      <c r="Y77" s="63"/>
      <c r="Z77" s="63"/>
    </row>
    <row r="78" spans="1:26" ht="19.5" customHeight="1">
      <c r="A78" s="63"/>
      <c r="B78" s="63" t="s">
        <v>3867</v>
      </c>
      <c r="C78" s="63" t="s">
        <v>3868</v>
      </c>
      <c r="D78" s="257">
        <v>2677.86</v>
      </c>
      <c r="E78" s="257">
        <v>3420</v>
      </c>
      <c r="F78" s="60">
        <f t="shared" si="49"/>
        <v>3600</v>
      </c>
      <c r="G78" s="60">
        <f t="shared" si="50"/>
        <v>5900</v>
      </c>
      <c r="H78" s="241" t="s">
        <v>952</v>
      </c>
      <c r="I78" s="258" t="s">
        <v>893</v>
      </c>
      <c r="J78" s="239"/>
      <c r="K78" s="63"/>
      <c r="L78" s="52">
        <f t="shared" si="42"/>
        <v>0</v>
      </c>
      <c r="M78" s="259">
        <v>5900</v>
      </c>
      <c r="N78" s="53">
        <f t="shared" si="44"/>
        <v>3540</v>
      </c>
      <c r="O78" s="53">
        <f t="shared" si="45"/>
        <v>3363</v>
      </c>
      <c r="P78" s="53">
        <f t="shared" si="46"/>
        <v>2858.5499999999997</v>
      </c>
      <c r="Q78" s="63"/>
      <c r="R78" s="63"/>
      <c r="S78" s="63"/>
      <c r="T78" s="63"/>
      <c r="U78" s="63"/>
      <c r="V78" s="63"/>
      <c r="W78" s="63"/>
      <c r="X78" s="63"/>
      <c r="Y78" s="63"/>
      <c r="Z78" s="63"/>
    </row>
    <row r="79" spans="1:26" ht="19.5" customHeight="1">
      <c r="A79" s="63"/>
      <c r="B79" s="63" t="s">
        <v>3869</v>
      </c>
      <c r="C79" s="63" t="s">
        <v>3870</v>
      </c>
      <c r="D79" s="257">
        <v>0</v>
      </c>
      <c r="E79" s="257">
        <v>0</v>
      </c>
      <c r="F79" s="60">
        <f t="shared" si="49"/>
        <v>0</v>
      </c>
      <c r="G79" s="60">
        <f t="shared" si="50"/>
        <v>0</v>
      </c>
      <c r="H79" s="241" t="s">
        <v>952</v>
      </c>
      <c r="I79" s="258" t="s">
        <v>893</v>
      </c>
      <c r="J79" s="241"/>
      <c r="K79" s="63"/>
      <c r="L79" s="52">
        <f t="shared" si="42"/>
        <v>0</v>
      </c>
      <c r="M79" s="261"/>
      <c r="N79" s="53">
        <f t="shared" si="44"/>
        <v>0</v>
      </c>
      <c r="O79" s="53">
        <f t="shared" si="45"/>
        <v>0</v>
      </c>
      <c r="P79" s="53">
        <f t="shared" si="46"/>
        <v>0</v>
      </c>
      <c r="Q79" s="63"/>
      <c r="R79" s="63"/>
      <c r="S79" s="63"/>
      <c r="T79" s="63"/>
      <c r="U79" s="63"/>
      <c r="V79" s="63"/>
      <c r="W79" s="63"/>
      <c r="X79" s="63"/>
      <c r="Y79" s="63"/>
      <c r="Z79" s="63"/>
    </row>
    <row r="80" spans="1:26" ht="19.5" customHeight="1">
      <c r="A80" s="63"/>
      <c r="B80" s="63" t="s">
        <v>3871</v>
      </c>
      <c r="C80" s="63" t="s">
        <v>3872</v>
      </c>
      <c r="D80" s="257">
        <v>3481.2179999999998</v>
      </c>
      <c r="E80" s="257">
        <v>4446</v>
      </c>
      <c r="F80" s="60">
        <f t="shared" si="49"/>
        <v>4700</v>
      </c>
      <c r="G80" s="60">
        <f t="shared" si="50"/>
        <v>7700</v>
      </c>
      <c r="H80" s="241" t="s">
        <v>952</v>
      </c>
      <c r="I80" s="258" t="s">
        <v>893</v>
      </c>
      <c r="J80" s="239"/>
      <c r="K80" s="63"/>
      <c r="L80" s="52">
        <f t="shared" si="42"/>
        <v>0</v>
      </c>
      <c r="M80" s="259">
        <v>7700</v>
      </c>
      <c r="N80" s="53">
        <f t="shared" si="44"/>
        <v>4620</v>
      </c>
      <c r="O80" s="53">
        <f t="shared" si="45"/>
        <v>4389</v>
      </c>
      <c r="P80" s="53">
        <f t="shared" si="46"/>
        <v>3730.65</v>
      </c>
      <c r="Q80" s="63"/>
      <c r="R80" s="63"/>
      <c r="S80" s="63"/>
      <c r="T80" s="63"/>
      <c r="U80" s="63"/>
      <c r="V80" s="63"/>
      <c r="W80" s="63"/>
      <c r="X80" s="63"/>
      <c r="Y80" s="63"/>
      <c r="Z80" s="63"/>
    </row>
    <row r="81" spans="1:26" ht="19.5" customHeight="1">
      <c r="A81" s="63"/>
      <c r="B81" s="63" t="s">
        <v>3873</v>
      </c>
      <c r="C81" s="63" t="s">
        <v>3874</v>
      </c>
      <c r="D81" s="257">
        <v>0</v>
      </c>
      <c r="E81" s="257">
        <v>0</v>
      </c>
      <c r="F81" s="60">
        <f t="shared" si="49"/>
        <v>0</v>
      </c>
      <c r="G81" s="60">
        <f t="shared" si="50"/>
        <v>0</v>
      </c>
      <c r="H81" s="241" t="s">
        <v>952</v>
      </c>
      <c r="I81" s="258" t="s">
        <v>893</v>
      </c>
      <c r="J81" s="241"/>
      <c r="K81" s="63"/>
      <c r="L81" s="52">
        <f t="shared" si="42"/>
        <v>0</v>
      </c>
      <c r="M81" s="261"/>
      <c r="N81" s="53">
        <f t="shared" si="44"/>
        <v>0</v>
      </c>
      <c r="O81" s="53">
        <f t="shared" si="45"/>
        <v>0</v>
      </c>
      <c r="P81" s="53">
        <f t="shared" si="46"/>
        <v>0</v>
      </c>
      <c r="Q81" s="63"/>
      <c r="R81" s="63"/>
      <c r="S81" s="63"/>
      <c r="T81" s="63"/>
      <c r="U81" s="63"/>
      <c r="V81" s="63"/>
      <c r="W81" s="63"/>
      <c r="X81" s="63"/>
      <c r="Y81" s="63"/>
      <c r="Z81" s="63"/>
    </row>
    <row r="82" spans="1:26" ht="19.5" customHeight="1">
      <c r="A82" s="63"/>
      <c r="B82" s="63" t="s">
        <v>3875</v>
      </c>
      <c r="C82" s="63" t="s">
        <v>3876</v>
      </c>
      <c r="D82" s="257">
        <v>8926.2000000000007</v>
      </c>
      <c r="E82" s="257">
        <v>11400</v>
      </c>
      <c r="F82" s="60">
        <f t="shared" si="49"/>
        <v>10200</v>
      </c>
      <c r="G82" s="60">
        <f t="shared" si="50"/>
        <v>17000</v>
      </c>
      <c r="H82" s="241" t="s">
        <v>952</v>
      </c>
      <c r="I82" s="258" t="s">
        <v>893</v>
      </c>
      <c r="J82" s="239"/>
      <c r="K82" s="63"/>
      <c r="L82" s="52">
        <f t="shared" si="42"/>
        <v>0</v>
      </c>
      <c r="M82" s="259">
        <v>17000</v>
      </c>
      <c r="N82" s="53">
        <f t="shared" si="44"/>
        <v>10200</v>
      </c>
      <c r="O82" s="53">
        <f t="shared" si="45"/>
        <v>9690</v>
      </c>
      <c r="P82" s="53">
        <f t="shared" si="46"/>
        <v>8236.5</v>
      </c>
      <c r="Q82" s="63"/>
      <c r="R82" s="63"/>
      <c r="S82" s="63"/>
      <c r="T82" s="63"/>
      <c r="U82" s="63"/>
      <c r="V82" s="63"/>
      <c r="W82" s="63"/>
      <c r="X82" s="63"/>
      <c r="Y82" s="63"/>
      <c r="Z82" s="63"/>
    </row>
    <row r="83" spans="1:26" ht="19.5" customHeight="1">
      <c r="A83" s="63"/>
      <c r="B83" s="63" t="s">
        <v>3877</v>
      </c>
      <c r="C83" s="63" t="s">
        <v>3878</v>
      </c>
      <c r="D83" s="257">
        <v>0</v>
      </c>
      <c r="E83" s="257">
        <v>0</v>
      </c>
      <c r="F83" s="60">
        <f t="shared" si="49"/>
        <v>12000</v>
      </c>
      <c r="G83" s="60">
        <f t="shared" si="50"/>
        <v>20000</v>
      </c>
      <c r="H83" s="241" t="s">
        <v>952</v>
      </c>
      <c r="I83" s="258" t="s">
        <v>893</v>
      </c>
      <c r="J83" s="239"/>
      <c r="K83" s="63"/>
      <c r="L83" s="52">
        <f t="shared" si="42"/>
        <v>0</v>
      </c>
      <c r="M83" s="266">
        <v>20000</v>
      </c>
      <c r="N83" s="53">
        <f t="shared" si="44"/>
        <v>12000</v>
      </c>
      <c r="O83" s="53">
        <f t="shared" si="45"/>
        <v>11400</v>
      </c>
      <c r="P83" s="53">
        <f t="shared" si="46"/>
        <v>9690</v>
      </c>
      <c r="Q83" s="63"/>
      <c r="R83" s="63"/>
      <c r="S83" s="63"/>
      <c r="T83" s="63"/>
      <c r="U83" s="63"/>
      <c r="V83" s="63"/>
      <c r="W83" s="63"/>
      <c r="X83" s="63"/>
      <c r="Y83" s="63"/>
      <c r="Z83" s="63"/>
    </row>
    <row r="84" spans="1:26" ht="19.5" customHeight="1">
      <c r="A84" s="63"/>
      <c r="B84" s="63"/>
      <c r="C84" s="63"/>
      <c r="D84" s="257"/>
      <c r="E84" s="257"/>
      <c r="F84" s="257"/>
      <c r="G84" s="257"/>
      <c r="H84" s="241"/>
      <c r="I84" s="241"/>
      <c r="J84" s="241"/>
      <c r="K84" s="63"/>
      <c r="L84" s="52">
        <f t="shared" si="42"/>
        <v>0</v>
      </c>
      <c r="M84" s="53">
        <f t="shared" si="43"/>
        <v>0</v>
      </c>
      <c r="N84" s="53">
        <f t="shared" si="44"/>
        <v>0</v>
      </c>
      <c r="O84" s="53">
        <f t="shared" si="45"/>
        <v>0</v>
      </c>
      <c r="P84" s="53">
        <f t="shared" si="46"/>
        <v>0</v>
      </c>
      <c r="Q84" s="63"/>
      <c r="R84" s="63"/>
      <c r="S84" s="63"/>
      <c r="T84" s="63"/>
      <c r="U84" s="63"/>
      <c r="V84" s="63"/>
      <c r="W84" s="63"/>
      <c r="X84" s="63"/>
      <c r="Y84" s="63"/>
      <c r="Z84" s="63"/>
    </row>
    <row r="85" spans="1:26" ht="19.5" customHeight="1">
      <c r="A85" s="63"/>
      <c r="B85" s="63" t="s">
        <v>3879</v>
      </c>
      <c r="C85" s="63" t="s">
        <v>3880</v>
      </c>
      <c r="D85" s="257">
        <v>3056.6250000000005</v>
      </c>
      <c r="E85" s="257">
        <v>3396.2500000000005</v>
      </c>
      <c r="F85" s="60">
        <f>CEILING(N85,100)</f>
        <v>3200</v>
      </c>
      <c r="G85" s="60">
        <f>CEILING(M85,100)</f>
        <v>5300</v>
      </c>
      <c r="H85" s="241" t="s">
        <v>511</v>
      </c>
      <c r="I85" s="258" t="s">
        <v>893</v>
      </c>
      <c r="J85" s="262" t="s">
        <v>3545</v>
      </c>
      <c r="K85" s="63">
        <v>50</v>
      </c>
      <c r="L85" s="52">
        <f t="shared" si="42"/>
        <v>1750</v>
      </c>
      <c r="M85" s="53">
        <f t="shared" si="43"/>
        <v>5250</v>
      </c>
      <c r="N85" s="53">
        <f t="shared" si="44"/>
        <v>3150</v>
      </c>
      <c r="O85" s="53">
        <f t="shared" si="45"/>
        <v>2992.5</v>
      </c>
      <c r="P85" s="53">
        <f t="shared" si="46"/>
        <v>2543.625</v>
      </c>
      <c r="Q85" s="63"/>
      <c r="R85" s="63"/>
      <c r="S85" s="63"/>
      <c r="T85" s="63"/>
      <c r="U85" s="63"/>
      <c r="V85" s="63"/>
      <c r="W85" s="63"/>
      <c r="X85" s="63"/>
      <c r="Y85" s="63"/>
      <c r="Z85" s="63"/>
    </row>
    <row r="86" spans="1:26" ht="19.5" customHeight="1">
      <c r="A86" s="63"/>
      <c r="B86" s="63" t="s">
        <v>3881</v>
      </c>
      <c r="C86" s="63" t="s">
        <v>3882</v>
      </c>
      <c r="D86" s="257">
        <v>3762</v>
      </c>
      <c r="E86" s="257">
        <v>4180</v>
      </c>
      <c r="F86" s="60">
        <f t="shared" ref="F86:F88" si="51">CEILING(N86,100)</f>
        <v>3500</v>
      </c>
      <c r="G86" s="60">
        <f t="shared" ref="G86:G88" si="52">CEILING(M86,100)</f>
        <v>5800</v>
      </c>
      <c r="H86" s="241" t="s">
        <v>511</v>
      </c>
      <c r="I86" s="258" t="s">
        <v>893</v>
      </c>
      <c r="J86" s="262"/>
      <c r="K86" s="63">
        <v>55</v>
      </c>
      <c r="L86" s="52">
        <f t="shared" si="42"/>
        <v>1925</v>
      </c>
      <c r="M86" s="53">
        <f t="shared" si="43"/>
        <v>5775</v>
      </c>
      <c r="N86" s="53">
        <f t="shared" si="44"/>
        <v>3465</v>
      </c>
      <c r="O86" s="53">
        <f t="shared" si="45"/>
        <v>3291.75</v>
      </c>
      <c r="P86" s="53">
        <f t="shared" si="46"/>
        <v>2797.9874999999997</v>
      </c>
      <c r="Q86" s="63"/>
      <c r="R86" s="63"/>
      <c r="S86" s="63"/>
      <c r="T86" s="63"/>
      <c r="U86" s="63"/>
      <c r="V86" s="63"/>
      <c r="W86" s="63"/>
      <c r="X86" s="63"/>
      <c r="Y86" s="63"/>
      <c r="Z86" s="63"/>
    </row>
    <row r="87" spans="1:26" ht="19.5" customHeight="1">
      <c r="A87" s="63"/>
      <c r="B87" s="63" t="s">
        <v>3883</v>
      </c>
      <c r="C87" s="63" t="s">
        <v>3884</v>
      </c>
      <c r="D87" s="257">
        <v>6818.6250000000009</v>
      </c>
      <c r="E87" s="257">
        <v>7576.2500000000009</v>
      </c>
      <c r="F87" s="60">
        <f t="shared" si="51"/>
        <v>5200</v>
      </c>
      <c r="G87" s="60">
        <f t="shared" si="52"/>
        <v>8700</v>
      </c>
      <c r="H87" s="241" t="s">
        <v>511</v>
      </c>
      <c r="I87" s="258" t="s">
        <v>893</v>
      </c>
      <c r="J87" s="262" t="s">
        <v>3545</v>
      </c>
      <c r="K87" s="63">
        <v>82</v>
      </c>
      <c r="L87" s="52">
        <f t="shared" si="42"/>
        <v>2870</v>
      </c>
      <c r="M87" s="53">
        <f t="shared" si="43"/>
        <v>8610</v>
      </c>
      <c r="N87" s="53">
        <f t="shared" si="44"/>
        <v>5166</v>
      </c>
      <c r="O87" s="53">
        <f t="shared" si="45"/>
        <v>4907.7</v>
      </c>
      <c r="P87" s="53">
        <f t="shared" si="46"/>
        <v>4171.5450000000001</v>
      </c>
      <c r="Q87" s="63"/>
      <c r="R87" s="63"/>
      <c r="S87" s="63"/>
      <c r="T87" s="63"/>
      <c r="U87" s="63"/>
      <c r="V87" s="63"/>
      <c r="W87" s="63"/>
      <c r="X87" s="63"/>
      <c r="Y87" s="63"/>
      <c r="Z87" s="63"/>
    </row>
    <row r="88" spans="1:26" ht="19.5" customHeight="1">
      <c r="A88" s="63"/>
      <c r="B88" s="63" t="s">
        <v>3885</v>
      </c>
      <c r="C88" s="63" t="s">
        <v>3886</v>
      </c>
      <c r="D88" s="257">
        <v>7951.5</v>
      </c>
      <c r="E88" s="257">
        <v>8835</v>
      </c>
      <c r="F88" s="60">
        <f t="shared" si="51"/>
        <v>5700</v>
      </c>
      <c r="G88" s="60">
        <f t="shared" si="52"/>
        <v>9500</v>
      </c>
      <c r="H88" s="241" t="s">
        <v>511</v>
      </c>
      <c r="I88" s="258" t="s">
        <v>893</v>
      </c>
      <c r="J88" s="262"/>
      <c r="K88" s="63">
        <v>90</v>
      </c>
      <c r="L88" s="52">
        <f t="shared" si="42"/>
        <v>3150</v>
      </c>
      <c r="M88" s="53">
        <f t="shared" si="43"/>
        <v>9450</v>
      </c>
      <c r="N88" s="53">
        <f t="shared" si="44"/>
        <v>5670</v>
      </c>
      <c r="O88" s="53">
        <f t="shared" si="45"/>
        <v>5386.5</v>
      </c>
      <c r="P88" s="53">
        <f t="shared" si="46"/>
        <v>4578.5249999999996</v>
      </c>
      <c r="Q88" s="63"/>
      <c r="R88" s="63"/>
      <c r="S88" s="63"/>
      <c r="T88" s="63"/>
      <c r="U88" s="63"/>
      <c r="V88" s="63"/>
      <c r="W88" s="63"/>
      <c r="X88" s="63"/>
      <c r="Y88" s="63"/>
      <c r="Z88" s="63"/>
    </row>
    <row r="89" spans="1:26" ht="19.5" customHeight="1">
      <c r="A89" s="63"/>
      <c r="B89" s="63"/>
      <c r="C89" s="63"/>
      <c r="D89" s="257"/>
      <c r="E89" s="257"/>
      <c r="F89" s="257"/>
      <c r="G89" s="257"/>
      <c r="H89" s="241"/>
      <c r="I89" s="241"/>
      <c r="J89" s="262"/>
      <c r="K89" s="63"/>
      <c r="L89" s="52">
        <f t="shared" si="42"/>
        <v>0</v>
      </c>
      <c r="M89" s="53">
        <f t="shared" si="43"/>
        <v>0</v>
      </c>
      <c r="N89" s="53">
        <f t="shared" si="44"/>
        <v>0</v>
      </c>
      <c r="O89" s="53">
        <f t="shared" si="45"/>
        <v>0</v>
      </c>
      <c r="P89" s="53">
        <f t="shared" si="46"/>
        <v>0</v>
      </c>
      <c r="Q89" s="63"/>
      <c r="R89" s="63"/>
      <c r="S89" s="63"/>
      <c r="T89" s="63"/>
      <c r="U89" s="63"/>
      <c r="V89" s="63"/>
      <c r="W89" s="63"/>
      <c r="X89" s="63"/>
      <c r="Y89" s="63"/>
      <c r="Z89" s="63"/>
    </row>
    <row r="90" spans="1:26" ht="19.5" customHeight="1">
      <c r="A90" s="63"/>
      <c r="B90" s="63" t="s">
        <v>3887</v>
      </c>
      <c r="C90" s="63" t="s">
        <v>3888</v>
      </c>
      <c r="D90" s="257">
        <v>7695</v>
      </c>
      <c r="E90" s="257">
        <v>8550</v>
      </c>
      <c r="F90" s="60">
        <f t="shared" ref="F90" si="53">CEILING(N90,100)</f>
        <v>10500</v>
      </c>
      <c r="G90" s="60">
        <f t="shared" ref="G90" si="54">CEILING(M90,100)</f>
        <v>17500</v>
      </c>
      <c r="H90" s="241" t="s">
        <v>1195</v>
      </c>
      <c r="I90" s="258" t="s">
        <v>893</v>
      </c>
      <c r="J90" s="262" t="s">
        <v>3545</v>
      </c>
      <c r="K90" s="263">
        <v>166.5</v>
      </c>
      <c r="L90" s="52">
        <f t="shared" si="42"/>
        <v>5827.5</v>
      </c>
      <c r="M90" s="53">
        <f t="shared" si="43"/>
        <v>17482.5</v>
      </c>
      <c r="N90" s="53">
        <f t="shared" si="44"/>
        <v>10489.5</v>
      </c>
      <c r="O90" s="53">
        <f t="shared" si="45"/>
        <v>9965.0249999999996</v>
      </c>
      <c r="P90" s="53">
        <f t="shared" si="46"/>
        <v>8470.2712499999998</v>
      </c>
      <c r="Q90" s="63"/>
      <c r="R90" s="63"/>
      <c r="S90" s="63"/>
      <c r="T90" s="63"/>
      <c r="U90" s="63"/>
      <c r="V90" s="63"/>
      <c r="W90" s="63"/>
      <c r="X90" s="63"/>
      <c r="Y90" s="63"/>
      <c r="Z90" s="63"/>
    </row>
    <row r="91" spans="1:26" ht="19.5" customHeight="1">
      <c r="A91" s="63"/>
      <c r="B91" s="63" t="s">
        <v>3889</v>
      </c>
      <c r="C91" s="63" t="s">
        <v>3890</v>
      </c>
      <c r="D91" s="257">
        <v>11799</v>
      </c>
      <c r="E91" s="257">
        <v>13110</v>
      </c>
      <c r="F91" s="60">
        <f t="shared" ref="F91:F95" si="55">CEILING(N91,100)</f>
        <v>15400</v>
      </c>
      <c r="G91" s="60">
        <f t="shared" ref="G91:G95" si="56">CEILING(M91,100)</f>
        <v>25600</v>
      </c>
      <c r="H91" s="241" t="s">
        <v>1195</v>
      </c>
      <c r="I91" s="258" t="s">
        <v>893</v>
      </c>
      <c r="J91" s="262"/>
      <c r="K91" s="263">
        <v>243</v>
      </c>
      <c r="L91" s="52">
        <f t="shared" si="42"/>
        <v>8505</v>
      </c>
      <c r="M91" s="53">
        <f t="shared" si="43"/>
        <v>25515</v>
      </c>
      <c r="N91" s="53">
        <f t="shared" si="44"/>
        <v>15309</v>
      </c>
      <c r="O91" s="53">
        <f t="shared" si="45"/>
        <v>14543.55</v>
      </c>
      <c r="P91" s="53">
        <f t="shared" si="46"/>
        <v>12362.0175</v>
      </c>
      <c r="Q91" s="63"/>
      <c r="R91" s="63"/>
      <c r="S91" s="63"/>
      <c r="T91" s="63"/>
      <c r="U91" s="63"/>
      <c r="V91" s="63"/>
      <c r="W91" s="63"/>
      <c r="X91" s="63"/>
      <c r="Y91" s="63"/>
      <c r="Z91" s="63"/>
    </row>
    <row r="92" spans="1:26" ht="19.5" customHeight="1">
      <c r="A92" s="63"/>
      <c r="B92" s="63" t="s">
        <v>3891</v>
      </c>
      <c r="C92" s="63" t="s">
        <v>3892</v>
      </c>
      <c r="D92" s="257">
        <v>17442</v>
      </c>
      <c r="E92" s="257">
        <v>19380</v>
      </c>
      <c r="F92" s="60">
        <f t="shared" si="55"/>
        <v>22700</v>
      </c>
      <c r="G92" s="60">
        <f t="shared" si="56"/>
        <v>37800</v>
      </c>
      <c r="H92" s="241" t="s">
        <v>1195</v>
      </c>
      <c r="I92" s="258" t="s">
        <v>893</v>
      </c>
      <c r="J92" s="262" t="s">
        <v>3545</v>
      </c>
      <c r="K92" s="263">
        <v>360</v>
      </c>
      <c r="L92" s="52">
        <f t="shared" si="42"/>
        <v>12600</v>
      </c>
      <c r="M92" s="53">
        <f t="shared" si="43"/>
        <v>37800</v>
      </c>
      <c r="N92" s="53">
        <f t="shared" si="44"/>
        <v>22680</v>
      </c>
      <c r="O92" s="53">
        <f t="shared" si="45"/>
        <v>21546</v>
      </c>
      <c r="P92" s="53">
        <f t="shared" si="46"/>
        <v>18314.099999999999</v>
      </c>
      <c r="Q92" s="63"/>
      <c r="R92" s="63"/>
      <c r="S92" s="63"/>
      <c r="T92" s="63"/>
      <c r="U92" s="63"/>
      <c r="V92" s="63"/>
      <c r="W92" s="63"/>
      <c r="X92" s="63"/>
      <c r="Y92" s="63"/>
      <c r="Z92" s="63"/>
    </row>
    <row r="93" spans="1:26" ht="19.5" customHeight="1">
      <c r="A93" s="63"/>
      <c r="B93" s="63" t="s">
        <v>3893</v>
      </c>
      <c r="C93" s="63" t="s">
        <v>3894</v>
      </c>
      <c r="D93" s="257">
        <v>25650</v>
      </c>
      <c r="E93" s="257">
        <v>28500</v>
      </c>
      <c r="F93" s="60">
        <f t="shared" si="55"/>
        <v>34100</v>
      </c>
      <c r="G93" s="60">
        <f t="shared" si="56"/>
        <v>56700</v>
      </c>
      <c r="H93" s="241" t="s">
        <v>1195</v>
      </c>
      <c r="I93" s="258" t="s">
        <v>893</v>
      </c>
      <c r="J93" s="262"/>
      <c r="K93" s="263">
        <v>540</v>
      </c>
      <c r="L93" s="52">
        <f t="shared" si="42"/>
        <v>18900</v>
      </c>
      <c r="M93" s="53">
        <f t="shared" si="43"/>
        <v>56700</v>
      </c>
      <c r="N93" s="53">
        <f t="shared" si="44"/>
        <v>34020</v>
      </c>
      <c r="O93" s="53">
        <f t="shared" si="45"/>
        <v>32319</v>
      </c>
      <c r="P93" s="53">
        <f t="shared" si="46"/>
        <v>27471.149999999998</v>
      </c>
      <c r="Q93" s="63"/>
      <c r="R93" s="63"/>
      <c r="S93" s="63"/>
      <c r="T93" s="63"/>
      <c r="U93" s="63"/>
      <c r="V93" s="63"/>
      <c r="W93" s="63"/>
      <c r="X93" s="63"/>
      <c r="Y93" s="63"/>
      <c r="Z93" s="63"/>
    </row>
    <row r="94" spans="1:26" ht="19.5" customHeight="1">
      <c r="A94" s="63"/>
      <c r="B94" s="63" t="s">
        <v>3895</v>
      </c>
      <c r="C94" s="63" t="s">
        <v>3896</v>
      </c>
      <c r="D94" s="257">
        <v>22059</v>
      </c>
      <c r="E94" s="257">
        <v>24510</v>
      </c>
      <c r="F94" s="60">
        <f>CEILING(N94,100)</f>
        <v>30700</v>
      </c>
      <c r="G94" s="60">
        <f t="shared" si="56"/>
        <v>51100</v>
      </c>
      <c r="H94" s="241" t="s">
        <v>1195</v>
      </c>
      <c r="I94" s="258" t="s">
        <v>893</v>
      </c>
      <c r="J94" s="262" t="s">
        <v>3545</v>
      </c>
      <c r="K94" s="263">
        <v>486</v>
      </c>
      <c r="L94" s="52">
        <f t="shared" si="42"/>
        <v>17010</v>
      </c>
      <c r="M94" s="53">
        <f t="shared" si="43"/>
        <v>51030</v>
      </c>
      <c r="N94" s="53">
        <f t="shared" si="44"/>
        <v>30618</v>
      </c>
      <c r="O94" s="53">
        <f t="shared" si="45"/>
        <v>29087.1</v>
      </c>
      <c r="P94" s="53">
        <f t="shared" si="46"/>
        <v>24724.035</v>
      </c>
      <c r="Q94" s="63"/>
      <c r="R94" s="63"/>
      <c r="S94" s="63"/>
      <c r="T94" s="63"/>
      <c r="U94" s="63"/>
      <c r="V94" s="63"/>
      <c r="W94" s="63"/>
      <c r="X94" s="63"/>
      <c r="Y94" s="63"/>
      <c r="Z94" s="63"/>
    </row>
    <row r="95" spans="1:26" ht="19.5" customHeight="1" thickBot="1">
      <c r="A95" s="63"/>
      <c r="B95" s="63" t="s">
        <v>3897</v>
      </c>
      <c r="C95" s="63" t="s">
        <v>3898</v>
      </c>
      <c r="D95" s="257">
        <v>29754</v>
      </c>
      <c r="E95" s="257">
        <v>33060</v>
      </c>
      <c r="F95" s="60">
        <f t="shared" si="55"/>
        <v>42600</v>
      </c>
      <c r="G95" s="60">
        <f t="shared" si="56"/>
        <v>70900</v>
      </c>
      <c r="H95" s="241" t="s">
        <v>1195</v>
      </c>
      <c r="I95" s="258" t="s">
        <v>893</v>
      </c>
      <c r="J95" s="241"/>
      <c r="K95" s="265">
        <v>675</v>
      </c>
      <c r="L95" s="52">
        <f t="shared" si="42"/>
        <v>23625</v>
      </c>
      <c r="M95" s="53">
        <f t="shared" si="43"/>
        <v>70875</v>
      </c>
      <c r="N95" s="53">
        <f t="shared" si="44"/>
        <v>42525</v>
      </c>
      <c r="O95" s="53">
        <f t="shared" si="45"/>
        <v>40398.75</v>
      </c>
      <c r="P95" s="53">
        <f t="shared" si="46"/>
        <v>34338.9375</v>
      </c>
      <c r="Q95" s="63"/>
      <c r="R95" s="63"/>
      <c r="S95" s="63"/>
      <c r="T95" s="63"/>
      <c r="U95" s="63"/>
      <c r="V95" s="63"/>
      <c r="W95" s="63"/>
      <c r="X95" s="63"/>
      <c r="Y95" s="63"/>
      <c r="Z95" s="63"/>
    </row>
    <row r="96" spans="1:26" ht="19.5" customHeight="1">
      <c r="A96" s="63"/>
      <c r="B96" s="63"/>
      <c r="C96" s="63"/>
      <c r="D96" s="257"/>
      <c r="E96" s="257"/>
      <c r="F96" s="257"/>
      <c r="G96" s="257"/>
      <c r="H96" s="241"/>
      <c r="I96" s="241"/>
      <c r="J96" s="241"/>
      <c r="K96" s="63"/>
      <c r="L96" s="52">
        <f t="shared" si="42"/>
        <v>0</v>
      </c>
      <c r="M96" s="53">
        <f t="shared" si="43"/>
        <v>0</v>
      </c>
      <c r="N96" s="53">
        <f t="shared" si="44"/>
        <v>0</v>
      </c>
      <c r="O96" s="53">
        <f t="shared" si="45"/>
        <v>0</v>
      </c>
      <c r="P96" s="53">
        <f t="shared" si="46"/>
        <v>0</v>
      </c>
      <c r="Q96" s="63"/>
      <c r="R96" s="63"/>
      <c r="S96" s="63"/>
      <c r="T96" s="63"/>
      <c r="U96" s="63"/>
      <c r="V96" s="63"/>
      <c r="W96" s="63"/>
      <c r="X96" s="63"/>
      <c r="Y96" s="63"/>
      <c r="Z96" s="63"/>
    </row>
    <row r="97" spans="1:26" ht="19.5" customHeight="1">
      <c r="A97" s="256" t="s">
        <v>3899</v>
      </c>
      <c r="B97" s="181" t="s">
        <v>3900</v>
      </c>
      <c r="C97" s="63"/>
      <c r="D97" s="257"/>
      <c r="E97" s="257"/>
      <c r="F97" s="257"/>
      <c r="G97" s="257"/>
      <c r="H97" s="241"/>
      <c r="I97" s="241"/>
      <c r="J97" s="241"/>
      <c r="K97" s="63"/>
      <c r="L97" s="52">
        <f t="shared" si="42"/>
        <v>0</v>
      </c>
      <c r="M97" s="53">
        <f t="shared" si="43"/>
        <v>0</v>
      </c>
      <c r="N97" s="53">
        <f t="shared" si="44"/>
        <v>0</v>
      </c>
      <c r="O97" s="53">
        <f t="shared" si="45"/>
        <v>0</v>
      </c>
      <c r="P97" s="53">
        <f t="shared" si="46"/>
        <v>0</v>
      </c>
      <c r="Q97" s="63"/>
      <c r="R97" s="63"/>
      <c r="S97" s="63"/>
      <c r="T97" s="63"/>
      <c r="U97" s="63"/>
      <c r="V97" s="63"/>
      <c r="W97" s="63"/>
      <c r="X97" s="63"/>
      <c r="Y97" s="63"/>
      <c r="Z97" s="63"/>
    </row>
    <row r="98" spans="1:26" ht="19.5" customHeight="1">
      <c r="A98" s="63"/>
      <c r="B98" s="63" t="s">
        <v>3901</v>
      </c>
      <c r="C98" s="63" t="s">
        <v>3902</v>
      </c>
      <c r="D98" s="257">
        <v>5181.3</v>
      </c>
      <c r="E98" s="257">
        <v>5757</v>
      </c>
      <c r="F98" s="60">
        <f t="shared" ref="F98" si="57">CEILING(N98,100)</f>
        <v>6400</v>
      </c>
      <c r="G98" s="60">
        <f t="shared" ref="G98" si="58">CEILING(M98,100)</f>
        <v>10700</v>
      </c>
      <c r="H98" s="241" t="s">
        <v>511</v>
      </c>
      <c r="I98" s="258" t="s">
        <v>893</v>
      </c>
      <c r="J98" s="241"/>
      <c r="K98" s="63">
        <v>101</v>
      </c>
      <c r="L98" s="52">
        <f t="shared" si="42"/>
        <v>3535</v>
      </c>
      <c r="M98" s="53">
        <f t="shared" si="43"/>
        <v>10605</v>
      </c>
      <c r="N98" s="53">
        <f t="shared" si="44"/>
        <v>6363</v>
      </c>
      <c r="O98" s="53">
        <f t="shared" si="45"/>
        <v>6044.8499999999995</v>
      </c>
      <c r="P98" s="53">
        <f t="shared" si="46"/>
        <v>5138.1224999999995</v>
      </c>
      <c r="Q98" s="63"/>
      <c r="R98" s="63"/>
      <c r="S98" s="63"/>
      <c r="T98" s="63"/>
      <c r="U98" s="63"/>
      <c r="V98" s="63"/>
      <c r="W98" s="63"/>
      <c r="X98" s="63"/>
      <c r="Y98" s="63"/>
      <c r="Z98" s="63"/>
    </row>
    <row r="99" spans="1:26" ht="19.5" customHeight="1">
      <c r="A99" s="63"/>
      <c r="B99" s="63"/>
      <c r="C99" s="63"/>
      <c r="D99" s="257"/>
      <c r="E99" s="257"/>
      <c r="F99" s="257"/>
      <c r="G99" s="257"/>
      <c r="H99" s="241"/>
      <c r="I99" s="241"/>
      <c r="J99" s="241"/>
      <c r="K99" s="63"/>
      <c r="L99" s="52">
        <f t="shared" si="42"/>
        <v>0</v>
      </c>
      <c r="M99" s="53">
        <f t="shared" si="43"/>
        <v>0</v>
      </c>
      <c r="N99" s="53">
        <f t="shared" si="44"/>
        <v>0</v>
      </c>
      <c r="O99" s="53">
        <f t="shared" si="45"/>
        <v>0</v>
      </c>
      <c r="P99" s="53">
        <f t="shared" si="46"/>
        <v>0</v>
      </c>
      <c r="Q99" s="63"/>
      <c r="R99" s="63"/>
      <c r="S99" s="63"/>
      <c r="T99" s="63"/>
      <c r="U99" s="63"/>
      <c r="V99" s="63"/>
      <c r="W99" s="63"/>
      <c r="X99" s="63"/>
      <c r="Y99" s="63"/>
      <c r="Z99" s="63"/>
    </row>
    <row r="100" spans="1:26" ht="19.5" customHeight="1">
      <c r="A100" s="63"/>
      <c r="B100" s="63" t="s">
        <v>3903</v>
      </c>
      <c r="C100" s="63" t="s">
        <v>3904</v>
      </c>
      <c r="D100" s="257">
        <v>7364.1149999999998</v>
      </c>
      <c r="E100" s="257">
        <v>9405</v>
      </c>
      <c r="F100" s="60">
        <f t="shared" ref="F100" si="59">CEILING(N100,100)</f>
        <v>9600</v>
      </c>
      <c r="G100" s="60">
        <f t="shared" ref="G100" si="60">CEILING(M100,100)</f>
        <v>16000</v>
      </c>
      <c r="H100" s="241" t="s">
        <v>952</v>
      </c>
      <c r="I100" s="258" t="s">
        <v>893</v>
      </c>
      <c r="J100" s="239"/>
      <c r="K100" s="63"/>
      <c r="L100" s="52">
        <f t="shared" si="42"/>
        <v>0</v>
      </c>
      <c r="M100" s="259">
        <v>16000</v>
      </c>
      <c r="N100" s="53">
        <f t="shared" si="44"/>
        <v>9600</v>
      </c>
      <c r="O100" s="53">
        <f t="shared" si="45"/>
        <v>9120</v>
      </c>
      <c r="P100" s="53">
        <f t="shared" si="46"/>
        <v>7752</v>
      </c>
      <c r="Q100" s="63"/>
      <c r="R100" s="63"/>
      <c r="S100" s="63"/>
      <c r="T100" s="63"/>
      <c r="U100" s="63"/>
      <c r="V100" s="63"/>
      <c r="W100" s="63"/>
      <c r="X100" s="63"/>
      <c r="Y100" s="63"/>
      <c r="Z100" s="63"/>
    </row>
    <row r="101" spans="1:26" ht="19.5" customHeight="1">
      <c r="A101" s="63"/>
      <c r="B101" s="63"/>
      <c r="C101" s="63"/>
      <c r="D101" s="257"/>
      <c r="E101" s="257"/>
      <c r="F101" s="257"/>
      <c r="G101" s="257"/>
      <c r="H101" s="241"/>
      <c r="I101" s="241"/>
      <c r="J101" s="241"/>
      <c r="K101" s="63"/>
      <c r="L101" s="52">
        <f t="shared" si="42"/>
        <v>0</v>
      </c>
      <c r="M101" s="53">
        <f t="shared" si="43"/>
        <v>0</v>
      </c>
      <c r="N101" s="53">
        <f t="shared" si="44"/>
        <v>0</v>
      </c>
      <c r="O101" s="53">
        <f t="shared" si="45"/>
        <v>0</v>
      </c>
      <c r="P101" s="53">
        <f t="shared" si="46"/>
        <v>0</v>
      </c>
      <c r="Q101" s="63"/>
      <c r="R101" s="63"/>
      <c r="S101" s="63"/>
      <c r="T101" s="63"/>
      <c r="U101" s="63"/>
      <c r="V101" s="63"/>
      <c r="W101" s="63"/>
      <c r="X101" s="63"/>
      <c r="Y101" s="63"/>
      <c r="Z101" s="63"/>
    </row>
    <row r="102" spans="1:26" ht="19.5" customHeight="1">
      <c r="A102" s="256" t="s">
        <v>3905</v>
      </c>
      <c r="B102" s="181" t="s">
        <v>3906</v>
      </c>
      <c r="C102" s="63"/>
      <c r="D102" s="257"/>
      <c r="E102" s="257"/>
      <c r="F102" s="257"/>
      <c r="G102" s="257"/>
      <c r="H102" s="241"/>
      <c r="I102" s="241"/>
      <c r="J102" s="241"/>
      <c r="K102" s="63"/>
      <c r="L102" s="52">
        <f t="shared" si="42"/>
        <v>0</v>
      </c>
      <c r="M102" s="53">
        <f t="shared" si="43"/>
        <v>0</v>
      </c>
      <c r="N102" s="53">
        <f t="shared" si="44"/>
        <v>0</v>
      </c>
      <c r="O102" s="53">
        <f t="shared" si="45"/>
        <v>0</v>
      </c>
      <c r="P102" s="53">
        <f t="shared" si="46"/>
        <v>0</v>
      </c>
      <c r="Q102" s="63"/>
      <c r="R102" s="63"/>
      <c r="S102" s="63"/>
      <c r="T102" s="63"/>
      <c r="U102" s="63"/>
      <c r="V102" s="63"/>
      <c r="W102" s="63"/>
      <c r="X102" s="63"/>
      <c r="Y102" s="63"/>
      <c r="Z102" s="63"/>
    </row>
    <row r="103" spans="1:26" ht="19.5" customHeight="1">
      <c r="A103" s="63"/>
      <c r="B103" s="63" t="s">
        <v>3907</v>
      </c>
      <c r="C103" s="63" t="s">
        <v>3908</v>
      </c>
      <c r="D103" s="257">
        <v>624.83400000000006</v>
      </c>
      <c r="E103" s="257">
        <v>798</v>
      </c>
      <c r="F103" s="60">
        <f t="shared" ref="F103" si="61">CEILING(N103,100)</f>
        <v>900</v>
      </c>
      <c r="G103" s="60">
        <f t="shared" ref="G103" si="62">CEILING(M103,100)</f>
        <v>1400</v>
      </c>
      <c r="H103" s="241" t="s">
        <v>952</v>
      </c>
      <c r="I103" s="258" t="s">
        <v>893</v>
      </c>
      <c r="J103" s="239"/>
      <c r="K103" s="63"/>
      <c r="L103" s="52">
        <f t="shared" si="42"/>
        <v>0</v>
      </c>
      <c r="M103" s="259">
        <v>1400</v>
      </c>
      <c r="N103" s="53">
        <f t="shared" si="44"/>
        <v>840</v>
      </c>
      <c r="O103" s="53">
        <f t="shared" si="45"/>
        <v>798</v>
      </c>
      <c r="P103" s="53">
        <f t="shared" si="46"/>
        <v>678.3</v>
      </c>
      <c r="Q103" s="63"/>
      <c r="R103" s="63"/>
      <c r="S103" s="63"/>
      <c r="T103" s="63"/>
      <c r="U103" s="63"/>
      <c r="V103" s="63"/>
      <c r="W103" s="63"/>
      <c r="X103" s="63"/>
      <c r="Y103" s="63"/>
      <c r="Z103" s="63"/>
    </row>
    <row r="104" spans="1:26" ht="19.5" customHeight="1">
      <c r="A104" s="63"/>
      <c r="B104" s="63" t="s">
        <v>3909</v>
      </c>
      <c r="C104" s="63" t="s">
        <v>3910</v>
      </c>
      <c r="D104" s="257">
        <v>1071.144</v>
      </c>
      <c r="E104" s="257">
        <v>1368</v>
      </c>
      <c r="F104" s="60">
        <f t="shared" ref="F104" si="63">CEILING(N104,100)</f>
        <v>1400</v>
      </c>
      <c r="G104" s="60">
        <f t="shared" ref="G104" si="64">CEILING(M104,100)</f>
        <v>2300</v>
      </c>
      <c r="H104" s="241" t="s">
        <v>952</v>
      </c>
      <c r="I104" s="258" t="s">
        <v>893</v>
      </c>
      <c r="J104" s="239"/>
      <c r="K104" s="63"/>
      <c r="L104" s="52">
        <f t="shared" si="42"/>
        <v>0</v>
      </c>
      <c r="M104" s="259">
        <v>2300</v>
      </c>
      <c r="N104" s="53">
        <f t="shared" si="44"/>
        <v>1380</v>
      </c>
      <c r="O104" s="53">
        <f t="shared" si="45"/>
        <v>1311</v>
      </c>
      <c r="P104" s="53">
        <f t="shared" si="46"/>
        <v>1114.3499999999999</v>
      </c>
      <c r="Q104" s="63"/>
      <c r="R104" s="63"/>
      <c r="S104" s="63"/>
      <c r="T104" s="63"/>
      <c r="U104" s="63"/>
      <c r="V104" s="63"/>
      <c r="W104" s="63"/>
      <c r="X104" s="63"/>
      <c r="Y104" s="63"/>
      <c r="Z104" s="63"/>
    </row>
    <row r="105" spans="1:26" ht="19.5" customHeight="1">
      <c r="A105" s="63"/>
      <c r="B105" s="63"/>
      <c r="C105" s="63"/>
      <c r="D105" s="257"/>
      <c r="E105" s="257"/>
      <c r="F105" s="257"/>
      <c r="G105" s="257"/>
      <c r="H105" s="241"/>
      <c r="I105" s="241"/>
      <c r="J105" s="241"/>
      <c r="K105" s="63"/>
      <c r="L105" s="52">
        <f t="shared" si="42"/>
        <v>0</v>
      </c>
      <c r="M105" s="53">
        <f t="shared" si="43"/>
        <v>0</v>
      </c>
      <c r="N105" s="53">
        <f t="shared" si="44"/>
        <v>0</v>
      </c>
      <c r="O105" s="53">
        <f t="shared" si="45"/>
        <v>0</v>
      </c>
      <c r="P105" s="53">
        <f t="shared" si="46"/>
        <v>0</v>
      </c>
      <c r="Q105" s="63"/>
      <c r="R105" s="63"/>
      <c r="S105" s="63"/>
      <c r="T105" s="63"/>
      <c r="U105" s="63"/>
      <c r="V105" s="63"/>
      <c r="W105" s="63"/>
      <c r="X105" s="63"/>
      <c r="Y105" s="63"/>
      <c r="Z105" s="63"/>
    </row>
    <row r="106" spans="1:26" ht="19.5" customHeight="1">
      <c r="A106" s="63"/>
      <c r="B106" s="63" t="s">
        <v>3911</v>
      </c>
      <c r="C106" s="63" t="s">
        <v>3912</v>
      </c>
      <c r="D106" s="257">
        <v>1363.7250000000001</v>
      </c>
      <c r="E106" s="257">
        <v>1515.2500000000002</v>
      </c>
      <c r="F106" s="60">
        <f t="shared" ref="F106" si="65">CEILING(N106,100)</f>
        <v>2100</v>
      </c>
      <c r="G106" s="60">
        <f t="shared" ref="G106" si="66">CEILING(M106,100)</f>
        <v>3400</v>
      </c>
      <c r="H106" s="241" t="s">
        <v>511</v>
      </c>
      <c r="I106" s="258" t="s">
        <v>893</v>
      </c>
      <c r="J106" s="241"/>
      <c r="K106" s="270">
        <v>32</v>
      </c>
      <c r="L106" s="52">
        <f t="shared" si="42"/>
        <v>1120</v>
      </c>
      <c r="M106" s="53">
        <f t="shared" si="43"/>
        <v>3360</v>
      </c>
      <c r="N106" s="53">
        <f t="shared" si="44"/>
        <v>2016</v>
      </c>
      <c r="O106" s="53">
        <f t="shared" si="45"/>
        <v>1915.1999999999998</v>
      </c>
      <c r="P106" s="53">
        <f t="shared" si="46"/>
        <v>1627.9199999999998</v>
      </c>
      <c r="Q106" s="63"/>
      <c r="R106" s="63"/>
      <c r="S106" s="63"/>
      <c r="T106" s="63"/>
      <c r="U106" s="63"/>
      <c r="V106" s="63"/>
      <c r="W106" s="63"/>
      <c r="X106" s="63"/>
      <c r="Y106" s="63"/>
      <c r="Z106" s="63"/>
    </row>
    <row r="107" spans="1:26" ht="19.5" customHeight="1">
      <c r="A107" s="63"/>
      <c r="B107" s="63" t="s">
        <v>3913</v>
      </c>
      <c r="C107" s="63" t="s">
        <v>3914</v>
      </c>
      <c r="D107" s="257">
        <v>2586.3750000000005</v>
      </c>
      <c r="E107" s="257">
        <v>2873.7500000000005</v>
      </c>
      <c r="F107" s="60">
        <f t="shared" ref="F107" si="67">CEILING(N107,100)</f>
        <v>4000</v>
      </c>
      <c r="G107" s="60">
        <f t="shared" ref="G107" si="68">CEILING(M107,100)</f>
        <v>6600</v>
      </c>
      <c r="H107" s="241" t="s">
        <v>511</v>
      </c>
      <c r="I107" s="258" t="s">
        <v>893</v>
      </c>
      <c r="J107" s="241"/>
      <c r="K107" s="270">
        <v>62</v>
      </c>
      <c r="L107" s="52">
        <f t="shared" si="42"/>
        <v>2170</v>
      </c>
      <c r="M107" s="53">
        <f t="shared" si="43"/>
        <v>6510</v>
      </c>
      <c r="N107" s="53">
        <f t="shared" si="44"/>
        <v>3906</v>
      </c>
      <c r="O107" s="53">
        <f t="shared" si="45"/>
        <v>3710.7</v>
      </c>
      <c r="P107" s="53">
        <f t="shared" si="46"/>
        <v>3154.0949999999998</v>
      </c>
      <c r="Q107" s="63"/>
      <c r="R107" s="63"/>
      <c r="S107" s="63"/>
      <c r="T107" s="63"/>
      <c r="U107" s="63"/>
      <c r="V107" s="63"/>
      <c r="W107" s="63"/>
      <c r="X107" s="63"/>
      <c r="Y107" s="63"/>
      <c r="Z107" s="63"/>
    </row>
    <row r="108" spans="1:26" ht="19.5" customHeight="1">
      <c r="A108" s="63"/>
      <c r="B108" s="63"/>
      <c r="C108" s="63"/>
      <c r="D108" s="257"/>
      <c r="E108" s="257"/>
      <c r="F108" s="257"/>
      <c r="G108" s="257"/>
      <c r="H108" s="241"/>
      <c r="I108" s="241"/>
      <c r="J108" s="241"/>
      <c r="K108" s="63"/>
      <c r="L108" s="52">
        <f t="shared" si="42"/>
        <v>0</v>
      </c>
      <c r="M108" s="53">
        <f t="shared" si="43"/>
        <v>0</v>
      </c>
      <c r="N108" s="53">
        <f t="shared" si="44"/>
        <v>0</v>
      </c>
      <c r="O108" s="53">
        <f t="shared" si="45"/>
        <v>0</v>
      </c>
      <c r="P108" s="53">
        <f t="shared" si="46"/>
        <v>0</v>
      </c>
      <c r="Q108" s="63"/>
      <c r="R108" s="63"/>
      <c r="S108" s="63"/>
      <c r="T108" s="63"/>
      <c r="U108" s="63"/>
      <c r="V108" s="63"/>
      <c r="W108" s="63"/>
      <c r="X108" s="63"/>
      <c r="Y108" s="63"/>
      <c r="Z108" s="63"/>
    </row>
    <row r="109" spans="1:26" ht="19.5" customHeight="1">
      <c r="A109" s="63"/>
      <c r="B109" s="63" t="s">
        <v>3915</v>
      </c>
      <c r="C109" s="63" t="s">
        <v>3916</v>
      </c>
      <c r="D109" s="257">
        <v>769.5</v>
      </c>
      <c r="E109" s="257">
        <v>855</v>
      </c>
      <c r="F109" s="60">
        <f t="shared" ref="F109" si="69">CEILING(N109,100)</f>
        <v>1100</v>
      </c>
      <c r="G109" s="60">
        <f t="shared" ref="G109" si="70">CEILING(M109,100)</f>
        <v>1800</v>
      </c>
      <c r="H109" s="241" t="s">
        <v>1195</v>
      </c>
      <c r="I109" s="258" t="s">
        <v>893</v>
      </c>
      <c r="J109" s="241"/>
      <c r="K109" s="63">
        <v>16.2</v>
      </c>
      <c r="L109" s="52">
        <f t="shared" si="42"/>
        <v>567</v>
      </c>
      <c r="M109" s="53">
        <f t="shared" si="43"/>
        <v>1701</v>
      </c>
      <c r="N109" s="53">
        <f t="shared" si="44"/>
        <v>1020.5999999999999</v>
      </c>
      <c r="O109" s="53">
        <f t="shared" si="45"/>
        <v>969.56999999999982</v>
      </c>
      <c r="P109" s="53">
        <f t="shared" si="46"/>
        <v>824.13449999999978</v>
      </c>
      <c r="Q109" s="63"/>
      <c r="R109" s="63"/>
      <c r="S109" s="63"/>
      <c r="T109" s="63"/>
      <c r="U109" s="63"/>
      <c r="V109" s="63"/>
      <c r="W109" s="63"/>
      <c r="X109" s="63"/>
      <c r="Y109" s="63"/>
      <c r="Z109" s="63"/>
    </row>
    <row r="110" spans="1:26" ht="19.5" customHeight="1">
      <c r="A110" s="63"/>
      <c r="B110" s="63" t="s">
        <v>3917</v>
      </c>
      <c r="C110" s="63" t="s">
        <v>3918</v>
      </c>
      <c r="D110" s="257">
        <v>1128.6000000000001</v>
      </c>
      <c r="E110" s="257">
        <v>1254</v>
      </c>
      <c r="F110" s="60">
        <f t="shared" ref="F110:F111" si="71">CEILING(N110,100)</f>
        <v>1500</v>
      </c>
      <c r="G110" s="60">
        <f t="shared" ref="G110:G111" si="72">CEILING(M110,100)</f>
        <v>2500</v>
      </c>
      <c r="H110" s="241" t="s">
        <v>1195</v>
      </c>
      <c r="I110" s="258" t="s">
        <v>893</v>
      </c>
      <c r="J110" s="241"/>
      <c r="K110" s="63">
        <v>23.4</v>
      </c>
      <c r="L110" s="52">
        <f t="shared" si="42"/>
        <v>819</v>
      </c>
      <c r="M110" s="53">
        <f t="shared" si="43"/>
        <v>2457</v>
      </c>
      <c r="N110" s="53">
        <f t="shared" si="44"/>
        <v>1474.2</v>
      </c>
      <c r="O110" s="53">
        <f t="shared" si="45"/>
        <v>1400.49</v>
      </c>
      <c r="P110" s="53">
        <f t="shared" si="46"/>
        <v>1190.4165</v>
      </c>
      <c r="Q110" s="63"/>
      <c r="R110" s="63"/>
      <c r="S110" s="63"/>
      <c r="T110" s="63"/>
      <c r="U110" s="63"/>
      <c r="V110" s="63"/>
      <c r="W110" s="63"/>
      <c r="X110" s="63"/>
      <c r="Y110" s="63"/>
      <c r="Z110" s="63"/>
    </row>
    <row r="111" spans="1:26" ht="19.5" customHeight="1">
      <c r="A111" s="63"/>
      <c r="B111" s="63" t="s">
        <v>3919</v>
      </c>
      <c r="C111" s="63" t="s">
        <v>3920</v>
      </c>
      <c r="D111" s="257">
        <v>1436.4</v>
      </c>
      <c r="E111" s="257">
        <v>1596</v>
      </c>
      <c r="F111" s="60">
        <f t="shared" si="71"/>
        <v>1900</v>
      </c>
      <c r="G111" s="60">
        <f t="shared" si="72"/>
        <v>3100</v>
      </c>
      <c r="H111" s="241" t="s">
        <v>1195</v>
      </c>
      <c r="I111" s="258" t="s">
        <v>893</v>
      </c>
      <c r="J111" s="241"/>
      <c r="K111" s="63">
        <v>28.8</v>
      </c>
      <c r="L111" s="52">
        <f t="shared" si="42"/>
        <v>1008</v>
      </c>
      <c r="M111" s="53">
        <f t="shared" si="43"/>
        <v>3024</v>
      </c>
      <c r="N111" s="53">
        <f t="shared" si="44"/>
        <v>1814.3999999999999</v>
      </c>
      <c r="O111" s="53">
        <f t="shared" si="45"/>
        <v>1723.6799999999998</v>
      </c>
      <c r="P111" s="53">
        <f t="shared" si="46"/>
        <v>1465.1279999999999</v>
      </c>
      <c r="Q111" s="63"/>
      <c r="R111" s="63"/>
      <c r="S111" s="63"/>
      <c r="T111" s="63"/>
      <c r="U111" s="63"/>
      <c r="V111" s="63"/>
      <c r="W111" s="63"/>
      <c r="X111" s="63"/>
      <c r="Y111" s="63"/>
      <c r="Z111" s="63"/>
    </row>
    <row r="112" spans="1:26" ht="19.5" customHeight="1">
      <c r="A112" s="63"/>
      <c r="B112" s="63"/>
      <c r="C112" s="63"/>
      <c r="D112" s="257"/>
      <c r="E112" s="257"/>
      <c r="F112" s="257"/>
      <c r="G112" s="257"/>
      <c r="H112" s="241"/>
      <c r="I112" s="241"/>
      <c r="J112" s="241"/>
      <c r="K112" s="63"/>
      <c r="L112" s="52">
        <f t="shared" si="42"/>
        <v>0</v>
      </c>
      <c r="M112" s="53">
        <f t="shared" si="43"/>
        <v>0</v>
      </c>
      <c r="N112" s="53">
        <f t="shared" si="44"/>
        <v>0</v>
      </c>
      <c r="O112" s="53">
        <f t="shared" si="45"/>
        <v>0</v>
      </c>
      <c r="P112" s="53">
        <f t="shared" si="46"/>
        <v>0</v>
      </c>
      <c r="Q112" s="63"/>
      <c r="R112" s="63"/>
      <c r="S112" s="63"/>
      <c r="T112" s="63"/>
      <c r="U112" s="63"/>
      <c r="V112" s="63"/>
      <c r="W112" s="63"/>
      <c r="X112" s="63"/>
      <c r="Y112" s="63"/>
      <c r="Z112" s="63"/>
    </row>
    <row r="113" spans="1:26" ht="19.5" customHeight="1">
      <c r="A113" s="63"/>
      <c r="B113" s="181" t="s">
        <v>3921</v>
      </c>
      <c r="C113" s="63"/>
      <c r="D113" s="257"/>
      <c r="E113" s="257"/>
      <c r="F113" s="257"/>
      <c r="G113" s="257"/>
      <c r="H113" s="241"/>
      <c r="I113" s="241"/>
      <c r="J113" s="241"/>
      <c r="K113" s="63"/>
      <c r="L113" s="52">
        <f t="shared" si="42"/>
        <v>0</v>
      </c>
      <c r="M113" s="53">
        <f t="shared" si="43"/>
        <v>0</v>
      </c>
      <c r="N113" s="53">
        <f t="shared" si="44"/>
        <v>0</v>
      </c>
      <c r="O113" s="53">
        <f t="shared" si="45"/>
        <v>0</v>
      </c>
      <c r="P113" s="53">
        <f t="shared" si="46"/>
        <v>0</v>
      </c>
      <c r="Q113" s="63"/>
      <c r="R113" s="63"/>
      <c r="S113" s="63"/>
      <c r="T113" s="63"/>
      <c r="U113" s="63"/>
      <c r="V113" s="63"/>
      <c r="W113" s="63"/>
      <c r="X113" s="63"/>
      <c r="Y113" s="63"/>
      <c r="Z113" s="63"/>
    </row>
    <row r="114" spans="1:26" ht="19.5" customHeight="1">
      <c r="A114" s="63"/>
      <c r="B114" s="63" t="s">
        <v>3922</v>
      </c>
      <c r="C114" s="63" t="s">
        <v>3923</v>
      </c>
      <c r="D114" s="257">
        <v>3481.2179999999998</v>
      </c>
      <c r="E114" s="257">
        <v>4446</v>
      </c>
      <c r="F114" s="60">
        <f t="shared" ref="F114" si="73">CEILING(N114,100)</f>
        <v>4700</v>
      </c>
      <c r="G114" s="60">
        <f t="shared" ref="G114" si="74">CEILING(M114,100)</f>
        <v>7700</v>
      </c>
      <c r="H114" s="241" t="s">
        <v>952</v>
      </c>
      <c r="I114" s="258" t="s">
        <v>893</v>
      </c>
      <c r="J114" s="239"/>
      <c r="K114" s="63"/>
      <c r="L114" s="52">
        <f t="shared" si="42"/>
        <v>0</v>
      </c>
      <c r="M114" s="259">
        <v>7700</v>
      </c>
      <c r="N114" s="53">
        <f t="shared" si="44"/>
        <v>4620</v>
      </c>
      <c r="O114" s="53">
        <f t="shared" si="45"/>
        <v>4389</v>
      </c>
      <c r="P114" s="53">
        <f t="shared" si="46"/>
        <v>3730.65</v>
      </c>
      <c r="Q114" s="63"/>
      <c r="R114" s="63"/>
      <c r="S114" s="63"/>
      <c r="T114" s="63"/>
      <c r="U114" s="63"/>
      <c r="V114" s="63"/>
      <c r="W114" s="63"/>
      <c r="X114" s="63"/>
      <c r="Y114" s="63"/>
      <c r="Z114" s="63"/>
    </row>
    <row r="115" spans="1:26" ht="19.5" customHeight="1">
      <c r="A115" s="63"/>
      <c r="B115" s="63" t="s">
        <v>3924</v>
      </c>
      <c r="C115" s="63" t="s">
        <v>3925</v>
      </c>
      <c r="D115" s="257">
        <v>4239.9449999999997</v>
      </c>
      <c r="E115" s="257">
        <v>5415</v>
      </c>
      <c r="F115" s="60">
        <f t="shared" ref="F115:F120" si="75">CEILING(N115,100)</f>
        <v>5700</v>
      </c>
      <c r="G115" s="60">
        <f t="shared" ref="G115:G120" si="76">CEILING(M115,100)</f>
        <v>9500</v>
      </c>
      <c r="H115" s="241" t="s">
        <v>952</v>
      </c>
      <c r="I115" s="258" t="s">
        <v>893</v>
      </c>
      <c r="J115" s="239"/>
      <c r="K115" s="63"/>
      <c r="L115" s="52">
        <f t="shared" si="42"/>
        <v>0</v>
      </c>
      <c r="M115" s="259">
        <v>9500</v>
      </c>
      <c r="N115" s="53">
        <f t="shared" si="44"/>
        <v>5700</v>
      </c>
      <c r="O115" s="53">
        <f t="shared" si="45"/>
        <v>5415</v>
      </c>
      <c r="P115" s="53">
        <f t="shared" si="46"/>
        <v>4602.75</v>
      </c>
      <c r="Q115" s="63"/>
      <c r="R115" s="63"/>
      <c r="S115" s="63"/>
      <c r="T115" s="63"/>
      <c r="U115" s="63"/>
      <c r="V115" s="63"/>
      <c r="W115" s="63"/>
      <c r="X115" s="63"/>
      <c r="Y115" s="63"/>
      <c r="Z115" s="63"/>
    </row>
    <row r="116" spans="1:26" ht="19.5" customHeight="1">
      <c r="A116" s="63"/>
      <c r="B116" s="63"/>
      <c r="C116" s="63"/>
      <c r="D116" s="257"/>
      <c r="E116" s="257"/>
      <c r="F116" s="241"/>
      <c r="G116" s="241"/>
      <c r="H116" s="241"/>
      <c r="I116" s="241"/>
      <c r="J116" s="241"/>
      <c r="K116" s="63"/>
      <c r="L116" s="52">
        <f t="shared" si="42"/>
        <v>0</v>
      </c>
      <c r="M116" s="257"/>
      <c r="N116" s="53">
        <f t="shared" si="44"/>
        <v>0</v>
      </c>
      <c r="O116" s="53">
        <f t="shared" si="45"/>
        <v>0</v>
      </c>
      <c r="P116" s="53">
        <f t="shared" si="46"/>
        <v>0</v>
      </c>
      <c r="Q116" s="63"/>
      <c r="R116" s="63"/>
      <c r="S116" s="63"/>
      <c r="T116" s="63"/>
      <c r="U116" s="63"/>
      <c r="V116" s="63"/>
      <c r="W116" s="63"/>
      <c r="X116" s="63"/>
      <c r="Y116" s="63"/>
      <c r="Z116" s="63"/>
    </row>
    <row r="117" spans="1:26" ht="19.5" customHeight="1">
      <c r="A117" s="256" t="s">
        <v>3926</v>
      </c>
      <c r="B117" s="181" t="s">
        <v>3754</v>
      </c>
      <c r="C117" s="63"/>
      <c r="D117" s="257"/>
      <c r="E117" s="257"/>
      <c r="F117" s="241"/>
      <c r="G117" s="241"/>
      <c r="H117" s="241"/>
      <c r="I117" s="241"/>
      <c r="J117" s="63"/>
      <c r="K117" s="63"/>
      <c r="L117" s="52">
        <f t="shared" si="42"/>
        <v>0</v>
      </c>
      <c r="M117" s="257"/>
      <c r="N117" s="53">
        <f t="shared" si="44"/>
        <v>0</v>
      </c>
      <c r="O117" s="53">
        <f t="shared" si="45"/>
        <v>0</v>
      </c>
      <c r="P117" s="53">
        <f t="shared" si="46"/>
        <v>0</v>
      </c>
      <c r="Q117" s="63"/>
      <c r="R117" s="63"/>
      <c r="S117" s="63"/>
      <c r="T117" s="63"/>
      <c r="U117" s="63"/>
      <c r="V117" s="63"/>
      <c r="W117" s="63"/>
      <c r="X117" s="63"/>
      <c r="Y117" s="63"/>
      <c r="Z117" s="63"/>
    </row>
    <row r="118" spans="1:26" ht="19.5" customHeight="1">
      <c r="A118" s="63"/>
      <c r="B118" s="63" t="s">
        <v>3927</v>
      </c>
      <c r="C118" s="63" t="s">
        <v>3928</v>
      </c>
      <c r="D118" s="257">
        <v>1160.4059999999999</v>
      </c>
      <c r="E118" s="257">
        <v>1482</v>
      </c>
      <c r="F118" s="60">
        <f t="shared" si="75"/>
        <v>1600</v>
      </c>
      <c r="G118" s="60">
        <f t="shared" si="76"/>
        <v>2600</v>
      </c>
      <c r="H118" s="241" t="s">
        <v>952</v>
      </c>
      <c r="I118" s="258" t="s">
        <v>893</v>
      </c>
      <c r="J118" s="239"/>
      <c r="K118" s="63"/>
      <c r="L118" s="52">
        <f t="shared" si="42"/>
        <v>0</v>
      </c>
      <c r="M118" s="266">
        <v>2600</v>
      </c>
      <c r="N118" s="53">
        <f t="shared" si="44"/>
        <v>1560</v>
      </c>
      <c r="O118" s="53">
        <f t="shared" si="45"/>
        <v>1482</v>
      </c>
      <c r="P118" s="53">
        <f t="shared" si="46"/>
        <v>1259.7</v>
      </c>
      <c r="Q118" s="63"/>
      <c r="R118" s="63"/>
      <c r="S118" s="63"/>
      <c r="T118" s="63"/>
      <c r="U118" s="63"/>
      <c r="V118" s="63"/>
      <c r="W118" s="63"/>
      <c r="X118" s="63"/>
      <c r="Y118" s="63"/>
      <c r="Z118" s="63"/>
    </row>
    <row r="119" spans="1:26" ht="19.5" customHeight="1">
      <c r="A119" s="63"/>
      <c r="B119" s="63" t="s">
        <v>3929</v>
      </c>
      <c r="C119" s="63" t="s">
        <v>3930</v>
      </c>
      <c r="D119" s="257">
        <v>1338.93</v>
      </c>
      <c r="E119" s="257">
        <v>1710</v>
      </c>
      <c r="F119" s="60">
        <f t="shared" si="75"/>
        <v>1800</v>
      </c>
      <c r="G119" s="60">
        <f t="shared" si="76"/>
        <v>2900</v>
      </c>
      <c r="H119" s="241" t="s">
        <v>952</v>
      </c>
      <c r="I119" s="258" t="s">
        <v>893</v>
      </c>
      <c r="J119" s="239"/>
      <c r="K119" s="63"/>
      <c r="L119" s="52">
        <f t="shared" si="42"/>
        <v>0</v>
      </c>
      <c r="M119" s="259">
        <v>2900</v>
      </c>
      <c r="N119" s="53">
        <f t="shared" si="44"/>
        <v>1740</v>
      </c>
      <c r="O119" s="53">
        <f t="shared" si="45"/>
        <v>1653</v>
      </c>
      <c r="P119" s="53">
        <f t="shared" si="46"/>
        <v>1405.05</v>
      </c>
      <c r="Q119" s="63"/>
      <c r="R119" s="63"/>
      <c r="S119" s="63"/>
      <c r="T119" s="63"/>
      <c r="U119" s="63"/>
      <c r="V119" s="63"/>
      <c r="W119" s="63"/>
      <c r="X119" s="63"/>
      <c r="Y119" s="63"/>
      <c r="Z119" s="63"/>
    </row>
    <row r="120" spans="1:26" ht="19.5" customHeight="1">
      <c r="A120" s="63"/>
      <c r="B120" s="63" t="s">
        <v>3931</v>
      </c>
      <c r="C120" s="63" t="s">
        <v>3932</v>
      </c>
      <c r="D120" s="257">
        <v>1383.5609999999999</v>
      </c>
      <c r="E120" s="257">
        <v>1767</v>
      </c>
      <c r="F120" s="60">
        <f t="shared" si="75"/>
        <v>1800</v>
      </c>
      <c r="G120" s="60">
        <f t="shared" si="76"/>
        <v>3000</v>
      </c>
      <c r="H120" s="241" t="s">
        <v>952</v>
      </c>
      <c r="I120" s="258" t="s">
        <v>893</v>
      </c>
      <c r="J120" s="239"/>
      <c r="K120" s="63"/>
      <c r="L120" s="52">
        <f t="shared" si="42"/>
        <v>0</v>
      </c>
      <c r="M120" s="259">
        <v>3000</v>
      </c>
      <c r="N120" s="53">
        <f t="shared" si="44"/>
        <v>1800</v>
      </c>
      <c r="O120" s="53">
        <f t="shared" si="45"/>
        <v>1710</v>
      </c>
      <c r="P120" s="53">
        <f t="shared" si="46"/>
        <v>1453.5</v>
      </c>
      <c r="Q120" s="63"/>
      <c r="R120" s="63"/>
      <c r="S120" s="63"/>
      <c r="T120" s="63"/>
      <c r="U120" s="63"/>
      <c r="V120" s="63"/>
      <c r="W120" s="63"/>
      <c r="X120" s="63"/>
      <c r="Y120" s="63"/>
      <c r="Z120" s="63"/>
    </row>
    <row r="121" spans="1:26" ht="19.5" customHeight="1">
      <c r="A121" s="63"/>
      <c r="B121" s="63" t="s">
        <v>3933</v>
      </c>
      <c r="C121" s="63" t="s">
        <v>3934</v>
      </c>
      <c r="D121" s="257">
        <v>2410.0740000000001</v>
      </c>
      <c r="E121" s="257">
        <v>3078</v>
      </c>
      <c r="F121" s="60">
        <f t="shared" ref="F121" si="77">CEILING(N121,100)</f>
        <v>3200</v>
      </c>
      <c r="G121" s="60">
        <f t="shared" ref="G121" si="78">CEILING(M121,100)</f>
        <v>5300</v>
      </c>
      <c r="H121" s="241" t="s">
        <v>952</v>
      </c>
      <c r="I121" s="258" t="s">
        <v>893</v>
      </c>
      <c r="J121" s="239"/>
      <c r="K121" s="63"/>
      <c r="L121" s="52">
        <f t="shared" si="42"/>
        <v>0</v>
      </c>
      <c r="M121" s="259">
        <v>5300</v>
      </c>
      <c r="N121" s="53">
        <f t="shared" si="44"/>
        <v>3180</v>
      </c>
      <c r="O121" s="53">
        <f t="shared" si="45"/>
        <v>3021</v>
      </c>
      <c r="P121" s="53">
        <f t="shared" si="46"/>
        <v>2567.85</v>
      </c>
      <c r="Q121" s="63"/>
      <c r="R121" s="63"/>
      <c r="S121" s="63"/>
      <c r="T121" s="63"/>
      <c r="U121" s="63"/>
      <c r="V121" s="63"/>
      <c r="W121" s="63"/>
      <c r="X121" s="63"/>
      <c r="Y121" s="63"/>
      <c r="Z121" s="63"/>
    </row>
    <row r="122" spans="1:26" ht="19.5" customHeight="1">
      <c r="A122" s="63"/>
      <c r="B122" s="63"/>
      <c r="C122" s="63"/>
      <c r="D122" s="257"/>
      <c r="E122" s="257"/>
      <c r="F122" s="241"/>
      <c r="G122" s="241"/>
      <c r="H122" s="241"/>
      <c r="I122" s="241"/>
      <c r="J122" s="241"/>
      <c r="K122" s="63"/>
      <c r="L122" s="52">
        <f t="shared" si="42"/>
        <v>0</v>
      </c>
      <c r="M122" s="53">
        <f t="shared" si="43"/>
        <v>0</v>
      </c>
      <c r="N122" s="53">
        <f t="shared" si="44"/>
        <v>0</v>
      </c>
      <c r="O122" s="53">
        <f t="shared" si="45"/>
        <v>0</v>
      </c>
      <c r="P122" s="53">
        <f t="shared" si="46"/>
        <v>0</v>
      </c>
      <c r="Q122" s="63"/>
      <c r="R122" s="63"/>
      <c r="S122" s="63"/>
      <c r="T122" s="63"/>
      <c r="U122" s="63"/>
      <c r="V122" s="63"/>
      <c r="W122" s="63"/>
      <c r="X122" s="63"/>
      <c r="Y122" s="63"/>
      <c r="Z122" s="63"/>
    </row>
    <row r="123" spans="1:26" ht="19.5" customHeight="1">
      <c r="A123" s="63"/>
      <c r="B123" s="63" t="s">
        <v>3935</v>
      </c>
      <c r="C123" s="63" t="s">
        <v>3936</v>
      </c>
      <c r="D123" s="257">
        <v>2257.2000000000003</v>
      </c>
      <c r="E123" s="257">
        <v>2508</v>
      </c>
      <c r="F123" s="60">
        <f t="shared" ref="F123:F124" si="79">CEILING(N123,100)</f>
        <v>3000</v>
      </c>
      <c r="G123" s="60">
        <f t="shared" ref="G123:G124" si="80">CEILING(M123,100)</f>
        <v>5000</v>
      </c>
      <c r="H123" s="241" t="s">
        <v>511</v>
      </c>
      <c r="I123" s="258" t="s">
        <v>893</v>
      </c>
      <c r="J123" s="241"/>
      <c r="K123" s="270">
        <v>47</v>
      </c>
      <c r="L123" s="52">
        <f t="shared" si="42"/>
        <v>1645</v>
      </c>
      <c r="M123" s="53">
        <f t="shared" si="43"/>
        <v>4935</v>
      </c>
      <c r="N123" s="53">
        <f t="shared" si="44"/>
        <v>2961</v>
      </c>
      <c r="O123" s="53">
        <f t="shared" si="45"/>
        <v>2812.95</v>
      </c>
      <c r="P123" s="53">
        <f t="shared" si="46"/>
        <v>2391.0074999999997</v>
      </c>
      <c r="Q123" s="63"/>
      <c r="R123" s="63"/>
      <c r="S123" s="63"/>
      <c r="T123" s="63"/>
      <c r="U123" s="63"/>
      <c r="V123" s="63"/>
      <c r="W123" s="63"/>
      <c r="X123" s="63"/>
      <c r="Y123" s="63"/>
      <c r="Z123" s="63"/>
    </row>
    <row r="124" spans="1:26" ht="19.5" customHeight="1">
      <c r="A124" s="63"/>
      <c r="B124" s="63" t="s">
        <v>3937</v>
      </c>
      <c r="C124" s="63" t="s">
        <v>3938</v>
      </c>
      <c r="D124" s="257">
        <v>2210.1750000000002</v>
      </c>
      <c r="E124" s="257">
        <v>2455.75</v>
      </c>
      <c r="F124" s="60">
        <f t="shared" si="79"/>
        <v>3100</v>
      </c>
      <c r="G124" s="60">
        <f t="shared" si="80"/>
        <v>5200</v>
      </c>
      <c r="H124" s="241" t="s">
        <v>511</v>
      </c>
      <c r="I124" s="258" t="s">
        <v>893</v>
      </c>
      <c r="J124" s="241"/>
      <c r="K124" s="270">
        <v>49</v>
      </c>
      <c r="L124" s="52">
        <f t="shared" si="42"/>
        <v>1715</v>
      </c>
      <c r="M124" s="53">
        <f t="shared" si="43"/>
        <v>5145</v>
      </c>
      <c r="N124" s="53">
        <f t="shared" si="44"/>
        <v>3087</v>
      </c>
      <c r="O124" s="53">
        <f t="shared" si="45"/>
        <v>2932.6499999999996</v>
      </c>
      <c r="P124" s="53">
        <f t="shared" si="46"/>
        <v>2492.7524999999996</v>
      </c>
      <c r="Q124" s="63"/>
      <c r="R124" s="63"/>
      <c r="S124" s="63"/>
      <c r="T124" s="63"/>
      <c r="U124" s="63"/>
      <c r="V124" s="63"/>
      <c r="W124" s="63"/>
      <c r="X124" s="63"/>
      <c r="Y124" s="63"/>
      <c r="Z124" s="63"/>
    </row>
    <row r="125" spans="1:26" ht="19.5" customHeight="1">
      <c r="A125" s="63"/>
      <c r="B125" s="63"/>
      <c r="C125" s="63"/>
      <c r="D125" s="257"/>
      <c r="E125" s="257"/>
      <c r="F125" s="241"/>
      <c r="G125" s="241"/>
      <c r="H125" s="241"/>
      <c r="I125" s="241"/>
      <c r="J125" s="241"/>
      <c r="K125" s="63"/>
      <c r="L125" s="52">
        <f t="shared" si="42"/>
        <v>0</v>
      </c>
      <c r="M125" s="53">
        <f t="shared" si="43"/>
        <v>0</v>
      </c>
      <c r="N125" s="53">
        <f t="shared" si="44"/>
        <v>0</v>
      </c>
      <c r="O125" s="53">
        <f t="shared" si="45"/>
        <v>0</v>
      </c>
      <c r="P125" s="53">
        <f t="shared" si="46"/>
        <v>0</v>
      </c>
      <c r="Q125" s="63"/>
      <c r="R125" s="63"/>
      <c r="S125" s="63"/>
      <c r="T125" s="63"/>
      <c r="U125" s="63"/>
      <c r="V125" s="63"/>
      <c r="W125" s="63"/>
      <c r="X125" s="63"/>
      <c r="Y125" s="63"/>
      <c r="Z125" s="63"/>
    </row>
    <row r="126" spans="1:26" ht="19.5" customHeight="1">
      <c r="A126" s="63"/>
      <c r="B126" s="181" t="s">
        <v>3808</v>
      </c>
      <c r="C126" s="63"/>
      <c r="D126" s="257"/>
      <c r="E126" s="257"/>
      <c r="F126" s="241"/>
      <c r="G126" s="241"/>
      <c r="H126" s="241"/>
      <c r="I126" s="241"/>
      <c r="J126" s="241"/>
      <c r="K126" s="63"/>
      <c r="L126" s="52">
        <f t="shared" si="42"/>
        <v>0</v>
      </c>
      <c r="M126" s="53">
        <f t="shared" si="43"/>
        <v>0</v>
      </c>
      <c r="N126" s="53">
        <f t="shared" si="44"/>
        <v>0</v>
      </c>
      <c r="O126" s="53">
        <f t="shared" si="45"/>
        <v>0</v>
      </c>
      <c r="P126" s="53">
        <f t="shared" si="46"/>
        <v>0</v>
      </c>
      <c r="Q126" s="63"/>
      <c r="R126" s="63"/>
      <c r="S126" s="63"/>
      <c r="T126" s="63"/>
      <c r="U126" s="63"/>
      <c r="V126" s="63"/>
      <c r="W126" s="63"/>
      <c r="X126" s="63"/>
      <c r="Y126" s="63"/>
      <c r="Z126" s="63"/>
    </row>
    <row r="127" spans="1:26" ht="19.5" customHeight="1">
      <c r="A127" s="63"/>
      <c r="B127" s="63" t="s">
        <v>3939</v>
      </c>
      <c r="C127" s="63" t="s">
        <v>3940</v>
      </c>
      <c r="D127" s="257">
        <v>2677.86</v>
      </c>
      <c r="E127" s="257">
        <v>3420</v>
      </c>
      <c r="F127" s="60">
        <f t="shared" ref="F127:F132" si="81">CEILING(N127,100)</f>
        <v>3500</v>
      </c>
      <c r="G127" s="60">
        <f t="shared" ref="G127:G132" si="82">CEILING(M127,100)</f>
        <v>5800</v>
      </c>
      <c r="H127" s="241" t="s">
        <v>952</v>
      </c>
      <c r="I127" s="258" t="s">
        <v>893</v>
      </c>
      <c r="J127" s="239"/>
      <c r="K127" s="63"/>
      <c r="L127" s="52">
        <f t="shared" si="42"/>
        <v>0</v>
      </c>
      <c r="M127" s="259">
        <v>5800</v>
      </c>
      <c r="N127" s="53">
        <f t="shared" si="44"/>
        <v>3480</v>
      </c>
      <c r="O127" s="53">
        <f t="shared" si="45"/>
        <v>3306</v>
      </c>
      <c r="P127" s="53">
        <f t="shared" si="46"/>
        <v>2810.1</v>
      </c>
      <c r="Q127" s="63"/>
      <c r="R127" s="63"/>
      <c r="S127" s="63"/>
      <c r="T127" s="63"/>
      <c r="U127" s="63"/>
      <c r="V127" s="63"/>
      <c r="W127" s="63"/>
      <c r="X127" s="63"/>
      <c r="Y127" s="63"/>
      <c r="Z127" s="63"/>
    </row>
    <row r="128" spans="1:26" ht="19.5" customHeight="1">
      <c r="A128" s="63"/>
      <c r="B128" s="63" t="s">
        <v>3941</v>
      </c>
      <c r="C128" s="63" t="s">
        <v>3942</v>
      </c>
      <c r="D128" s="257">
        <v>0</v>
      </c>
      <c r="E128" s="257">
        <v>0</v>
      </c>
      <c r="F128" s="60">
        <f t="shared" si="81"/>
        <v>0</v>
      </c>
      <c r="G128" s="60">
        <f t="shared" si="82"/>
        <v>0</v>
      </c>
      <c r="H128" s="241" t="s">
        <v>952</v>
      </c>
      <c r="I128" s="258" t="s">
        <v>893</v>
      </c>
      <c r="J128" s="241"/>
      <c r="K128" s="63"/>
      <c r="L128" s="52">
        <f t="shared" si="42"/>
        <v>0</v>
      </c>
      <c r="M128" s="261"/>
      <c r="N128" s="53">
        <f t="shared" si="44"/>
        <v>0</v>
      </c>
      <c r="O128" s="53">
        <f t="shared" si="45"/>
        <v>0</v>
      </c>
      <c r="P128" s="53">
        <f t="shared" si="46"/>
        <v>0</v>
      </c>
      <c r="Q128" s="63"/>
      <c r="R128" s="63"/>
      <c r="S128" s="63"/>
      <c r="T128" s="63"/>
      <c r="U128" s="63"/>
      <c r="V128" s="63"/>
      <c r="W128" s="63"/>
      <c r="X128" s="63"/>
      <c r="Y128" s="63"/>
      <c r="Z128" s="63"/>
    </row>
    <row r="129" spans="1:26" ht="19.5" customHeight="1">
      <c r="A129" s="63"/>
      <c r="B129" s="63" t="s">
        <v>3943</v>
      </c>
      <c r="C129" s="63" t="s">
        <v>3944</v>
      </c>
      <c r="D129" s="257">
        <v>3213.4319999999998</v>
      </c>
      <c r="E129" s="257">
        <v>4104</v>
      </c>
      <c r="F129" s="60">
        <f t="shared" si="81"/>
        <v>4200</v>
      </c>
      <c r="G129" s="60">
        <f t="shared" si="82"/>
        <v>7000</v>
      </c>
      <c r="H129" s="241" t="s">
        <v>952</v>
      </c>
      <c r="I129" s="258" t="s">
        <v>893</v>
      </c>
      <c r="J129" s="239"/>
      <c r="K129" s="63"/>
      <c r="L129" s="52">
        <f t="shared" si="42"/>
        <v>0</v>
      </c>
      <c r="M129" s="259">
        <v>7000</v>
      </c>
      <c r="N129" s="53">
        <f t="shared" si="44"/>
        <v>4200</v>
      </c>
      <c r="O129" s="53">
        <f t="shared" si="45"/>
        <v>3990</v>
      </c>
      <c r="P129" s="53">
        <f t="shared" si="46"/>
        <v>3391.5</v>
      </c>
      <c r="Q129" s="63"/>
      <c r="R129" s="63"/>
      <c r="S129" s="63"/>
      <c r="T129" s="63"/>
      <c r="U129" s="63"/>
      <c r="V129" s="63"/>
      <c r="W129" s="63"/>
      <c r="X129" s="63"/>
      <c r="Y129" s="63"/>
      <c r="Z129" s="63"/>
    </row>
    <row r="130" spans="1:26" ht="19.5" customHeight="1">
      <c r="A130" s="63"/>
      <c r="B130" s="63" t="s">
        <v>3945</v>
      </c>
      <c r="C130" s="63" t="s">
        <v>3946</v>
      </c>
      <c r="D130" s="257">
        <v>0</v>
      </c>
      <c r="E130" s="257">
        <v>0</v>
      </c>
      <c r="F130" s="60">
        <f t="shared" si="81"/>
        <v>0</v>
      </c>
      <c r="G130" s="60">
        <f t="shared" si="82"/>
        <v>0</v>
      </c>
      <c r="H130" s="241" t="s">
        <v>952</v>
      </c>
      <c r="I130" s="258" t="s">
        <v>893</v>
      </c>
      <c r="J130" s="241"/>
      <c r="K130" s="63"/>
      <c r="L130" s="52">
        <f t="shared" si="42"/>
        <v>0</v>
      </c>
      <c r="M130" s="261"/>
      <c r="N130" s="53">
        <f t="shared" si="44"/>
        <v>0</v>
      </c>
      <c r="O130" s="53">
        <f t="shared" si="45"/>
        <v>0</v>
      </c>
      <c r="P130" s="53">
        <f t="shared" si="46"/>
        <v>0</v>
      </c>
      <c r="Q130" s="63"/>
      <c r="R130" s="63"/>
      <c r="S130" s="63"/>
      <c r="T130" s="63"/>
      <c r="U130" s="63"/>
      <c r="V130" s="63"/>
      <c r="W130" s="63"/>
      <c r="X130" s="63"/>
      <c r="Y130" s="63"/>
      <c r="Z130" s="63"/>
    </row>
    <row r="131" spans="1:26" ht="19.5" customHeight="1">
      <c r="A131" s="63"/>
      <c r="B131" s="63" t="s">
        <v>3947</v>
      </c>
      <c r="C131" s="63" t="s">
        <v>3948</v>
      </c>
      <c r="D131" s="257">
        <v>5802.03</v>
      </c>
      <c r="E131" s="257">
        <v>7410</v>
      </c>
      <c r="F131" s="60">
        <f t="shared" si="81"/>
        <v>7800</v>
      </c>
      <c r="G131" s="60">
        <f t="shared" si="82"/>
        <v>13000</v>
      </c>
      <c r="H131" s="241" t="s">
        <v>952</v>
      </c>
      <c r="I131" s="258" t="s">
        <v>893</v>
      </c>
      <c r="J131" s="239"/>
      <c r="K131" s="63"/>
      <c r="L131" s="52">
        <f t="shared" ref="L131:L195" si="83">K131*35</f>
        <v>0</v>
      </c>
      <c r="M131" s="259">
        <v>13000</v>
      </c>
      <c r="N131" s="53">
        <f t="shared" si="44"/>
        <v>7800</v>
      </c>
      <c r="O131" s="53">
        <f t="shared" si="45"/>
        <v>7410</v>
      </c>
      <c r="P131" s="53">
        <f t="shared" si="46"/>
        <v>6298.5</v>
      </c>
      <c r="Q131" s="63"/>
      <c r="R131" s="63"/>
      <c r="S131" s="63"/>
      <c r="T131" s="63"/>
      <c r="U131" s="63"/>
      <c r="V131" s="63"/>
      <c r="W131" s="63"/>
      <c r="X131" s="63"/>
      <c r="Y131" s="63"/>
      <c r="Z131" s="63"/>
    </row>
    <row r="132" spans="1:26" ht="19.5" customHeight="1">
      <c r="A132" s="63"/>
      <c r="B132" s="63" t="s">
        <v>3949</v>
      </c>
      <c r="C132" s="63" t="s">
        <v>3950</v>
      </c>
      <c r="D132" s="257">
        <v>0</v>
      </c>
      <c r="E132" s="257">
        <v>0</v>
      </c>
      <c r="F132" s="60">
        <f t="shared" si="81"/>
        <v>0</v>
      </c>
      <c r="G132" s="60">
        <f t="shared" si="82"/>
        <v>0</v>
      </c>
      <c r="H132" s="241" t="s">
        <v>952</v>
      </c>
      <c r="I132" s="258" t="s">
        <v>893</v>
      </c>
      <c r="J132" s="241"/>
      <c r="K132" s="63"/>
      <c r="L132" s="52">
        <f t="shared" si="83"/>
        <v>0</v>
      </c>
      <c r="M132" s="257"/>
      <c r="N132" s="53">
        <f t="shared" ref="N132:N196" si="84">M132*0.6</f>
        <v>0</v>
      </c>
      <c r="O132" s="53">
        <f t="shared" ref="O132:O196" si="85">N132*0.95</f>
        <v>0</v>
      </c>
      <c r="P132" s="53">
        <f t="shared" ref="P132:P196" si="86">O132*0.85</f>
        <v>0</v>
      </c>
      <c r="Q132" s="63"/>
      <c r="R132" s="63"/>
      <c r="S132" s="63"/>
      <c r="T132" s="63"/>
      <c r="U132" s="63"/>
      <c r="V132" s="63"/>
      <c r="W132" s="63"/>
      <c r="X132" s="63"/>
      <c r="Y132" s="63"/>
      <c r="Z132" s="63"/>
    </row>
    <row r="133" spans="1:26" ht="19.5" customHeight="1">
      <c r="A133" s="63"/>
      <c r="B133" s="63"/>
      <c r="C133" s="63"/>
      <c r="D133" s="257"/>
      <c r="E133" s="257"/>
      <c r="F133" s="241"/>
      <c r="G133" s="241"/>
      <c r="H133" s="241"/>
      <c r="I133" s="241"/>
      <c r="J133" s="241"/>
      <c r="K133" s="63"/>
      <c r="L133" s="52">
        <f t="shared" si="83"/>
        <v>0</v>
      </c>
      <c r="M133" s="53">
        <f t="shared" ref="M133:M196" si="87">L133*3</f>
        <v>0</v>
      </c>
      <c r="N133" s="53">
        <f t="shared" si="84"/>
        <v>0</v>
      </c>
      <c r="O133" s="53">
        <f t="shared" si="85"/>
        <v>0</v>
      </c>
      <c r="P133" s="53">
        <f t="shared" si="86"/>
        <v>0</v>
      </c>
      <c r="Q133" s="63"/>
      <c r="R133" s="63"/>
      <c r="S133" s="63"/>
      <c r="T133" s="63"/>
      <c r="U133" s="63"/>
      <c r="V133" s="63"/>
      <c r="W133" s="63"/>
      <c r="X133" s="63"/>
      <c r="Y133" s="63"/>
      <c r="Z133" s="63"/>
    </row>
    <row r="134" spans="1:26" ht="19.5" customHeight="1">
      <c r="A134" s="63"/>
      <c r="B134" s="181" t="s">
        <v>3951</v>
      </c>
      <c r="C134" s="63"/>
      <c r="D134" s="257"/>
      <c r="E134" s="257"/>
      <c r="F134" s="241"/>
      <c r="G134" s="241"/>
      <c r="H134" s="241"/>
      <c r="I134" s="241"/>
      <c r="J134" s="241"/>
      <c r="K134" s="63"/>
      <c r="L134" s="52">
        <f t="shared" si="83"/>
        <v>0</v>
      </c>
      <c r="M134" s="53">
        <f t="shared" si="87"/>
        <v>0</v>
      </c>
      <c r="N134" s="53">
        <f t="shared" si="84"/>
        <v>0</v>
      </c>
      <c r="O134" s="53">
        <f t="shared" si="85"/>
        <v>0</v>
      </c>
      <c r="P134" s="53">
        <f t="shared" si="86"/>
        <v>0</v>
      </c>
      <c r="Q134" s="63"/>
      <c r="R134" s="63"/>
      <c r="S134" s="63"/>
      <c r="T134" s="63"/>
      <c r="U134" s="63"/>
      <c r="V134" s="63"/>
      <c r="W134" s="63"/>
      <c r="X134" s="63"/>
      <c r="Y134" s="63"/>
      <c r="Z134" s="63"/>
    </row>
    <row r="135" spans="1:26" ht="19.5" customHeight="1">
      <c r="A135" s="63"/>
      <c r="B135" s="63" t="s">
        <v>3952</v>
      </c>
      <c r="C135" s="63" t="s">
        <v>3953</v>
      </c>
      <c r="D135" s="257">
        <v>1071.144</v>
      </c>
      <c r="E135" s="257">
        <v>1368</v>
      </c>
      <c r="F135" s="60">
        <f t="shared" ref="F135:F152" si="88">CEILING(N135,100)</f>
        <v>1400</v>
      </c>
      <c r="G135" s="60">
        <f t="shared" ref="G135:G152" si="89">CEILING(M135,100)</f>
        <v>2300</v>
      </c>
      <c r="H135" s="241" t="s">
        <v>952</v>
      </c>
      <c r="I135" s="258" t="s">
        <v>893</v>
      </c>
      <c r="J135" s="239"/>
      <c r="K135" s="63"/>
      <c r="L135" s="52">
        <f t="shared" si="83"/>
        <v>0</v>
      </c>
      <c r="M135" s="259">
        <v>2300</v>
      </c>
      <c r="N135" s="53">
        <f t="shared" si="84"/>
        <v>1380</v>
      </c>
      <c r="O135" s="53">
        <f t="shared" si="85"/>
        <v>1311</v>
      </c>
      <c r="P135" s="53">
        <f t="shared" si="86"/>
        <v>1114.3499999999999</v>
      </c>
      <c r="Q135" s="63"/>
      <c r="R135" s="63"/>
      <c r="S135" s="63"/>
      <c r="T135" s="63"/>
      <c r="U135" s="63"/>
      <c r="V135" s="63"/>
      <c r="W135" s="63"/>
      <c r="X135" s="63"/>
      <c r="Y135" s="63"/>
      <c r="Z135" s="63"/>
    </row>
    <row r="136" spans="1:26" ht="19.5" customHeight="1">
      <c r="A136" s="63"/>
      <c r="B136" s="63"/>
      <c r="C136" s="63"/>
      <c r="D136" s="257"/>
      <c r="E136" s="257"/>
      <c r="F136" s="241"/>
      <c r="G136" s="241"/>
      <c r="H136" s="241"/>
      <c r="I136" s="241"/>
      <c r="J136" s="241"/>
      <c r="K136" s="63"/>
      <c r="L136" s="52">
        <f t="shared" si="83"/>
        <v>0</v>
      </c>
      <c r="M136" s="259"/>
      <c r="N136" s="53">
        <f t="shared" si="84"/>
        <v>0</v>
      </c>
      <c r="O136" s="53">
        <f t="shared" si="85"/>
        <v>0</v>
      </c>
      <c r="P136" s="53">
        <f t="shared" si="86"/>
        <v>0</v>
      </c>
      <c r="Q136" s="63"/>
      <c r="R136" s="63"/>
      <c r="S136" s="63"/>
      <c r="T136" s="63"/>
      <c r="U136" s="63"/>
      <c r="V136" s="63"/>
      <c r="W136" s="63"/>
      <c r="X136" s="63"/>
      <c r="Y136" s="63"/>
      <c r="Z136" s="63"/>
    </row>
    <row r="137" spans="1:26" ht="19.5" customHeight="1">
      <c r="A137" s="63"/>
      <c r="B137" s="181" t="s">
        <v>3838</v>
      </c>
      <c r="C137" s="63"/>
      <c r="D137" s="257"/>
      <c r="E137" s="257"/>
      <c r="F137" s="241"/>
      <c r="G137" s="241"/>
      <c r="H137" s="241"/>
      <c r="I137" s="241"/>
      <c r="J137" s="241"/>
      <c r="K137" s="63"/>
      <c r="L137" s="52">
        <f t="shared" si="83"/>
        <v>0</v>
      </c>
      <c r="M137" s="261"/>
      <c r="N137" s="53">
        <f t="shared" si="84"/>
        <v>0</v>
      </c>
      <c r="O137" s="53">
        <f t="shared" si="85"/>
        <v>0</v>
      </c>
      <c r="P137" s="53">
        <f t="shared" si="86"/>
        <v>0</v>
      </c>
      <c r="Q137" s="63"/>
      <c r="R137" s="63"/>
      <c r="S137" s="63"/>
      <c r="T137" s="63"/>
      <c r="U137" s="63"/>
      <c r="V137" s="63"/>
      <c r="W137" s="63"/>
      <c r="X137" s="63"/>
      <c r="Y137" s="63"/>
      <c r="Z137" s="63"/>
    </row>
    <row r="138" spans="1:26" ht="19.5" customHeight="1">
      <c r="A138" s="63"/>
      <c r="B138" s="63" t="s">
        <v>3954</v>
      </c>
      <c r="C138" s="63" t="s">
        <v>3955</v>
      </c>
      <c r="D138" s="257">
        <v>1874.502</v>
      </c>
      <c r="E138" s="257">
        <v>2394</v>
      </c>
      <c r="F138" s="60">
        <f t="shared" si="88"/>
        <v>2600</v>
      </c>
      <c r="G138" s="60">
        <f t="shared" si="89"/>
        <v>4200</v>
      </c>
      <c r="H138" s="241" t="s">
        <v>952</v>
      </c>
      <c r="I138" s="258" t="s">
        <v>893</v>
      </c>
      <c r="J138" s="239"/>
      <c r="K138" s="63"/>
      <c r="L138" s="52">
        <f t="shared" si="83"/>
        <v>0</v>
      </c>
      <c r="M138" s="266">
        <v>4200</v>
      </c>
      <c r="N138" s="53">
        <f t="shared" si="84"/>
        <v>2520</v>
      </c>
      <c r="O138" s="53">
        <f t="shared" si="85"/>
        <v>2394</v>
      </c>
      <c r="P138" s="53">
        <f t="shared" si="86"/>
        <v>2034.8999999999999</v>
      </c>
      <c r="Q138" s="63"/>
      <c r="R138" s="63"/>
      <c r="S138" s="63"/>
      <c r="T138" s="63"/>
      <c r="U138" s="63"/>
      <c r="V138" s="63"/>
      <c r="W138" s="63"/>
      <c r="X138" s="63"/>
      <c r="Y138" s="63"/>
      <c r="Z138" s="63"/>
    </row>
    <row r="139" spans="1:26" ht="19.5" customHeight="1">
      <c r="A139" s="63"/>
      <c r="B139" s="63" t="s">
        <v>3956</v>
      </c>
      <c r="C139" s="63" t="s">
        <v>3957</v>
      </c>
      <c r="D139" s="257">
        <v>2008.395</v>
      </c>
      <c r="E139" s="257">
        <v>2565</v>
      </c>
      <c r="F139" s="60">
        <f t="shared" si="88"/>
        <v>2700</v>
      </c>
      <c r="G139" s="60">
        <f t="shared" si="89"/>
        <v>4500</v>
      </c>
      <c r="H139" s="241" t="s">
        <v>952</v>
      </c>
      <c r="I139" s="258" t="s">
        <v>893</v>
      </c>
      <c r="J139" s="239"/>
      <c r="K139" s="63"/>
      <c r="L139" s="52">
        <f t="shared" si="83"/>
        <v>0</v>
      </c>
      <c r="M139" s="259">
        <v>4500</v>
      </c>
      <c r="N139" s="53">
        <f t="shared" si="84"/>
        <v>2700</v>
      </c>
      <c r="O139" s="53">
        <f t="shared" si="85"/>
        <v>2565</v>
      </c>
      <c r="P139" s="53">
        <f t="shared" si="86"/>
        <v>2180.25</v>
      </c>
      <c r="Q139" s="63"/>
      <c r="R139" s="63"/>
      <c r="S139" s="63"/>
      <c r="T139" s="63"/>
      <c r="U139" s="63"/>
      <c r="V139" s="63"/>
      <c r="W139" s="63"/>
      <c r="X139" s="63"/>
      <c r="Y139" s="63"/>
      <c r="Z139" s="63"/>
    </row>
    <row r="140" spans="1:26" ht="19.5" customHeight="1">
      <c r="A140" s="63"/>
      <c r="B140" s="63" t="s">
        <v>3958</v>
      </c>
      <c r="C140" s="63" t="s">
        <v>3932</v>
      </c>
      <c r="D140" s="257">
        <v>2231.5500000000002</v>
      </c>
      <c r="E140" s="257">
        <v>2850</v>
      </c>
      <c r="F140" s="60">
        <f t="shared" si="88"/>
        <v>2900</v>
      </c>
      <c r="G140" s="60">
        <f t="shared" si="89"/>
        <v>4800</v>
      </c>
      <c r="H140" s="241" t="s">
        <v>952</v>
      </c>
      <c r="I140" s="258" t="s">
        <v>893</v>
      </c>
      <c r="J140" s="239"/>
      <c r="K140" s="63"/>
      <c r="L140" s="52">
        <f t="shared" si="83"/>
        <v>0</v>
      </c>
      <c r="M140" s="259">
        <v>4800</v>
      </c>
      <c r="N140" s="53">
        <f t="shared" si="84"/>
        <v>2880</v>
      </c>
      <c r="O140" s="53">
        <f t="shared" si="85"/>
        <v>2736</v>
      </c>
      <c r="P140" s="53">
        <f t="shared" si="86"/>
        <v>2325.6</v>
      </c>
      <c r="Q140" s="63"/>
      <c r="R140" s="63"/>
      <c r="S140" s="63"/>
      <c r="T140" s="63"/>
      <c r="U140" s="63"/>
      <c r="V140" s="63"/>
      <c r="W140" s="63"/>
      <c r="X140" s="63"/>
      <c r="Y140" s="63"/>
      <c r="Z140" s="63"/>
    </row>
    <row r="141" spans="1:26" ht="19.5" customHeight="1">
      <c r="A141" s="63"/>
      <c r="B141" s="63" t="s">
        <v>3959</v>
      </c>
      <c r="C141" s="63" t="s">
        <v>3934</v>
      </c>
      <c r="D141" s="257">
        <v>3213.4319999999998</v>
      </c>
      <c r="E141" s="257">
        <v>4104</v>
      </c>
      <c r="F141" s="60">
        <f t="shared" si="88"/>
        <v>4300</v>
      </c>
      <c r="G141" s="60">
        <f t="shared" si="89"/>
        <v>7100</v>
      </c>
      <c r="H141" s="241" t="s">
        <v>952</v>
      </c>
      <c r="I141" s="258" t="s">
        <v>893</v>
      </c>
      <c r="J141" s="239"/>
      <c r="K141" s="63"/>
      <c r="L141" s="52">
        <f t="shared" si="83"/>
        <v>0</v>
      </c>
      <c r="M141" s="259">
        <v>7100</v>
      </c>
      <c r="N141" s="53">
        <f t="shared" si="84"/>
        <v>4260</v>
      </c>
      <c r="O141" s="53">
        <f t="shared" si="85"/>
        <v>4047</v>
      </c>
      <c r="P141" s="53">
        <f t="shared" si="86"/>
        <v>3439.95</v>
      </c>
      <c r="Q141" s="63"/>
      <c r="R141" s="63"/>
      <c r="S141" s="63"/>
      <c r="T141" s="63"/>
      <c r="U141" s="63"/>
      <c r="V141" s="63"/>
      <c r="W141" s="63"/>
      <c r="X141" s="63"/>
      <c r="Y141" s="63"/>
      <c r="Z141" s="63"/>
    </row>
    <row r="142" spans="1:26" ht="19.5" customHeight="1">
      <c r="A142" s="63"/>
      <c r="B142" s="63"/>
      <c r="C142" s="63"/>
      <c r="D142" s="257"/>
      <c r="E142" s="257"/>
      <c r="F142" s="241"/>
      <c r="G142" s="241"/>
      <c r="H142" s="241"/>
      <c r="I142" s="241"/>
      <c r="J142" s="241"/>
      <c r="K142" s="63"/>
      <c r="L142" s="52">
        <f t="shared" si="83"/>
        <v>0</v>
      </c>
      <c r="M142" s="257"/>
      <c r="N142" s="53">
        <f t="shared" si="84"/>
        <v>0</v>
      </c>
      <c r="O142" s="53">
        <f t="shared" si="85"/>
        <v>0</v>
      </c>
      <c r="P142" s="53">
        <f t="shared" si="86"/>
        <v>0</v>
      </c>
      <c r="Q142" s="63"/>
      <c r="R142" s="63"/>
      <c r="S142" s="63"/>
      <c r="T142" s="63"/>
      <c r="U142" s="63"/>
      <c r="V142" s="63"/>
      <c r="W142" s="63"/>
      <c r="X142" s="63"/>
      <c r="Y142" s="63"/>
      <c r="Z142" s="63"/>
    </row>
    <row r="143" spans="1:26" ht="19.5" customHeight="1">
      <c r="A143" s="63"/>
      <c r="B143" s="181" t="s">
        <v>3866</v>
      </c>
      <c r="C143" s="63"/>
      <c r="D143" s="257"/>
      <c r="E143" s="257"/>
      <c r="F143" s="241"/>
      <c r="G143" s="241"/>
      <c r="H143" s="241"/>
      <c r="I143" s="241"/>
      <c r="J143" s="241"/>
      <c r="K143" s="63"/>
      <c r="L143" s="52">
        <f t="shared" si="83"/>
        <v>0</v>
      </c>
      <c r="M143" s="257"/>
      <c r="N143" s="53">
        <f t="shared" si="84"/>
        <v>0</v>
      </c>
      <c r="O143" s="53">
        <f t="shared" si="85"/>
        <v>0</v>
      </c>
      <c r="P143" s="53">
        <f t="shared" si="86"/>
        <v>0</v>
      </c>
      <c r="Q143" s="63"/>
      <c r="R143" s="63"/>
      <c r="S143" s="63"/>
      <c r="T143" s="63"/>
      <c r="U143" s="63"/>
      <c r="V143" s="63"/>
      <c r="W143" s="63"/>
      <c r="X143" s="63"/>
      <c r="Y143" s="63"/>
      <c r="Z143" s="63"/>
    </row>
    <row r="144" spans="1:26" ht="19.5" customHeight="1">
      <c r="A144" s="63"/>
      <c r="B144" s="63" t="s">
        <v>3960</v>
      </c>
      <c r="C144" s="63" t="s">
        <v>3940</v>
      </c>
      <c r="D144" s="257">
        <v>4016.79</v>
      </c>
      <c r="E144" s="257">
        <v>5130</v>
      </c>
      <c r="F144" s="60">
        <f t="shared" si="88"/>
        <v>5400</v>
      </c>
      <c r="G144" s="60">
        <f t="shared" si="89"/>
        <v>8900</v>
      </c>
      <c r="H144" s="241" t="s">
        <v>952</v>
      </c>
      <c r="I144" s="258" t="s">
        <v>893</v>
      </c>
      <c r="J144" s="239"/>
      <c r="K144" s="63"/>
      <c r="L144" s="52">
        <f t="shared" si="83"/>
        <v>0</v>
      </c>
      <c r="M144" s="259">
        <v>8900</v>
      </c>
      <c r="N144" s="53">
        <f t="shared" si="84"/>
        <v>5340</v>
      </c>
      <c r="O144" s="53">
        <f t="shared" si="85"/>
        <v>5073</v>
      </c>
      <c r="P144" s="53">
        <f t="shared" si="86"/>
        <v>4312.05</v>
      </c>
      <c r="Q144" s="63"/>
      <c r="R144" s="63"/>
      <c r="S144" s="63"/>
      <c r="T144" s="63"/>
      <c r="U144" s="63"/>
      <c r="V144" s="63"/>
      <c r="W144" s="63"/>
      <c r="X144" s="63"/>
      <c r="Y144" s="63"/>
      <c r="Z144" s="63"/>
    </row>
    <row r="145" spans="1:26" ht="19.5" customHeight="1">
      <c r="A145" s="63"/>
      <c r="B145" s="63" t="s">
        <v>3961</v>
      </c>
      <c r="C145" s="63" t="s">
        <v>3942</v>
      </c>
      <c r="D145" s="257">
        <v>0</v>
      </c>
      <c r="E145" s="257">
        <v>0</v>
      </c>
      <c r="F145" s="60">
        <f t="shared" si="88"/>
        <v>0</v>
      </c>
      <c r="G145" s="60">
        <f t="shared" si="89"/>
        <v>0</v>
      </c>
      <c r="H145" s="241" t="s">
        <v>952</v>
      </c>
      <c r="I145" s="258" t="s">
        <v>893</v>
      </c>
      <c r="J145" s="241"/>
      <c r="K145" s="63"/>
      <c r="L145" s="52">
        <f t="shared" si="83"/>
        <v>0</v>
      </c>
      <c r="M145" s="261"/>
      <c r="N145" s="53">
        <f t="shared" si="84"/>
        <v>0</v>
      </c>
      <c r="O145" s="53">
        <f t="shared" si="85"/>
        <v>0</v>
      </c>
      <c r="P145" s="53">
        <f t="shared" si="86"/>
        <v>0</v>
      </c>
      <c r="Q145" s="63"/>
      <c r="R145" s="63"/>
      <c r="S145" s="63"/>
      <c r="T145" s="63"/>
      <c r="U145" s="63"/>
      <c r="V145" s="63"/>
      <c r="W145" s="63"/>
      <c r="X145" s="63"/>
      <c r="Y145" s="63"/>
      <c r="Z145" s="63"/>
    </row>
    <row r="146" spans="1:26" ht="19.5" customHeight="1">
      <c r="A146" s="63"/>
      <c r="B146" s="63" t="s">
        <v>3962</v>
      </c>
      <c r="C146" s="63" t="s">
        <v>3944</v>
      </c>
      <c r="D146" s="257">
        <v>4463.1000000000004</v>
      </c>
      <c r="E146" s="257">
        <v>5700</v>
      </c>
      <c r="F146" s="60">
        <f t="shared" si="88"/>
        <v>6000</v>
      </c>
      <c r="G146" s="60">
        <f t="shared" si="89"/>
        <v>10000</v>
      </c>
      <c r="H146" s="241" t="s">
        <v>952</v>
      </c>
      <c r="I146" s="258" t="s">
        <v>893</v>
      </c>
      <c r="J146" s="239"/>
      <c r="K146" s="63"/>
      <c r="L146" s="52">
        <f t="shared" si="83"/>
        <v>0</v>
      </c>
      <c r="M146" s="259">
        <v>10000</v>
      </c>
      <c r="N146" s="53">
        <f t="shared" si="84"/>
        <v>6000</v>
      </c>
      <c r="O146" s="53">
        <f t="shared" si="85"/>
        <v>5700</v>
      </c>
      <c r="P146" s="53">
        <f t="shared" si="86"/>
        <v>4845</v>
      </c>
      <c r="Q146" s="63"/>
      <c r="R146" s="63"/>
      <c r="S146" s="63"/>
      <c r="T146" s="63"/>
      <c r="U146" s="63"/>
      <c r="V146" s="63"/>
      <c r="W146" s="63"/>
      <c r="X146" s="63"/>
      <c r="Y146" s="63"/>
      <c r="Z146" s="63"/>
    </row>
    <row r="147" spans="1:26" ht="19.5" customHeight="1">
      <c r="A147" s="63"/>
      <c r="B147" s="63" t="s">
        <v>3963</v>
      </c>
      <c r="C147" s="63" t="s">
        <v>3946</v>
      </c>
      <c r="D147" s="257">
        <v>0</v>
      </c>
      <c r="E147" s="257">
        <v>0</v>
      </c>
      <c r="F147" s="60">
        <f t="shared" si="88"/>
        <v>0</v>
      </c>
      <c r="G147" s="60">
        <f t="shared" si="89"/>
        <v>0</v>
      </c>
      <c r="H147" s="241" t="s">
        <v>952</v>
      </c>
      <c r="I147" s="258" t="s">
        <v>893</v>
      </c>
      <c r="J147" s="241"/>
      <c r="K147" s="63"/>
      <c r="L147" s="52">
        <f t="shared" si="83"/>
        <v>0</v>
      </c>
      <c r="M147" s="261"/>
      <c r="N147" s="53">
        <f t="shared" si="84"/>
        <v>0</v>
      </c>
      <c r="O147" s="53">
        <f t="shared" si="85"/>
        <v>0</v>
      </c>
      <c r="P147" s="53">
        <f t="shared" si="86"/>
        <v>0</v>
      </c>
      <c r="Q147" s="63"/>
      <c r="R147" s="63"/>
      <c r="S147" s="63"/>
      <c r="T147" s="63"/>
      <c r="U147" s="63"/>
      <c r="V147" s="63"/>
      <c r="W147" s="63"/>
      <c r="X147" s="63"/>
      <c r="Y147" s="63"/>
      <c r="Z147" s="63"/>
    </row>
    <row r="148" spans="1:26" ht="19.5" customHeight="1">
      <c r="A148" s="63"/>
      <c r="B148" s="63" t="s">
        <v>3964</v>
      </c>
      <c r="C148" s="63" t="s">
        <v>3948</v>
      </c>
      <c r="D148" s="257">
        <v>6917.8050000000003</v>
      </c>
      <c r="E148" s="257">
        <v>8835</v>
      </c>
      <c r="F148" s="60">
        <f t="shared" si="88"/>
        <v>9300</v>
      </c>
      <c r="G148" s="60">
        <f t="shared" si="89"/>
        <v>15400</v>
      </c>
      <c r="H148" s="241" t="s">
        <v>952</v>
      </c>
      <c r="I148" s="258" t="s">
        <v>893</v>
      </c>
      <c r="J148" s="239"/>
      <c r="K148" s="63"/>
      <c r="L148" s="52">
        <f t="shared" si="83"/>
        <v>0</v>
      </c>
      <c r="M148" s="259">
        <v>15400</v>
      </c>
      <c r="N148" s="53">
        <f t="shared" si="84"/>
        <v>9240</v>
      </c>
      <c r="O148" s="53">
        <f t="shared" si="85"/>
        <v>8778</v>
      </c>
      <c r="P148" s="53">
        <f t="shared" si="86"/>
        <v>7461.3</v>
      </c>
      <c r="Q148" s="63"/>
      <c r="R148" s="63"/>
      <c r="S148" s="63"/>
      <c r="T148" s="63"/>
      <c r="U148" s="63"/>
      <c r="V148" s="63"/>
      <c r="W148" s="63"/>
      <c r="X148" s="63"/>
      <c r="Y148" s="63"/>
      <c r="Z148" s="63"/>
    </row>
    <row r="149" spans="1:26" ht="19.5" customHeight="1">
      <c r="A149" s="63"/>
      <c r="B149" s="63" t="s">
        <v>3965</v>
      </c>
      <c r="C149" s="63" t="s">
        <v>3950</v>
      </c>
      <c r="D149" s="257">
        <v>0</v>
      </c>
      <c r="E149" s="257">
        <v>0</v>
      </c>
      <c r="F149" s="60">
        <f t="shared" si="88"/>
        <v>0</v>
      </c>
      <c r="G149" s="60">
        <f t="shared" si="89"/>
        <v>0</v>
      </c>
      <c r="H149" s="241"/>
      <c r="I149" s="241"/>
      <c r="J149" s="241"/>
      <c r="K149" s="63"/>
      <c r="L149" s="52">
        <f t="shared" si="83"/>
        <v>0</v>
      </c>
      <c r="M149" s="257"/>
      <c r="N149" s="53">
        <f t="shared" si="84"/>
        <v>0</v>
      </c>
      <c r="O149" s="53">
        <f t="shared" si="85"/>
        <v>0</v>
      </c>
      <c r="P149" s="53">
        <f t="shared" si="86"/>
        <v>0</v>
      </c>
      <c r="Q149" s="63"/>
      <c r="R149" s="63"/>
      <c r="S149" s="63"/>
      <c r="T149" s="63"/>
      <c r="U149" s="63"/>
      <c r="V149" s="63"/>
      <c r="W149" s="63"/>
      <c r="X149" s="63"/>
      <c r="Y149" s="63"/>
      <c r="Z149" s="63"/>
    </row>
    <row r="150" spans="1:26" ht="19.5" customHeight="1">
      <c r="A150" s="63"/>
      <c r="B150" s="63"/>
      <c r="C150" s="63"/>
      <c r="D150" s="257"/>
      <c r="E150" s="257"/>
      <c r="F150" s="241"/>
      <c r="G150" s="241"/>
      <c r="H150" s="241"/>
      <c r="I150" s="241"/>
      <c r="J150" s="241"/>
      <c r="K150" s="63"/>
      <c r="L150" s="52">
        <f t="shared" si="83"/>
        <v>0</v>
      </c>
      <c r="M150" s="257"/>
      <c r="N150" s="53">
        <f t="shared" si="84"/>
        <v>0</v>
      </c>
      <c r="O150" s="53">
        <f t="shared" si="85"/>
        <v>0</v>
      </c>
      <c r="P150" s="53">
        <f t="shared" si="86"/>
        <v>0</v>
      </c>
      <c r="Q150" s="63"/>
      <c r="R150" s="63"/>
      <c r="S150" s="63"/>
      <c r="T150" s="63"/>
      <c r="U150" s="63"/>
      <c r="V150" s="63"/>
      <c r="W150" s="63"/>
      <c r="X150" s="63"/>
      <c r="Y150" s="63"/>
      <c r="Z150" s="63"/>
    </row>
    <row r="151" spans="1:26" ht="19.5" customHeight="1">
      <c r="A151" s="63"/>
      <c r="B151" s="181" t="s">
        <v>3966</v>
      </c>
      <c r="C151" s="63"/>
      <c r="D151" s="257"/>
      <c r="E151" s="257"/>
      <c r="F151" s="241"/>
      <c r="G151" s="241"/>
      <c r="H151" s="241"/>
      <c r="I151" s="241"/>
      <c r="J151" s="241"/>
      <c r="K151" s="63"/>
      <c r="L151" s="52">
        <f t="shared" si="83"/>
        <v>0</v>
      </c>
      <c r="M151" s="257"/>
      <c r="N151" s="53">
        <f t="shared" si="84"/>
        <v>0</v>
      </c>
      <c r="O151" s="53">
        <f t="shared" si="85"/>
        <v>0</v>
      </c>
      <c r="P151" s="53">
        <f t="shared" si="86"/>
        <v>0</v>
      </c>
      <c r="Q151" s="63"/>
      <c r="R151" s="63"/>
      <c r="S151" s="63"/>
      <c r="T151" s="63"/>
      <c r="U151" s="63"/>
      <c r="V151" s="63"/>
      <c r="W151" s="63"/>
      <c r="X151" s="63"/>
      <c r="Y151" s="63"/>
      <c r="Z151" s="63"/>
    </row>
    <row r="152" spans="1:26" ht="19.5" customHeight="1">
      <c r="A152" s="63"/>
      <c r="B152" s="63" t="s">
        <v>3952</v>
      </c>
      <c r="C152" s="63" t="s">
        <v>3967</v>
      </c>
      <c r="D152" s="257">
        <v>1472.8230000000001</v>
      </c>
      <c r="E152" s="257">
        <v>1881</v>
      </c>
      <c r="F152" s="60">
        <f t="shared" si="88"/>
        <v>2000</v>
      </c>
      <c r="G152" s="60">
        <f t="shared" si="89"/>
        <v>3200</v>
      </c>
      <c r="H152" s="241" t="s">
        <v>952</v>
      </c>
      <c r="I152" s="258" t="s">
        <v>893</v>
      </c>
      <c r="J152" s="239"/>
      <c r="K152" s="63"/>
      <c r="L152" s="52">
        <f t="shared" si="83"/>
        <v>0</v>
      </c>
      <c r="M152" s="259">
        <v>3200</v>
      </c>
      <c r="N152" s="53">
        <f t="shared" si="84"/>
        <v>1920</v>
      </c>
      <c r="O152" s="53">
        <f t="shared" si="85"/>
        <v>1824</v>
      </c>
      <c r="P152" s="53">
        <f t="shared" si="86"/>
        <v>1550.3999999999999</v>
      </c>
      <c r="Q152" s="63"/>
      <c r="R152" s="63"/>
      <c r="S152" s="63"/>
      <c r="T152" s="63"/>
      <c r="U152" s="63"/>
      <c r="V152" s="63"/>
      <c r="W152" s="63"/>
      <c r="X152" s="63"/>
      <c r="Y152" s="63"/>
      <c r="Z152" s="63"/>
    </row>
    <row r="153" spans="1:26" ht="19.5" customHeight="1">
      <c r="A153" s="63"/>
      <c r="B153" s="63"/>
      <c r="C153" s="63"/>
      <c r="D153" s="257"/>
      <c r="E153" s="257"/>
      <c r="F153" s="257"/>
      <c r="G153" s="257"/>
      <c r="H153" s="241"/>
      <c r="I153" s="241"/>
      <c r="J153" s="63"/>
      <c r="K153" s="63"/>
      <c r="L153" s="52">
        <f t="shared" si="83"/>
        <v>0</v>
      </c>
      <c r="M153" s="53">
        <f t="shared" si="87"/>
        <v>0</v>
      </c>
      <c r="N153" s="53">
        <f t="shared" si="84"/>
        <v>0</v>
      </c>
      <c r="O153" s="53">
        <f t="shared" si="85"/>
        <v>0</v>
      </c>
      <c r="P153" s="53">
        <f t="shared" si="86"/>
        <v>0</v>
      </c>
      <c r="Q153" s="63"/>
      <c r="R153" s="63"/>
      <c r="S153" s="63"/>
      <c r="T153" s="63"/>
      <c r="U153" s="63"/>
      <c r="V153" s="63"/>
      <c r="W153" s="63"/>
      <c r="X153" s="63"/>
      <c r="Y153" s="63"/>
      <c r="Z153" s="63"/>
    </row>
    <row r="154" spans="1:26" ht="19.5" customHeight="1">
      <c r="A154" s="63"/>
      <c r="B154" s="63" t="s">
        <v>3968</v>
      </c>
      <c r="C154" s="63" t="s">
        <v>3969</v>
      </c>
      <c r="D154" s="257">
        <v>2462.4</v>
      </c>
      <c r="E154" s="257">
        <v>2736</v>
      </c>
      <c r="F154" s="60">
        <f t="shared" ref="F154:F156" si="90">CEILING(N154,100)</f>
        <v>3300</v>
      </c>
      <c r="G154" s="60">
        <f t="shared" ref="G154:G156" si="91">CEILING(M154,100)</f>
        <v>5400</v>
      </c>
      <c r="H154" s="241" t="s">
        <v>511</v>
      </c>
      <c r="I154" s="258" t="s">
        <v>893</v>
      </c>
      <c r="J154" s="63"/>
      <c r="K154" s="63">
        <v>51</v>
      </c>
      <c r="L154" s="52">
        <f t="shared" si="83"/>
        <v>1785</v>
      </c>
      <c r="M154" s="53">
        <f t="shared" si="87"/>
        <v>5355</v>
      </c>
      <c r="N154" s="53">
        <f t="shared" si="84"/>
        <v>3213</v>
      </c>
      <c r="O154" s="53">
        <f t="shared" si="85"/>
        <v>3052.35</v>
      </c>
      <c r="P154" s="53">
        <f t="shared" si="86"/>
        <v>2594.4974999999999</v>
      </c>
      <c r="Q154" s="63"/>
      <c r="R154" s="63"/>
      <c r="S154" s="63"/>
      <c r="T154" s="63"/>
      <c r="U154" s="63"/>
      <c r="V154" s="63"/>
      <c r="W154" s="63"/>
      <c r="X154" s="63"/>
      <c r="Y154" s="63"/>
      <c r="Z154" s="63"/>
    </row>
    <row r="155" spans="1:26" ht="19.5" customHeight="1">
      <c r="A155" s="63"/>
      <c r="B155" s="63"/>
      <c r="C155" s="63"/>
      <c r="D155" s="257"/>
      <c r="E155" s="257"/>
      <c r="F155" s="241"/>
      <c r="G155" s="241"/>
      <c r="H155" s="241"/>
      <c r="I155" s="258"/>
      <c r="J155" s="63"/>
      <c r="K155" s="63"/>
      <c r="L155" s="52">
        <f t="shared" si="83"/>
        <v>0</v>
      </c>
      <c r="M155" s="53">
        <f t="shared" si="87"/>
        <v>0</v>
      </c>
      <c r="N155" s="53">
        <f t="shared" si="84"/>
        <v>0</v>
      </c>
      <c r="O155" s="53">
        <f t="shared" si="85"/>
        <v>0</v>
      </c>
      <c r="P155" s="53">
        <f t="shared" si="86"/>
        <v>0</v>
      </c>
      <c r="Q155" s="63"/>
      <c r="R155" s="63"/>
      <c r="S155" s="63"/>
      <c r="T155" s="63"/>
      <c r="U155" s="63"/>
      <c r="V155" s="63"/>
      <c r="W155" s="63"/>
      <c r="X155" s="63"/>
      <c r="Y155" s="63"/>
      <c r="Z155" s="63"/>
    </row>
    <row r="156" spans="1:26" ht="19.5" customHeight="1">
      <c r="A156" s="63"/>
      <c r="B156" s="63" t="s">
        <v>3970</v>
      </c>
      <c r="C156" s="63" t="s">
        <v>3971</v>
      </c>
      <c r="D156" s="257">
        <v>1539</v>
      </c>
      <c r="E156" s="257">
        <v>1710</v>
      </c>
      <c r="F156" s="60">
        <f t="shared" si="90"/>
        <v>2200</v>
      </c>
      <c r="G156" s="60">
        <f t="shared" si="91"/>
        <v>3600</v>
      </c>
      <c r="H156" s="241" t="s">
        <v>1195</v>
      </c>
      <c r="I156" s="258" t="s">
        <v>893</v>
      </c>
      <c r="J156" s="63"/>
      <c r="K156" s="63">
        <v>34.200000000000003</v>
      </c>
      <c r="L156" s="52">
        <f t="shared" si="83"/>
        <v>1197</v>
      </c>
      <c r="M156" s="53">
        <f t="shared" si="87"/>
        <v>3591</v>
      </c>
      <c r="N156" s="53">
        <f t="shared" si="84"/>
        <v>2154.6</v>
      </c>
      <c r="O156" s="53">
        <f t="shared" si="85"/>
        <v>2046.87</v>
      </c>
      <c r="P156" s="53">
        <f t="shared" si="86"/>
        <v>1739.8394999999998</v>
      </c>
      <c r="Q156" s="63"/>
      <c r="R156" s="63"/>
      <c r="S156" s="63"/>
      <c r="T156" s="63"/>
      <c r="U156" s="63"/>
      <c r="V156" s="63"/>
      <c r="W156" s="63"/>
      <c r="X156" s="63"/>
      <c r="Y156" s="63"/>
      <c r="Z156" s="63"/>
    </row>
    <row r="157" spans="1:26" ht="19.5" customHeight="1">
      <c r="A157" s="63"/>
      <c r="B157" s="63"/>
      <c r="C157" s="63"/>
      <c r="D157" s="257"/>
      <c r="E157" s="257"/>
      <c r="F157" s="257"/>
      <c r="G157" s="257"/>
      <c r="H157" s="241"/>
      <c r="I157" s="241"/>
      <c r="J157" s="63"/>
      <c r="K157" s="63"/>
      <c r="L157" s="52">
        <f t="shared" si="83"/>
        <v>0</v>
      </c>
      <c r="M157" s="53">
        <f t="shared" si="87"/>
        <v>0</v>
      </c>
      <c r="N157" s="53">
        <f t="shared" si="84"/>
        <v>0</v>
      </c>
      <c r="O157" s="53">
        <f t="shared" si="85"/>
        <v>0</v>
      </c>
      <c r="P157" s="53">
        <f t="shared" si="86"/>
        <v>0</v>
      </c>
      <c r="Q157" s="63"/>
      <c r="R157" s="63"/>
      <c r="S157" s="63"/>
      <c r="T157" s="63"/>
      <c r="U157" s="63"/>
      <c r="V157" s="63"/>
      <c r="W157" s="63"/>
      <c r="X157" s="63"/>
      <c r="Y157" s="63"/>
      <c r="Z157" s="63"/>
    </row>
    <row r="158" spans="1:26" ht="19.5" customHeight="1">
      <c r="A158" s="256" t="s">
        <v>3972</v>
      </c>
      <c r="B158" s="181" t="s">
        <v>3754</v>
      </c>
      <c r="C158" s="63"/>
      <c r="D158" s="257"/>
      <c r="E158" s="257"/>
      <c r="F158" s="257"/>
      <c r="G158" s="257"/>
      <c r="H158" s="241"/>
      <c r="I158" s="241"/>
      <c r="J158" s="241"/>
      <c r="K158" s="63"/>
      <c r="L158" s="52">
        <f t="shared" si="83"/>
        <v>0</v>
      </c>
      <c r="M158" s="53">
        <f t="shared" si="87"/>
        <v>0</v>
      </c>
      <c r="N158" s="53">
        <f t="shared" si="84"/>
        <v>0</v>
      </c>
      <c r="O158" s="53">
        <f t="shared" si="85"/>
        <v>0</v>
      </c>
      <c r="P158" s="53">
        <f t="shared" si="86"/>
        <v>0</v>
      </c>
      <c r="Q158" s="63"/>
      <c r="R158" s="63"/>
      <c r="S158" s="63"/>
      <c r="T158" s="63"/>
      <c r="U158" s="63"/>
      <c r="V158" s="63"/>
      <c r="W158" s="63"/>
      <c r="X158" s="63"/>
      <c r="Y158" s="63"/>
      <c r="Z158" s="63"/>
    </row>
    <row r="159" spans="1:26" ht="19.5" customHeight="1">
      <c r="A159" s="63"/>
      <c r="B159" s="63" t="s">
        <v>3973</v>
      </c>
      <c r="C159" s="63" t="s">
        <v>3974</v>
      </c>
      <c r="D159" s="257">
        <v>847.98900000000003</v>
      </c>
      <c r="E159" s="257">
        <v>1083</v>
      </c>
      <c r="F159" s="60">
        <f t="shared" ref="F159" si="92">CEILING(N159,100)</f>
        <v>1200</v>
      </c>
      <c r="G159" s="60">
        <f t="shared" ref="G159" si="93">CEILING(M159,100)</f>
        <v>1900</v>
      </c>
      <c r="H159" s="241" t="s">
        <v>952</v>
      </c>
      <c r="I159" s="258" t="s">
        <v>893</v>
      </c>
      <c r="J159" s="239"/>
      <c r="K159" s="63"/>
      <c r="L159" s="52">
        <f t="shared" si="83"/>
        <v>0</v>
      </c>
      <c r="M159" s="259">
        <v>1900</v>
      </c>
      <c r="N159" s="53">
        <f t="shared" si="84"/>
        <v>1140</v>
      </c>
      <c r="O159" s="53">
        <f t="shared" si="85"/>
        <v>1083</v>
      </c>
      <c r="P159" s="53">
        <f t="shared" si="86"/>
        <v>920.55</v>
      </c>
      <c r="Q159" s="63"/>
      <c r="R159" s="63"/>
      <c r="S159" s="63"/>
      <c r="T159" s="63"/>
      <c r="U159" s="63"/>
      <c r="V159" s="63"/>
      <c r="W159" s="63"/>
      <c r="X159" s="63"/>
      <c r="Y159" s="63"/>
      <c r="Z159" s="63"/>
    </row>
    <row r="160" spans="1:26" ht="19.5" customHeight="1">
      <c r="A160" s="63"/>
      <c r="B160" s="63" t="s">
        <v>3975</v>
      </c>
      <c r="C160" s="63" t="s">
        <v>3976</v>
      </c>
      <c r="D160" s="257">
        <v>937.25099999999998</v>
      </c>
      <c r="E160" s="257">
        <v>1197</v>
      </c>
      <c r="F160" s="60">
        <f t="shared" ref="F160:F171" si="94">CEILING(N160,100)</f>
        <v>1300</v>
      </c>
      <c r="G160" s="60">
        <f t="shared" ref="G160:G171" si="95">CEILING(M160,100)</f>
        <v>2100</v>
      </c>
      <c r="H160" s="241" t="s">
        <v>952</v>
      </c>
      <c r="I160" s="258" t="s">
        <v>893</v>
      </c>
      <c r="J160" s="239"/>
      <c r="K160" s="63"/>
      <c r="L160" s="52">
        <f t="shared" si="83"/>
        <v>0</v>
      </c>
      <c r="M160" s="259">
        <v>2100</v>
      </c>
      <c r="N160" s="53">
        <f t="shared" si="84"/>
        <v>1260</v>
      </c>
      <c r="O160" s="53">
        <f t="shared" si="85"/>
        <v>1197</v>
      </c>
      <c r="P160" s="53">
        <f t="shared" si="86"/>
        <v>1017.4499999999999</v>
      </c>
      <c r="Q160" s="63"/>
      <c r="R160" s="63"/>
      <c r="S160" s="63"/>
      <c r="T160" s="63"/>
      <c r="U160" s="63"/>
      <c r="V160" s="63"/>
      <c r="W160" s="63"/>
      <c r="X160" s="63"/>
      <c r="Y160" s="63"/>
      <c r="Z160" s="63"/>
    </row>
    <row r="161" spans="1:26" ht="19.5" customHeight="1">
      <c r="A161" s="63"/>
      <c r="B161" s="181" t="s">
        <v>3808</v>
      </c>
      <c r="C161" s="63"/>
      <c r="D161" s="257"/>
      <c r="E161" s="257"/>
      <c r="F161" s="241"/>
      <c r="G161" s="241"/>
      <c r="H161" s="241"/>
      <c r="I161" s="241"/>
      <c r="J161" s="241"/>
      <c r="K161" s="63"/>
      <c r="L161" s="52">
        <f t="shared" si="83"/>
        <v>0</v>
      </c>
      <c r="M161" s="261"/>
      <c r="N161" s="53">
        <f t="shared" si="84"/>
        <v>0</v>
      </c>
      <c r="O161" s="53">
        <f t="shared" si="85"/>
        <v>0</v>
      </c>
      <c r="P161" s="53">
        <f t="shared" si="86"/>
        <v>0</v>
      </c>
      <c r="Q161" s="63"/>
      <c r="R161" s="63"/>
      <c r="S161" s="63"/>
      <c r="T161" s="63"/>
      <c r="U161" s="63"/>
      <c r="V161" s="63"/>
      <c r="W161" s="63"/>
      <c r="X161" s="63"/>
      <c r="Y161" s="63"/>
      <c r="Z161" s="63"/>
    </row>
    <row r="162" spans="1:26" ht="19.5" customHeight="1">
      <c r="A162" s="63"/>
      <c r="B162" s="63" t="s">
        <v>3977</v>
      </c>
      <c r="C162" s="63" t="s">
        <v>3978</v>
      </c>
      <c r="D162" s="257">
        <v>2142.288</v>
      </c>
      <c r="E162" s="257">
        <v>2736</v>
      </c>
      <c r="F162" s="60">
        <f t="shared" si="94"/>
        <v>2700</v>
      </c>
      <c r="G162" s="60">
        <f t="shared" si="95"/>
        <v>4500</v>
      </c>
      <c r="H162" s="241" t="s">
        <v>952</v>
      </c>
      <c r="I162" s="258" t="s">
        <v>893</v>
      </c>
      <c r="J162" s="239"/>
      <c r="K162" s="63"/>
      <c r="L162" s="52">
        <f t="shared" si="83"/>
        <v>0</v>
      </c>
      <c r="M162" s="259">
        <v>4500</v>
      </c>
      <c r="N162" s="53">
        <f t="shared" si="84"/>
        <v>2700</v>
      </c>
      <c r="O162" s="53">
        <f t="shared" si="85"/>
        <v>2565</v>
      </c>
      <c r="P162" s="53">
        <f t="shared" si="86"/>
        <v>2180.25</v>
      </c>
      <c r="Q162" s="63"/>
      <c r="R162" s="63"/>
      <c r="S162" s="63"/>
      <c r="T162" s="63"/>
      <c r="U162" s="63"/>
      <c r="V162" s="63"/>
      <c r="W162" s="63"/>
      <c r="X162" s="63"/>
      <c r="Y162" s="63"/>
      <c r="Z162" s="63"/>
    </row>
    <row r="163" spans="1:26" ht="19.5" customHeight="1">
      <c r="A163" s="63"/>
      <c r="B163" s="63" t="s">
        <v>3979</v>
      </c>
      <c r="C163" s="63" t="s">
        <v>3980</v>
      </c>
      <c r="D163" s="257">
        <v>0</v>
      </c>
      <c r="E163" s="257">
        <v>0</v>
      </c>
      <c r="F163" s="60">
        <f t="shared" si="94"/>
        <v>0</v>
      </c>
      <c r="G163" s="60">
        <f t="shared" si="95"/>
        <v>0</v>
      </c>
      <c r="H163" s="241" t="s">
        <v>952</v>
      </c>
      <c r="I163" s="258" t="s">
        <v>893</v>
      </c>
      <c r="J163" s="241"/>
      <c r="K163" s="63"/>
      <c r="L163" s="52">
        <f t="shared" si="83"/>
        <v>0</v>
      </c>
      <c r="M163" s="261"/>
      <c r="N163" s="53">
        <f t="shared" si="84"/>
        <v>0</v>
      </c>
      <c r="O163" s="53">
        <f t="shared" si="85"/>
        <v>0</v>
      </c>
      <c r="P163" s="53">
        <f t="shared" si="86"/>
        <v>0</v>
      </c>
      <c r="Q163" s="63"/>
      <c r="R163" s="63"/>
      <c r="S163" s="63"/>
      <c r="T163" s="63"/>
      <c r="U163" s="63"/>
      <c r="V163" s="63"/>
      <c r="W163" s="63"/>
      <c r="X163" s="63"/>
      <c r="Y163" s="63"/>
      <c r="Z163" s="63"/>
    </row>
    <row r="164" spans="1:26" ht="19.5" customHeight="1">
      <c r="A164" s="63"/>
      <c r="B164" s="181" t="s">
        <v>3838</v>
      </c>
      <c r="C164" s="63"/>
      <c r="D164" s="257"/>
      <c r="E164" s="257"/>
      <c r="F164" s="241"/>
      <c r="G164" s="241"/>
      <c r="H164" s="241"/>
      <c r="I164" s="241"/>
      <c r="J164" s="241"/>
      <c r="K164" s="63"/>
      <c r="L164" s="52">
        <f t="shared" si="83"/>
        <v>0</v>
      </c>
      <c r="M164" s="261"/>
      <c r="N164" s="53">
        <f t="shared" si="84"/>
        <v>0</v>
      </c>
      <c r="O164" s="53">
        <f t="shared" si="85"/>
        <v>0</v>
      </c>
      <c r="P164" s="53">
        <f t="shared" si="86"/>
        <v>0</v>
      </c>
      <c r="Q164" s="63"/>
      <c r="R164" s="63"/>
      <c r="S164" s="63"/>
      <c r="T164" s="63"/>
      <c r="U164" s="63"/>
      <c r="V164" s="63"/>
      <c r="W164" s="63"/>
      <c r="X164" s="63"/>
      <c r="Y164" s="63"/>
      <c r="Z164" s="63"/>
    </row>
    <row r="165" spans="1:26" ht="19.5" customHeight="1">
      <c r="A165" s="63"/>
      <c r="B165" s="63" t="s">
        <v>3981</v>
      </c>
      <c r="C165" s="63" t="s">
        <v>3982</v>
      </c>
      <c r="D165" s="257">
        <v>1874.502</v>
      </c>
      <c r="E165" s="257">
        <v>2394</v>
      </c>
      <c r="F165" s="60">
        <f t="shared" si="94"/>
        <v>2500</v>
      </c>
      <c r="G165" s="60">
        <f t="shared" si="95"/>
        <v>4100</v>
      </c>
      <c r="H165" s="241" t="s">
        <v>952</v>
      </c>
      <c r="I165" s="258" t="s">
        <v>893</v>
      </c>
      <c r="J165" s="239"/>
      <c r="K165" s="63"/>
      <c r="L165" s="52">
        <f t="shared" si="83"/>
        <v>0</v>
      </c>
      <c r="M165" s="259">
        <v>4100</v>
      </c>
      <c r="N165" s="53">
        <f t="shared" si="84"/>
        <v>2460</v>
      </c>
      <c r="O165" s="53">
        <f t="shared" si="85"/>
        <v>2337</v>
      </c>
      <c r="P165" s="53">
        <f t="shared" si="86"/>
        <v>1986.45</v>
      </c>
      <c r="Q165" s="63"/>
      <c r="R165" s="63"/>
      <c r="S165" s="63"/>
      <c r="T165" s="63"/>
      <c r="U165" s="63"/>
      <c r="V165" s="63"/>
      <c r="W165" s="63"/>
      <c r="X165" s="63"/>
      <c r="Y165" s="63"/>
      <c r="Z165" s="63"/>
    </row>
    <row r="166" spans="1:26" ht="19.5" customHeight="1">
      <c r="A166" s="63"/>
      <c r="B166" s="63" t="s">
        <v>3983</v>
      </c>
      <c r="C166" s="63" t="s">
        <v>3984</v>
      </c>
      <c r="D166" s="257">
        <v>1874.502</v>
      </c>
      <c r="E166" s="257">
        <v>2394</v>
      </c>
      <c r="F166" s="60">
        <f t="shared" si="94"/>
        <v>2500</v>
      </c>
      <c r="G166" s="60">
        <f t="shared" si="95"/>
        <v>4100</v>
      </c>
      <c r="H166" s="241" t="s">
        <v>952</v>
      </c>
      <c r="I166" s="258" t="s">
        <v>893</v>
      </c>
      <c r="J166" s="239"/>
      <c r="K166" s="63"/>
      <c r="L166" s="52">
        <f t="shared" si="83"/>
        <v>0</v>
      </c>
      <c r="M166" s="259">
        <v>4100</v>
      </c>
      <c r="N166" s="53">
        <f t="shared" si="84"/>
        <v>2460</v>
      </c>
      <c r="O166" s="53">
        <f t="shared" si="85"/>
        <v>2337</v>
      </c>
      <c r="P166" s="53">
        <f t="shared" si="86"/>
        <v>1986.45</v>
      </c>
      <c r="Q166" s="63"/>
      <c r="R166" s="63"/>
      <c r="S166" s="63"/>
      <c r="T166" s="63"/>
      <c r="U166" s="63"/>
      <c r="V166" s="63"/>
      <c r="W166" s="63"/>
      <c r="X166" s="63"/>
      <c r="Y166" s="63"/>
      <c r="Z166" s="63"/>
    </row>
    <row r="167" spans="1:26" ht="19.5" customHeight="1">
      <c r="A167" s="63"/>
      <c r="B167" s="181" t="s">
        <v>3866</v>
      </c>
      <c r="C167" s="63"/>
      <c r="D167" s="257"/>
      <c r="E167" s="257"/>
      <c r="F167" s="241"/>
      <c r="G167" s="241"/>
      <c r="H167" s="241"/>
      <c r="I167" s="241"/>
      <c r="J167" s="241"/>
      <c r="K167" s="63"/>
      <c r="L167" s="52">
        <f t="shared" si="83"/>
        <v>0</v>
      </c>
      <c r="M167" s="257"/>
      <c r="N167" s="53">
        <f t="shared" si="84"/>
        <v>0</v>
      </c>
      <c r="O167" s="53">
        <f t="shared" si="85"/>
        <v>0</v>
      </c>
      <c r="P167" s="53">
        <f t="shared" si="86"/>
        <v>0</v>
      </c>
      <c r="Q167" s="63"/>
      <c r="R167" s="63"/>
      <c r="S167" s="63"/>
      <c r="T167" s="63"/>
      <c r="U167" s="63"/>
      <c r="V167" s="63"/>
      <c r="W167" s="63"/>
      <c r="X167" s="63"/>
      <c r="Y167" s="63"/>
      <c r="Z167" s="63"/>
    </row>
    <row r="168" spans="1:26" ht="19.5" customHeight="1">
      <c r="A168" s="63"/>
      <c r="B168" s="63" t="s">
        <v>3985</v>
      </c>
      <c r="C168" s="63" t="s">
        <v>3986</v>
      </c>
      <c r="D168" s="257">
        <v>4239.9449999999997</v>
      </c>
      <c r="E168" s="257">
        <v>5415</v>
      </c>
      <c r="F168" s="60">
        <f t="shared" si="94"/>
        <v>5700</v>
      </c>
      <c r="G168" s="60">
        <f t="shared" si="95"/>
        <v>9500</v>
      </c>
      <c r="H168" s="241" t="s">
        <v>952</v>
      </c>
      <c r="I168" s="258" t="s">
        <v>893</v>
      </c>
      <c r="J168" s="239"/>
      <c r="K168" s="63"/>
      <c r="L168" s="52">
        <f t="shared" si="83"/>
        <v>0</v>
      </c>
      <c r="M168" s="259">
        <v>9500</v>
      </c>
      <c r="N168" s="53">
        <f t="shared" si="84"/>
        <v>5700</v>
      </c>
      <c r="O168" s="53">
        <f t="shared" si="85"/>
        <v>5415</v>
      </c>
      <c r="P168" s="53">
        <f t="shared" si="86"/>
        <v>4602.75</v>
      </c>
      <c r="Q168" s="63"/>
      <c r="R168" s="63"/>
      <c r="S168" s="63"/>
      <c r="T168" s="63"/>
      <c r="U168" s="63"/>
      <c r="V168" s="63"/>
      <c r="W168" s="63"/>
      <c r="X168" s="63"/>
      <c r="Y168" s="63"/>
      <c r="Z168" s="63"/>
    </row>
    <row r="169" spans="1:26" ht="19.5" customHeight="1">
      <c r="A169" s="63"/>
      <c r="B169" s="63" t="s">
        <v>3987</v>
      </c>
      <c r="C169" s="63" t="s">
        <v>3988</v>
      </c>
      <c r="D169" s="257">
        <v>0</v>
      </c>
      <c r="E169" s="257">
        <v>0</v>
      </c>
      <c r="F169" s="60">
        <f t="shared" si="94"/>
        <v>0</v>
      </c>
      <c r="G169" s="60">
        <f t="shared" si="95"/>
        <v>0</v>
      </c>
      <c r="H169" s="241" t="s">
        <v>952</v>
      </c>
      <c r="I169" s="258" t="s">
        <v>893</v>
      </c>
      <c r="J169" s="241"/>
      <c r="K169" s="63"/>
      <c r="L169" s="52">
        <f t="shared" si="83"/>
        <v>0</v>
      </c>
      <c r="M169" s="261"/>
      <c r="N169" s="53">
        <f t="shared" si="84"/>
        <v>0</v>
      </c>
      <c r="O169" s="53">
        <f t="shared" si="85"/>
        <v>0</v>
      </c>
      <c r="P169" s="53">
        <f t="shared" si="86"/>
        <v>0</v>
      </c>
      <c r="Q169" s="63"/>
      <c r="R169" s="63"/>
      <c r="S169" s="63"/>
      <c r="T169" s="63"/>
      <c r="U169" s="63"/>
      <c r="V169" s="63"/>
      <c r="W169" s="63"/>
      <c r="X169" s="63"/>
      <c r="Y169" s="63"/>
      <c r="Z169" s="63"/>
    </row>
    <row r="170" spans="1:26" ht="19.5" customHeight="1">
      <c r="A170" s="63"/>
      <c r="B170" s="181" t="s">
        <v>3989</v>
      </c>
      <c r="C170" s="63"/>
      <c r="D170" s="257"/>
      <c r="E170" s="257"/>
      <c r="F170" s="241"/>
      <c r="G170" s="241"/>
      <c r="H170" s="241"/>
      <c r="I170" s="241"/>
      <c r="J170" s="241"/>
      <c r="K170" s="63"/>
      <c r="L170" s="52">
        <f t="shared" si="83"/>
        <v>0</v>
      </c>
      <c r="M170" s="261"/>
      <c r="N170" s="53">
        <f t="shared" si="84"/>
        <v>0</v>
      </c>
      <c r="O170" s="53">
        <f t="shared" si="85"/>
        <v>0</v>
      </c>
      <c r="P170" s="53">
        <f t="shared" si="86"/>
        <v>0</v>
      </c>
      <c r="Q170" s="63"/>
      <c r="R170" s="63"/>
      <c r="S170" s="63"/>
      <c r="T170" s="63"/>
      <c r="U170" s="63"/>
      <c r="V170" s="63"/>
      <c r="W170" s="63"/>
      <c r="X170" s="63"/>
      <c r="Y170" s="63"/>
      <c r="Z170" s="63"/>
    </row>
    <row r="171" spans="1:26" ht="19.5" customHeight="1">
      <c r="A171" s="63"/>
      <c r="B171" s="63" t="s">
        <v>3990</v>
      </c>
      <c r="C171" s="63" t="s">
        <v>3991</v>
      </c>
      <c r="D171" s="257">
        <v>8926.2000000000007</v>
      </c>
      <c r="E171" s="257">
        <v>11400</v>
      </c>
      <c r="F171" s="60">
        <f t="shared" si="94"/>
        <v>12000</v>
      </c>
      <c r="G171" s="60">
        <f t="shared" si="95"/>
        <v>20000</v>
      </c>
      <c r="H171" s="241" t="s">
        <v>952</v>
      </c>
      <c r="I171" s="258" t="s">
        <v>893</v>
      </c>
      <c r="J171" s="239"/>
      <c r="K171" s="63"/>
      <c r="L171" s="52">
        <f t="shared" si="83"/>
        <v>0</v>
      </c>
      <c r="M171" s="259">
        <v>20000</v>
      </c>
      <c r="N171" s="53">
        <f t="shared" si="84"/>
        <v>12000</v>
      </c>
      <c r="O171" s="53">
        <f t="shared" si="85"/>
        <v>11400</v>
      </c>
      <c r="P171" s="53">
        <f t="shared" si="86"/>
        <v>9690</v>
      </c>
      <c r="Q171" s="63"/>
      <c r="R171" s="63"/>
      <c r="S171" s="63"/>
      <c r="T171" s="63"/>
      <c r="U171" s="63"/>
      <c r="V171" s="63"/>
      <c r="W171" s="63"/>
      <c r="X171" s="63"/>
      <c r="Y171" s="63"/>
      <c r="Z171" s="63"/>
    </row>
    <row r="172" spans="1:26" ht="19.5" customHeight="1">
      <c r="A172" s="63"/>
      <c r="B172" s="63"/>
      <c r="C172" s="63"/>
      <c r="D172" s="257"/>
      <c r="E172" s="257"/>
      <c r="F172" s="257"/>
      <c r="G172" s="257"/>
      <c r="H172" s="241"/>
      <c r="I172" s="241"/>
      <c r="J172" s="241"/>
      <c r="K172" s="63"/>
      <c r="L172" s="52">
        <f t="shared" si="83"/>
        <v>0</v>
      </c>
      <c r="M172" s="53">
        <f t="shared" si="87"/>
        <v>0</v>
      </c>
      <c r="N172" s="53">
        <f t="shared" si="84"/>
        <v>0</v>
      </c>
      <c r="O172" s="53">
        <f t="shared" si="85"/>
        <v>0</v>
      </c>
      <c r="P172" s="53">
        <f t="shared" si="86"/>
        <v>0</v>
      </c>
      <c r="Q172" s="63"/>
      <c r="R172" s="63"/>
      <c r="S172" s="63"/>
      <c r="T172" s="63"/>
      <c r="U172" s="63"/>
      <c r="V172" s="63"/>
      <c r="W172" s="63"/>
      <c r="X172" s="63"/>
      <c r="Y172" s="63"/>
      <c r="Z172" s="63"/>
    </row>
    <row r="173" spans="1:26" ht="19.5" customHeight="1">
      <c r="A173" s="256" t="s">
        <v>3992</v>
      </c>
      <c r="B173" s="181" t="s">
        <v>3993</v>
      </c>
      <c r="C173" s="63"/>
      <c r="D173" s="257"/>
      <c r="E173" s="257"/>
      <c r="F173" s="257"/>
      <c r="G173" s="257"/>
      <c r="H173" s="241"/>
      <c r="I173" s="241"/>
      <c r="J173" s="241"/>
      <c r="K173" s="63"/>
      <c r="L173" s="52">
        <f t="shared" si="83"/>
        <v>0</v>
      </c>
      <c r="M173" s="53">
        <f t="shared" si="87"/>
        <v>0</v>
      </c>
      <c r="N173" s="53">
        <f t="shared" si="84"/>
        <v>0</v>
      </c>
      <c r="O173" s="53">
        <f t="shared" si="85"/>
        <v>0</v>
      </c>
      <c r="P173" s="53">
        <f t="shared" si="86"/>
        <v>0</v>
      </c>
      <c r="Q173" s="63"/>
      <c r="R173" s="63"/>
      <c r="S173" s="63"/>
      <c r="T173" s="63"/>
      <c r="U173" s="63"/>
      <c r="V173" s="63"/>
      <c r="W173" s="63"/>
      <c r="X173" s="63"/>
      <c r="Y173" s="63"/>
      <c r="Z173" s="63"/>
    </row>
    <row r="174" spans="1:26" ht="19.5" customHeight="1">
      <c r="A174" s="63"/>
      <c r="B174" s="63" t="s">
        <v>3994</v>
      </c>
      <c r="C174" s="63" t="s">
        <v>3995</v>
      </c>
      <c r="D174" s="257">
        <v>4770.9000000000005</v>
      </c>
      <c r="E174" s="257">
        <v>5301</v>
      </c>
      <c r="F174" s="60">
        <f t="shared" ref="F174" si="96">CEILING(N174,100)</f>
        <v>6500</v>
      </c>
      <c r="G174" s="60">
        <f t="shared" ref="G174" si="97">CEILING(M174,100)</f>
        <v>10900</v>
      </c>
      <c r="H174" s="241" t="s">
        <v>511</v>
      </c>
      <c r="I174" s="258" t="s">
        <v>893</v>
      </c>
      <c r="J174" s="241"/>
      <c r="K174" s="63">
        <v>103</v>
      </c>
      <c r="L174" s="52">
        <f t="shared" si="83"/>
        <v>3605</v>
      </c>
      <c r="M174" s="53">
        <f t="shared" si="87"/>
        <v>10815</v>
      </c>
      <c r="N174" s="53">
        <f t="shared" si="84"/>
        <v>6489</v>
      </c>
      <c r="O174" s="53">
        <f t="shared" si="85"/>
        <v>6164.5499999999993</v>
      </c>
      <c r="P174" s="53">
        <f t="shared" si="86"/>
        <v>5239.8674999999994</v>
      </c>
      <c r="Q174" s="63"/>
      <c r="R174" s="63"/>
      <c r="S174" s="63"/>
      <c r="T174" s="63"/>
      <c r="U174" s="63"/>
      <c r="V174" s="63"/>
      <c r="W174" s="63"/>
      <c r="X174" s="63"/>
      <c r="Y174" s="63"/>
      <c r="Z174" s="63"/>
    </row>
    <row r="175" spans="1:26" ht="19.5" customHeight="1">
      <c r="A175" s="63"/>
      <c r="B175" s="63" t="s">
        <v>5674</v>
      </c>
      <c r="C175" s="63" t="s">
        <v>5675</v>
      </c>
      <c r="D175" s="257">
        <v>11511.72</v>
      </c>
      <c r="E175" s="257">
        <v>12790.8</v>
      </c>
      <c r="F175" s="60">
        <f t="shared" ref="F175:F178" si="98">CEILING(N175,100)</f>
        <v>10500</v>
      </c>
      <c r="G175" s="60">
        <f t="shared" ref="G175:G178" si="99">CEILING(M175,100)</f>
        <v>17500</v>
      </c>
      <c r="H175" s="241" t="s">
        <v>511</v>
      </c>
      <c r="I175" s="258" t="s">
        <v>893</v>
      </c>
      <c r="J175" s="241"/>
      <c r="K175" s="63">
        <v>166</v>
      </c>
      <c r="L175" s="52">
        <f t="shared" ref="L175" si="100">K175*35</f>
        <v>5810</v>
      </c>
      <c r="M175" s="53">
        <f t="shared" ref="M175" si="101">L175*3</f>
        <v>17430</v>
      </c>
      <c r="N175" s="53">
        <f t="shared" ref="N175" si="102">M175*0.6</f>
        <v>10458</v>
      </c>
      <c r="O175" s="53">
        <f t="shared" ref="O175" si="103">N175*0.95</f>
        <v>9935.1</v>
      </c>
      <c r="P175" s="53">
        <f t="shared" ref="P175" si="104">O175*0.85</f>
        <v>8444.8350000000009</v>
      </c>
      <c r="Q175" s="63"/>
      <c r="R175" s="63"/>
      <c r="S175" s="63"/>
      <c r="T175" s="63"/>
      <c r="U175" s="63"/>
      <c r="V175" s="63"/>
      <c r="W175" s="63"/>
      <c r="X175" s="63"/>
      <c r="Y175" s="63"/>
      <c r="Z175" s="63"/>
    </row>
    <row r="176" spans="1:26" ht="19.5" customHeight="1">
      <c r="A176" s="63"/>
      <c r="B176" s="63" t="s">
        <v>3996</v>
      </c>
      <c r="C176" s="63" t="s">
        <v>3997</v>
      </c>
      <c r="D176" s="257">
        <v>11511.72</v>
      </c>
      <c r="E176" s="257">
        <v>12790.8</v>
      </c>
      <c r="F176" s="60">
        <f t="shared" si="98"/>
        <v>13700</v>
      </c>
      <c r="G176" s="60">
        <f t="shared" si="99"/>
        <v>22700</v>
      </c>
      <c r="H176" s="241" t="s">
        <v>511</v>
      </c>
      <c r="I176" s="258" t="s">
        <v>893</v>
      </c>
      <c r="J176" s="241"/>
      <c r="K176" s="63">
        <v>216</v>
      </c>
      <c r="L176" s="52">
        <f t="shared" si="83"/>
        <v>7560</v>
      </c>
      <c r="M176" s="53">
        <f t="shared" si="87"/>
        <v>22680</v>
      </c>
      <c r="N176" s="53">
        <f t="shared" si="84"/>
        <v>13608</v>
      </c>
      <c r="O176" s="53">
        <f t="shared" si="85"/>
        <v>12927.599999999999</v>
      </c>
      <c r="P176" s="53">
        <f t="shared" si="86"/>
        <v>10988.46</v>
      </c>
      <c r="Q176" s="63"/>
      <c r="R176" s="63"/>
      <c r="S176" s="63"/>
      <c r="T176" s="63"/>
      <c r="U176" s="63"/>
      <c r="V176" s="63"/>
      <c r="W176" s="63"/>
      <c r="X176" s="63"/>
      <c r="Y176" s="63"/>
      <c r="Z176" s="63"/>
    </row>
    <row r="177" spans="1:26" ht="19.5" customHeight="1">
      <c r="A177" s="63"/>
      <c r="B177" s="63" t="s">
        <v>3998</v>
      </c>
      <c r="C177" s="63" t="s">
        <v>3999</v>
      </c>
      <c r="D177" s="257">
        <v>11327.039999999999</v>
      </c>
      <c r="E177" s="257">
        <v>12585.599999999999</v>
      </c>
      <c r="F177" s="60">
        <f t="shared" si="98"/>
        <v>3400</v>
      </c>
      <c r="G177" s="60">
        <f t="shared" si="99"/>
        <v>5600</v>
      </c>
      <c r="H177" s="241" t="s">
        <v>511</v>
      </c>
      <c r="I177" s="258" t="s">
        <v>893</v>
      </c>
      <c r="J177" s="241"/>
      <c r="K177" s="63">
        <v>53</v>
      </c>
      <c r="L177" s="52">
        <f t="shared" si="83"/>
        <v>1855</v>
      </c>
      <c r="M177" s="53">
        <f t="shared" si="87"/>
        <v>5565</v>
      </c>
      <c r="N177" s="53">
        <f t="shared" si="84"/>
        <v>3339</v>
      </c>
      <c r="O177" s="53">
        <f t="shared" si="85"/>
        <v>3172.0499999999997</v>
      </c>
      <c r="P177" s="53">
        <f t="shared" si="86"/>
        <v>2696.2424999999998</v>
      </c>
      <c r="Q177" s="63"/>
      <c r="R177" s="63"/>
      <c r="S177" s="63"/>
      <c r="T177" s="63"/>
      <c r="U177" s="63"/>
      <c r="V177" s="63"/>
      <c r="W177" s="63"/>
      <c r="X177" s="63"/>
      <c r="Y177" s="63"/>
      <c r="Z177" s="63"/>
    </row>
    <row r="178" spans="1:26" ht="19.5" customHeight="1">
      <c r="A178" s="63"/>
      <c r="B178" s="63" t="s">
        <v>4000</v>
      </c>
      <c r="C178" s="63" t="s">
        <v>4001</v>
      </c>
      <c r="D178" s="257">
        <v>3816.7200000000003</v>
      </c>
      <c r="E178" s="257">
        <v>4240.8</v>
      </c>
      <c r="F178" s="60">
        <f t="shared" si="98"/>
        <v>5100</v>
      </c>
      <c r="G178" s="60">
        <f t="shared" si="99"/>
        <v>8400</v>
      </c>
      <c r="H178" s="241" t="s">
        <v>511</v>
      </c>
      <c r="I178" s="258" t="s">
        <v>893</v>
      </c>
      <c r="J178" s="241"/>
      <c r="K178" s="63">
        <v>80</v>
      </c>
      <c r="L178" s="52">
        <f t="shared" si="83"/>
        <v>2800</v>
      </c>
      <c r="M178" s="53">
        <f t="shared" si="87"/>
        <v>8400</v>
      </c>
      <c r="N178" s="53">
        <f t="shared" si="84"/>
        <v>5040</v>
      </c>
      <c r="O178" s="53">
        <f t="shared" si="85"/>
        <v>4788</v>
      </c>
      <c r="P178" s="53">
        <f t="shared" si="86"/>
        <v>4069.7999999999997</v>
      </c>
      <c r="Q178" s="63"/>
      <c r="R178" s="63"/>
      <c r="S178" s="63"/>
      <c r="T178" s="63"/>
      <c r="U178" s="63"/>
      <c r="V178" s="63"/>
      <c r="W178" s="63"/>
      <c r="X178" s="63"/>
      <c r="Y178" s="63"/>
      <c r="Z178" s="63"/>
    </row>
    <row r="179" spans="1:26" ht="19.5" customHeight="1">
      <c r="A179" s="63"/>
      <c r="B179" s="63"/>
      <c r="C179" s="63"/>
      <c r="D179" s="257"/>
      <c r="E179" s="257"/>
      <c r="F179" s="257"/>
      <c r="G179" s="257"/>
      <c r="H179" s="241"/>
      <c r="I179" s="241"/>
      <c r="J179" s="241"/>
      <c r="K179" s="63"/>
      <c r="L179" s="52">
        <f t="shared" si="83"/>
        <v>0</v>
      </c>
      <c r="M179" s="53">
        <f t="shared" si="87"/>
        <v>0</v>
      </c>
      <c r="N179" s="53">
        <f t="shared" si="84"/>
        <v>0</v>
      </c>
      <c r="O179" s="53">
        <f t="shared" si="85"/>
        <v>0</v>
      </c>
      <c r="P179" s="53">
        <f t="shared" si="86"/>
        <v>0</v>
      </c>
      <c r="Q179" s="63"/>
      <c r="R179" s="63"/>
      <c r="S179" s="63"/>
      <c r="T179" s="63"/>
      <c r="U179" s="63"/>
      <c r="V179" s="63"/>
      <c r="W179" s="63"/>
      <c r="X179" s="63"/>
      <c r="Y179" s="63"/>
      <c r="Z179" s="63"/>
    </row>
    <row r="180" spans="1:26" ht="19.5" customHeight="1">
      <c r="A180" s="63"/>
      <c r="B180" s="63" t="s">
        <v>4002</v>
      </c>
      <c r="C180" s="63" t="s">
        <v>4003</v>
      </c>
      <c r="D180" s="257">
        <v>6248.34</v>
      </c>
      <c r="E180" s="257">
        <v>7980</v>
      </c>
      <c r="F180" s="60">
        <f t="shared" ref="F180" si="105">CEILING(N180,100)</f>
        <v>8400</v>
      </c>
      <c r="G180" s="60">
        <f t="shared" ref="G180" si="106">CEILING(M180,100)</f>
        <v>14000</v>
      </c>
      <c r="H180" s="241" t="s">
        <v>952</v>
      </c>
      <c r="I180" s="258" t="s">
        <v>893</v>
      </c>
      <c r="J180" s="239"/>
      <c r="K180" s="63"/>
      <c r="L180" s="52">
        <f t="shared" si="83"/>
        <v>0</v>
      </c>
      <c r="M180" s="259">
        <v>14000</v>
      </c>
      <c r="N180" s="53">
        <f t="shared" si="84"/>
        <v>8400</v>
      </c>
      <c r="O180" s="53">
        <f t="shared" si="85"/>
        <v>7980</v>
      </c>
      <c r="P180" s="53">
        <f t="shared" si="86"/>
        <v>6783</v>
      </c>
      <c r="Q180" s="63"/>
      <c r="R180" s="63"/>
      <c r="S180" s="63"/>
      <c r="T180" s="63"/>
      <c r="U180" s="63"/>
      <c r="V180" s="63"/>
      <c r="W180" s="63"/>
      <c r="X180" s="63"/>
      <c r="Y180" s="63"/>
      <c r="Z180" s="63"/>
    </row>
    <row r="181" spans="1:26" ht="19.5" customHeight="1">
      <c r="A181" s="63"/>
      <c r="B181" s="63" t="s">
        <v>4004</v>
      </c>
      <c r="C181" s="63" t="s">
        <v>4005</v>
      </c>
      <c r="D181" s="257">
        <v>8033.58</v>
      </c>
      <c r="E181" s="257">
        <v>10260</v>
      </c>
      <c r="F181" s="60">
        <f t="shared" ref="F181" si="107">CEILING(N181,100)</f>
        <v>10500</v>
      </c>
      <c r="G181" s="60">
        <f t="shared" ref="G181" si="108">CEILING(M181,100)</f>
        <v>17500</v>
      </c>
      <c r="H181" s="241" t="s">
        <v>952</v>
      </c>
      <c r="I181" s="258" t="s">
        <v>893</v>
      </c>
      <c r="J181" s="239"/>
      <c r="K181" s="63"/>
      <c r="L181" s="52">
        <f t="shared" si="83"/>
        <v>0</v>
      </c>
      <c r="M181" s="259">
        <v>17500</v>
      </c>
      <c r="N181" s="53">
        <f t="shared" si="84"/>
        <v>10500</v>
      </c>
      <c r="O181" s="53">
        <f t="shared" si="85"/>
        <v>9975</v>
      </c>
      <c r="P181" s="53">
        <f t="shared" si="86"/>
        <v>8478.75</v>
      </c>
      <c r="Q181" s="63"/>
      <c r="R181" s="63"/>
      <c r="S181" s="63"/>
      <c r="T181" s="63"/>
      <c r="U181" s="63"/>
      <c r="V181" s="63"/>
      <c r="W181" s="63"/>
      <c r="X181" s="63"/>
      <c r="Y181" s="63"/>
      <c r="Z181" s="63"/>
    </row>
    <row r="182" spans="1:26" ht="19.5" customHeight="1">
      <c r="A182" s="63"/>
      <c r="B182" s="63"/>
      <c r="C182" s="63"/>
      <c r="D182" s="257"/>
      <c r="E182" s="257"/>
      <c r="F182" s="257"/>
      <c r="G182" s="257"/>
      <c r="H182" s="241"/>
      <c r="I182" s="241"/>
      <c r="J182" s="241"/>
      <c r="K182" s="63"/>
      <c r="L182" s="52">
        <f t="shared" si="83"/>
        <v>0</v>
      </c>
      <c r="M182" s="53">
        <f t="shared" si="87"/>
        <v>0</v>
      </c>
      <c r="N182" s="53">
        <f t="shared" si="84"/>
        <v>0</v>
      </c>
      <c r="O182" s="53">
        <f t="shared" si="85"/>
        <v>0</v>
      </c>
      <c r="P182" s="53">
        <f t="shared" si="86"/>
        <v>0</v>
      </c>
      <c r="Q182" s="63"/>
      <c r="R182" s="63"/>
      <c r="S182" s="63"/>
      <c r="T182" s="63"/>
      <c r="U182" s="63"/>
      <c r="V182" s="63"/>
      <c r="W182" s="63"/>
      <c r="X182" s="63"/>
      <c r="Y182" s="63"/>
      <c r="Z182" s="63"/>
    </row>
    <row r="183" spans="1:26" ht="19.5" customHeight="1">
      <c r="A183" s="63"/>
      <c r="B183" s="63" t="s">
        <v>4006</v>
      </c>
      <c r="C183" s="63" t="s">
        <v>4007</v>
      </c>
      <c r="D183" s="257">
        <v>9747</v>
      </c>
      <c r="E183" s="257">
        <v>10830</v>
      </c>
      <c r="F183" s="60">
        <f t="shared" ref="F183" si="109">CEILING(N183,100)</f>
        <v>13700</v>
      </c>
      <c r="G183" s="60">
        <f t="shared" ref="G183" si="110">CEILING(M183,100)</f>
        <v>22700</v>
      </c>
      <c r="H183" s="241" t="s">
        <v>1195</v>
      </c>
      <c r="I183" s="258" t="s">
        <v>893</v>
      </c>
      <c r="J183" s="241"/>
      <c r="K183" s="273">
        <v>216</v>
      </c>
      <c r="L183" s="52">
        <f t="shared" si="83"/>
        <v>7560</v>
      </c>
      <c r="M183" s="53">
        <f t="shared" si="87"/>
        <v>22680</v>
      </c>
      <c r="N183" s="53">
        <f t="shared" si="84"/>
        <v>13608</v>
      </c>
      <c r="O183" s="53">
        <f t="shared" si="85"/>
        <v>12927.599999999999</v>
      </c>
      <c r="P183" s="53">
        <f t="shared" si="86"/>
        <v>10988.46</v>
      </c>
      <c r="Q183" s="63"/>
      <c r="R183" s="63"/>
      <c r="S183" s="63"/>
      <c r="T183" s="63"/>
      <c r="U183" s="63"/>
      <c r="V183" s="63"/>
      <c r="W183" s="63"/>
      <c r="X183" s="63"/>
      <c r="Y183" s="63"/>
      <c r="Z183" s="63"/>
    </row>
    <row r="184" spans="1:26" ht="19.5" customHeight="1">
      <c r="A184" s="63"/>
      <c r="B184" s="63" t="s">
        <v>4008</v>
      </c>
      <c r="C184" s="63" t="s">
        <v>4009</v>
      </c>
      <c r="D184" s="257">
        <v>2565</v>
      </c>
      <c r="E184" s="257">
        <v>2850</v>
      </c>
      <c r="F184" s="60">
        <f t="shared" ref="F184:F185" si="111">CEILING(N184,100)</f>
        <v>3500</v>
      </c>
      <c r="G184" s="60">
        <f t="shared" ref="G184:G185" si="112">CEILING(M184,100)</f>
        <v>5700</v>
      </c>
      <c r="H184" s="241" t="s">
        <v>1195</v>
      </c>
      <c r="I184" s="258" t="s">
        <v>893</v>
      </c>
      <c r="J184" s="241"/>
      <c r="K184" s="272">
        <v>54</v>
      </c>
      <c r="L184" s="52">
        <f t="shared" si="83"/>
        <v>1890</v>
      </c>
      <c r="M184" s="53">
        <f t="shared" si="87"/>
        <v>5670</v>
      </c>
      <c r="N184" s="53">
        <f t="shared" si="84"/>
        <v>3402</v>
      </c>
      <c r="O184" s="53">
        <f t="shared" si="85"/>
        <v>3231.8999999999996</v>
      </c>
      <c r="P184" s="53">
        <f t="shared" si="86"/>
        <v>2747.1149999999998</v>
      </c>
      <c r="Q184" s="63"/>
      <c r="R184" s="63"/>
      <c r="S184" s="63"/>
      <c r="T184" s="63"/>
      <c r="U184" s="63"/>
      <c r="V184" s="63"/>
      <c r="W184" s="63"/>
      <c r="X184" s="63"/>
      <c r="Y184" s="63"/>
      <c r="Z184" s="63"/>
    </row>
    <row r="185" spans="1:26" ht="19.5" customHeight="1" thickBot="1">
      <c r="A185" s="63"/>
      <c r="B185" s="63" t="s">
        <v>4010</v>
      </c>
      <c r="C185" s="63" t="s">
        <v>4011</v>
      </c>
      <c r="D185" s="257">
        <v>5130</v>
      </c>
      <c r="E185" s="257">
        <v>5700</v>
      </c>
      <c r="F185" s="60">
        <f t="shared" si="111"/>
        <v>7200</v>
      </c>
      <c r="G185" s="60">
        <f t="shared" si="112"/>
        <v>12000</v>
      </c>
      <c r="H185" s="241" t="s">
        <v>1195</v>
      </c>
      <c r="I185" s="258" t="s">
        <v>893</v>
      </c>
      <c r="J185" s="241"/>
      <c r="K185" s="274">
        <v>113.4</v>
      </c>
      <c r="L185" s="52">
        <f t="shared" si="83"/>
        <v>3969</v>
      </c>
      <c r="M185" s="53">
        <f t="shared" si="87"/>
        <v>11907</v>
      </c>
      <c r="N185" s="53">
        <f t="shared" si="84"/>
        <v>7144.2</v>
      </c>
      <c r="O185" s="53">
        <f t="shared" si="85"/>
        <v>6786.99</v>
      </c>
      <c r="P185" s="53">
        <f t="shared" si="86"/>
        <v>5768.9414999999999</v>
      </c>
      <c r="Q185" s="63"/>
      <c r="R185" s="63"/>
      <c r="S185" s="63"/>
      <c r="T185" s="63"/>
      <c r="U185" s="63"/>
      <c r="V185" s="63"/>
      <c r="W185" s="63"/>
      <c r="X185" s="63"/>
      <c r="Y185" s="63"/>
      <c r="Z185" s="63"/>
    </row>
    <row r="186" spans="1:26" ht="19.5" customHeight="1">
      <c r="A186" s="63"/>
      <c r="B186" s="63"/>
      <c r="C186" s="63"/>
      <c r="D186" s="257"/>
      <c r="E186" s="257"/>
      <c r="F186" s="257"/>
      <c r="G186" s="257"/>
      <c r="H186" s="241"/>
      <c r="I186" s="241"/>
      <c r="J186" s="241"/>
      <c r="K186" s="63"/>
      <c r="L186" s="52">
        <f t="shared" si="83"/>
        <v>0</v>
      </c>
      <c r="M186" s="53">
        <f t="shared" si="87"/>
        <v>0</v>
      </c>
      <c r="N186" s="53">
        <f t="shared" si="84"/>
        <v>0</v>
      </c>
      <c r="O186" s="53">
        <f t="shared" si="85"/>
        <v>0</v>
      </c>
      <c r="P186" s="53">
        <f t="shared" si="86"/>
        <v>0</v>
      </c>
      <c r="Q186" s="63"/>
      <c r="R186" s="63"/>
      <c r="S186" s="63"/>
      <c r="T186" s="63"/>
      <c r="U186" s="63"/>
      <c r="V186" s="63"/>
      <c r="W186" s="63"/>
      <c r="X186" s="63"/>
      <c r="Y186" s="63"/>
      <c r="Z186" s="63"/>
    </row>
    <row r="187" spans="1:26" ht="19.5" customHeight="1">
      <c r="A187" s="63"/>
      <c r="B187" s="181" t="s">
        <v>4012</v>
      </c>
      <c r="C187" s="63"/>
      <c r="D187" s="257"/>
      <c r="E187" s="257"/>
      <c r="F187" s="257"/>
      <c r="G187" s="257"/>
      <c r="H187" s="241"/>
      <c r="I187" s="241"/>
      <c r="J187" s="241"/>
      <c r="K187" s="63"/>
      <c r="L187" s="52">
        <f t="shared" si="83"/>
        <v>0</v>
      </c>
      <c r="M187" s="53">
        <f t="shared" si="87"/>
        <v>0</v>
      </c>
      <c r="N187" s="53">
        <f t="shared" si="84"/>
        <v>0</v>
      </c>
      <c r="O187" s="53">
        <f t="shared" si="85"/>
        <v>0</v>
      </c>
      <c r="P187" s="53">
        <f t="shared" si="86"/>
        <v>0</v>
      </c>
      <c r="Q187" s="63"/>
      <c r="R187" s="63"/>
      <c r="S187" s="63"/>
      <c r="T187" s="63"/>
      <c r="U187" s="63"/>
      <c r="V187" s="63"/>
      <c r="W187" s="63"/>
      <c r="X187" s="63"/>
      <c r="Y187" s="63"/>
      <c r="Z187" s="63"/>
    </row>
    <row r="188" spans="1:26" ht="19.5" customHeight="1">
      <c r="A188" s="63"/>
      <c r="B188" s="63" t="s">
        <v>4013</v>
      </c>
      <c r="C188" s="63" t="s">
        <v>4014</v>
      </c>
      <c r="D188" s="257">
        <v>13235.4</v>
      </c>
      <c r="E188" s="257">
        <v>14706</v>
      </c>
      <c r="F188" s="60">
        <f t="shared" ref="F188" si="113">CEILING(N188,100)</f>
        <v>18400</v>
      </c>
      <c r="G188" s="60">
        <f t="shared" ref="G188" si="114">CEILING(M188,100)</f>
        <v>30700</v>
      </c>
      <c r="H188" s="241" t="s">
        <v>511</v>
      </c>
      <c r="I188" s="258" t="s">
        <v>893</v>
      </c>
      <c r="J188" s="241"/>
      <c r="K188" s="270">
        <v>292</v>
      </c>
      <c r="L188" s="52">
        <f t="shared" si="83"/>
        <v>10220</v>
      </c>
      <c r="M188" s="53">
        <f t="shared" si="87"/>
        <v>30660</v>
      </c>
      <c r="N188" s="53">
        <f t="shared" si="84"/>
        <v>18396</v>
      </c>
      <c r="O188" s="53">
        <f t="shared" si="85"/>
        <v>17476.2</v>
      </c>
      <c r="P188" s="53">
        <f t="shared" si="86"/>
        <v>14854.77</v>
      </c>
      <c r="Q188" s="63"/>
      <c r="R188" s="63"/>
      <c r="S188" s="63"/>
      <c r="T188" s="63"/>
      <c r="U188" s="63"/>
      <c r="V188" s="63"/>
      <c r="W188" s="63"/>
      <c r="X188" s="63"/>
      <c r="Y188" s="63"/>
      <c r="Z188" s="63"/>
    </row>
    <row r="189" spans="1:26" ht="19.5" customHeight="1">
      <c r="A189" s="63"/>
      <c r="B189" s="63" t="s">
        <v>4015</v>
      </c>
      <c r="C189" s="63" t="s">
        <v>4016</v>
      </c>
      <c r="D189" s="257">
        <v>13081.5</v>
      </c>
      <c r="E189" s="257">
        <v>14535</v>
      </c>
      <c r="F189" s="60">
        <f t="shared" ref="F189:F191" si="115">CEILING(N189,100)</f>
        <v>17800</v>
      </c>
      <c r="G189" s="60">
        <f t="shared" ref="G189:G191" si="116">CEILING(M189,100)</f>
        <v>29700</v>
      </c>
      <c r="H189" s="241" t="s">
        <v>511</v>
      </c>
      <c r="I189" s="258" t="s">
        <v>893</v>
      </c>
      <c r="J189" s="241"/>
      <c r="K189" s="270">
        <v>282</v>
      </c>
      <c r="L189" s="52">
        <f t="shared" si="83"/>
        <v>9870</v>
      </c>
      <c r="M189" s="53">
        <f t="shared" si="87"/>
        <v>29610</v>
      </c>
      <c r="N189" s="53">
        <f t="shared" si="84"/>
        <v>17766</v>
      </c>
      <c r="O189" s="53">
        <f t="shared" si="85"/>
        <v>16877.7</v>
      </c>
      <c r="P189" s="53">
        <f t="shared" si="86"/>
        <v>14346.045</v>
      </c>
      <c r="Q189" s="63"/>
      <c r="R189" s="63"/>
      <c r="S189" s="63"/>
      <c r="T189" s="63"/>
      <c r="U189" s="63"/>
      <c r="V189" s="63"/>
      <c r="W189" s="63"/>
      <c r="X189" s="63"/>
      <c r="Y189" s="63"/>
      <c r="Z189" s="63"/>
    </row>
    <row r="190" spans="1:26" ht="19.5" customHeight="1">
      <c r="A190" s="63"/>
      <c r="B190" s="63" t="s">
        <v>4017</v>
      </c>
      <c r="C190" s="63" t="s">
        <v>4018</v>
      </c>
      <c r="D190" s="257">
        <v>4052.7000000000003</v>
      </c>
      <c r="E190" s="257">
        <v>4503</v>
      </c>
      <c r="F190" s="60">
        <f t="shared" si="115"/>
        <v>5300</v>
      </c>
      <c r="G190" s="60">
        <f t="shared" si="116"/>
        <v>8800</v>
      </c>
      <c r="H190" s="241" t="s">
        <v>511</v>
      </c>
      <c r="I190" s="258" t="s">
        <v>893</v>
      </c>
      <c r="J190" s="241"/>
      <c r="K190" s="271">
        <v>83</v>
      </c>
      <c r="L190" s="52">
        <f t="shared" si="83"/>
        <v>2905</v>
      </c>
      <c r="M190" s="53">
        <f t="shared" si="87"/>
        <v>8715</v>
      </c>
      <c r="N190" s="53">
        <f t="shared" si="84"/>
        <v>5229</v>
      </c>
      <c r="O190" s="53">
        <f t="shared" si="85"/>
        <v>4967.55</v>
      </c>
      <c r="P190" s="53">
        <f t="shared" si="86"/>
        <v>4222.4175000000005</v>
      </c>
      <c r="Q190" s="63"/>
      <c r="R190" s="63"/>
      <c r="S190" s="63"/>
      <c r="T190" s="63"/>
      <c r="U190" s="63"/>
      <c r="V190" s="63"/>
      <c r="W190" s="63"/>
      <c r="X190" s="63"/>
      <c r="Y190" s="63"/>
      <c r="Z190" s="63"/>
    </row>
    <row r="191" spans="1:26" ht="19.5" customHeight="1">
      <c r="A191" s="63"/>
      <c r="B191" s="63" t="s">
        <v>4019</v>
      </c>
      <c r="C191" s="63" t="s">
        <v>4020</v>
      </c>
      <c r="D191" s="257">
        <v>2821.5</v>
      </c>
      <c r="E191" s="257">
        <v>3135</v>
      </c>
      <c r="F191" s="60">
        <f t="shared" si="115"/>
        <v>3700</v>
      </c>
      <c r="G191" s="60">
        <f t="shared" si="116"/>
        <v>6100</v>
      </c>
      <c r="H191" s="241" t="s">
        <v>511</v>
      </c>
      <c r="I191" s="258" t="s">
        <v>893</v>
      </c>
      <c r="J191" s="241"/>
      <c r="K191" s="271">
        <v>58</v>
      </c>
      <c r="L191" s="52">
        <f t="shared" si="83"/>
        <v>2030</v>
      </c>
      <c r="M191" s="53">
        <f t="shared" si="87"/>
        <v>6090</v>
      </c>
      <c r="N191" s="53">
        <f t="shared" si="84"/>
        <v>3654</v>
      </c>
      <c r="O191" s="53">
        <f t="shared" si="85"/>
        <v>3471.2999999999997</v>
      </c>
      <c r="P191" s="53">
        <f t="shared" si="86"/>
        <v>2950.6049999999996</v>
      </c>
      <c r="Q191" s="63"/>
      <c r="R191" s="63"/>
      <c r="S191" s="63"/>
      <c r="T191" s="63"/>
      <c r="U191" s="63"/>
      <c r="V191" s="63"/>
      <c r="W191" s="63"/>
      <c r="X191" s="63"/>
      <c r="Y191" s="63"/>
      <c r="Z191" s="63"/>
    </row>
    <row r="192" spans="1:26" ht="19.5" customHeight="1">
      <c r="A192" s="63"/>
      <c r="B192" s="63"/>
      <c r="C192" s="63"/>
      <c r="D192" s="257"/>
      <c r="E192" s="257"/>
      <c r="F192" s="257"/>
      <c r="G192" s="257"/>
      <c r="H192" s="241"/>
      <c r="I192" s="241"/>
      <c r="J192" s="241"/>
      <c r="K192" s="63"/>
      <c r="L192" s="52">
        <f t="shared" si="83"/>
        <v>0</v>
      </c>
      <c r="M192" s="53">
        <f t="shared" si="87"/>
        <v>0</v>
      </c>
      <c r="N192" s="53">
        <f t="shared" si="84"/>
        <v>0</v>
      </c>
      <c r="O192" s="53">
        <f t="shared" si="85"/>
        <v>0</v>
      </c>
      <c r="P192" s="53">
        <f t="shared" si="86"/>
        <v>0</v>
      </c>
      <c r="Q192" s="63"/>
      <c r="R192" s="63"/>
      <c r="S192" s="63"/>
      <c r="T192" s="63"/>
      <c r="U192" s="63"/>
      <c r="V192" s="63"/>
      <c r="W192" s="63"/>
      <c r="X192" s="63"/>
      <c r="Y192" s="63"/>
      <c r="Z192" s="63"/>
    </row>
    <row r="193" spans="1:26" ht="19.5" customHeight="1">
      <c r="A193" s="63"/>
      <c r="B193" s="181" t="s">
        <v>4021</v>
      </c>
      <c r="C193" s="63"/>
      <c r="D193" s="257"/>
      <c r="E193" s="257"/>
      <c r="F193" s="257"/>
      <c r="G193" s="257"/>
      <c r="H193" s="241"/>
      <c r="I193" s="241"/>
      <c r="J193" s="241"/>
      <c r="K193" s="63"/>
      <c r="L193" s="52">
        <f t="shared" si="83"/>
        <v>0</v>
      </c>
      <c r="M193" s="53">
        <f t="shared" si="87"/>
        <v>0</v>
      </c>
      <c r="N193" s="53">
        <f t="shared" si="84"/>
        <v>0</v>
      </c>
      <c r="O193" s="53">
        <f t="shared" si="85"/>
        <v>0</v>
      </c>
      <c r="P193" s="53">
        <f t="shared" si="86"/>
        <v>0</v>
      </c>
      <c r="Q193" s="63"/>
      <c r="R193" s="63"/>
      <c r="S193" s="63"/>
      <c r="T193" s="63"/>
      <c r="U193" s="63"/>
      <c r="V193" s="63"/>
      <c r="W193" s="63"/>
      <c r="X193" s="63"/>
      <c r="Y193" s="63"/>
      <c r="Z193" s="63"/>
    </row>
    <row r="194" spans="1:26" ht="19.5" customHeight="1">
      <c r="A194" s="63"/>
      <c r="B194" s="63" t="s">
        <v>4022</v>
      </c>
      <c r="C194" s="63" t="s">
        <v>4023</v>
      </c>
      <c r="D194" s="257">
        <v>1846.8</v>
      </c>
      <c r="E194" s="257">
        <v>2052</v>
      </c>
      <c r="F194" s="60">
        <f t="shared" ref="F194" si="117">CEILING(N194,100)</f>
        <v>2600</v>
      </c>
      <c r="G194" s="60">
        <f t="shared" ref="G194" si="118">CEILING(M194,100)</f>
        <v>4400</v>
      </c>
      <c r="H194" s="241" t="s">
        <v>511</v>
      </c>
      <c r="I194" s="258" t="s">
        <v>893</v>
      </c>
      <c r="J194" s="241"/>
      <c r="K194" s="270">
        <v>41</v>
      </c>
      <c r="L194" s="52">
        <f t="shared" si="83"/>
        <v>1435</v>
      </c>
      <c r="M194" s="53">
        <f t="shared" si="87"/>
        <v>4305</v>
      </c>
      <c r="N194" s="53">
        <f t="shared" si="84"/>
        <v>2583</v>
      </c>
      <c r="O194" s="53">
        <f t="shared" si="85"/>
        <v>2453.85</v>
      </c>
      <c r="P194" s="53">
        <f t="shared" si="86"/>
        <v>2085.7725</v>
      </c>
      <c r="Q194" s="63"/>
      <c r="R194" s="63"/>
      <c r="S194" s="63"/>
      <c r="T194" s="63"/>
      <c r="U194" s="63"/>
      <c r="V194" s="63"/>
      <c r="W194" s="63"/>
      <c r="X194" s="63"/>
      <c r="Y194" s="63"/>
      <c r="Z194" s="63"/>
    </row>
    <row r="195" spans="1:26" ht="19.5" customHeight="1">
      <c r="A195" s="63"/>
      <c r="B195" s="63" t="s">
        <v>4024</v>
      </c>
      <c r="C195" s="63" t="s">
        <v>4025</v>
      </c>
      <c r="D195" s="257">
        <v>1846.8</v>
      </c>
      <c r="E195" s="257">
        <v>2052</v>
      </c>
      <c r="F195" s="60">
        <f t="shared" ref="F195:F202" si="119">CEILING(N195,100)</f>
        <v>2600</v>
      </c>
      <c r="G195" s="60">
        <f t="shared" ref="G195:G202" si="120">CEILING(M195,100)</f>
        <v>4200</v>
      </c>
      <c r="H195" s="241" t="s">
        <v>511</v>
      </c>
      <c r="I195" s="258" t="s">
        <v>893</v>
      </c>
      <c r="J195" s="241"/>
      <c r="K195" s="270">
        <v>40</v>
      </c>
      <c r="L195" s="52">
        <f t="shared" si="83"/>
        <v>1400</v>
      </c>
      <c r="M195" s="53">
        <f t="shared" si="87"/>
        <v>4200</v>
      </c>
      <c r="N195" s="53">
        <f t="shared" si="84"/>
        <v>2520</v>
      </c>
      <c r="O195" s="53">
        <f t="shared" si="85"/>
        <v>2394</v>
      </c>
      <c r="P195" s="53">
        <f t="shared" si="86"/>
        <v>2034.8999999999999</v>
      </c>
      <c r="Q195" s="63"/>
      <c r="R195" s="63"/>
      <c r="S195" s="63"/>
      <c r="T195" s="63"/>
      <c r="U195" s="63"/>
      <c r="V195" s="63"/>
      <c r="W195" s="63"/>
      <c r="X195" s="63"/>
      <c r="Y195" s="63"/>
      <c r="Z195" s="63"/>
    </row>
    <row r="196" spans="1:26" ht="19.5" customHeight="1">
      <c r="A196" s="63"/>
      <c r="B196" s="63" t="s">
        <v>4026</v>
      </c>
      <c r="C196" s="63" t="s">
        <v>4027</v>
      </c>
      <c r="D196" s="257">
        <v>2052</v>
      </c>
      <c r="E196" s="257">
        <v>2280</v>
      </c>
      <c r="F196" s="60">
        <f t="shared" si="119"/>
        <v>2900</v>
      </c>
      <c r="G196" s="60">
        <f t="shared" si="120"/>
        <v>4800</v>
      </c>
      <c r="H196" s="241" t="s">
        <v>511</v>
      </c>
      <c r="I196" s="258" t="s">
        <v>893</v>
      </c>
      <c r="J196" s="241"/>
      <c r="K196" s="270">
        <v>45</v>
      </c>
      <c r="L196" s="52">
        <f t="shared" ref="L196:L241" si="121">K196*35</f>
        <v>1575</v>
      </c>
      <c r="M196" s="53">
        <f t="shared" si="87"/>
        <v>4725</v>
      </c>
      <c r="N196" s="53">
        <f t="shared" si="84"/>
        <v>2835</v>
      </c>
      <c r="O196" s="53">
        <f t="shared" si="85"/>
        <v>2693.25</v>
      </c>
      <c r="P196" s="53">
        <f t="shared" si="86"/>
        <v>2289.2624999999998</v>
      </c>
      <c r="Q196" s="63"/>
      <c r="R196" s="63"/>
      <c r="S196" s="63"/>
      <c r="T196" s="63"/>
      <c r="U196" s="63"/>
      <c r="V196" s="63"/>
      <c r="W196" s="63"/>
      <c r="X196" s="63"/>
      <c r="Y196" s="63"/>
      <c r="Z196" s="63"/>
    </row>
    <row r="197" spans="1:26" ht="19.5" customHeight="1">
      <c r="A197" s="63"/>
      <c r="B197" s="63" t="s">
        <v>4028</v>
      </c>
      <c r="C197" s="63" t="s">
        <v>4029</v>
      </c>
      <c r="D197" s="257">
        <v>2359.8000000000002</v>
      </c>
      <c r="E197" s="257">
        <v>2622</v>
      </c>
      <c r="F197" s="60">
        <f t="shared" si="119"/>
        <v>3100</v>
      </c>
      <c r="G197" s="60">
        <f t="shared" si="120"/>
        <v>5100</v>
      </c>
      <c r="H197" s="241" t="s">
        <v>511</v>
      </c>
      <c r="I197" s="258" t="s">
        <v>893</v>
      </c>
      <c r="J197" s="241"/>
      <c r="K197" s="271">
        <v>48</v>
      </c>
      <c r="L197" s="52">
        <f t="shared" si="121"/>
        <v>1680</v>
      </c>
      <c r="M197" s="53">
        <f t="shared" ref="M197:M241" si="122">L197*3</f>
        <v>5040</v>
      </c>
      <c r="N197" s="53">
        <f t="shared" ref="N197:N241" si="123">M197*0.6</f>
        <v>3024</v>
      </c>
      <c r="O197" s="53">
        <f t="shared" ref="O197:O241" si="124">N197*0.95</f>
        <v>2872.7999999999997</v>
      </c>
      <c r="P197" s="53">
        <f t="shared" ref="P197:P241" si="125">O197*0.85</f>
        <v>2441.8799999999997</v>
      </c>
      <c r="Q197" s="63"/>
      <c r="R197" s="63"/>
      <c r="S197" s="63"/>
      <c r="T197" s="63"/>
      <c r="U197" s="63"/>
      <c r="V197" s="63"/>
      <c r="W197" s="63"/>
      <c r="X197" s="63"/>
      <c r="Y197" s="63"/>
      <c r="Z197" s="63"/>
    </row>
    <row r="198" spans="1:26" ht="19.5" customHeight="1">
      <c r="A198" s="63"/>
      <c r="B198" s="63" t="s">
        <v>4030</v>
      </c>
      <c r="C198" s="63" t="s">
        <v>4031</v>
      </c>
      <c r="D198" s="257">
        <v>3026.7000000000003</v>
      </c>
      <c r="E198" s="257">
        <v>3363</v>
      </c>
      <c r="F198" s="60">
        <f t="shared" si="119"/>
        <v>4000</v>
      </c>
      <c r="G198" s="60">
        <f t="shared" si="120"/>
        <v>6600</v>
      </c>
      <c r="H198" s="241" t="s">
        <v>511</v>
      </c>
      <c r="I198" s="258" t="s">
        <v>893</v>
      </c>
      <c r="J198" s="241"/>
      <c r="K198" s="271">
        <v>62</v>
      </c>
      <c r="L198" s="52">
        <f t="shared" si="121"/>
        <v>2170</v>
      </c>
      <c r="M198" s="53">
        <f t="shared" si="122"/>
        <v>6510</v>
      </c>
      <c r="N198" s="53">
        <f t="shared" si="123"/>
        <v>3906</v>
      </c>
      <c r="O198" s="53">
        <f t="shared" si="124"/>
        <v>3710.7</v>
      </c>
      <c r="P198" s="53">
        <f t="shared" si="125"/>
        <v>3154.0949999999998</v>
      </c>
      <c r="Q198" s="63"/>
      <c r="R198" s="63"/>
      <c r="S198" s="63"/>
      <c r="T198" s="63"/>
      <c r="U198" s="63"/>
      <c r="V198" s="63"/>
      <c r="W198" s="63"/>
      <c r="X198" s="63"/>
      <c r="Y198" s="63"/>
      <c r="Z198" s="63"/>
    </row>
    <row r="199" spans="1:26" ht="19.5" customHeight="1">
      <c r="A199" s="63"/>
      <c r="B199" s="63" t="s">
        <v>4032</v>
      </c>
      <c r="C199" s="63" t="s">
        <v>4033</v>
      </c>
      <c r="D199" s="257">
        <v>2359.8000000000002</v>
      </c>
      <c r="E199" s="257">
        <v>2622</v>
      </c>
      <c r="F199" s="60">
        <f t="shared" si="119"/>
        <v>3000</v>
      </c>
      <c r="G199" s="60">
        <f t="shared" si="120"/>
        <v>5000</v>
      </c>
      <c r="H199" s="241" t="s">
        <v>511</v>
      </c>
      <c r="I199" s="258" t="s">
        <v>893</v>
      </c>
      <c r="J199" s="241"/>
      <c r="K199" s="270">
        <v>47</v>
      </c>
      <c r="L199" s="52">
        <f t="shared" si="121"/>
        <v>1645</v>
      </c>
      <c r="M199" s="53">
        <f t="shared" si="122"/>
        <v>4935</v>
      </c>
      <c r="N199" s="53">
        <f t="shared" si="123"/>
        <v>2961</v>
      </c>
      <c r="O199" s="53">
        <f t="shared" si="124"/>
        <v>2812.95</v>
      </c>
      <c r="P199" s="53">
        <f t="shared" si="125"/>
        <v>2391.0074999999997</v>
      </c>
      <c r="Q199" s="63"/>
      <c r="R199" s="63"/>
      <c r="S199" s="63"/>
      <c r="T199" s="63"/>
      <c r="U199" s="63"/>
      <c r="V199" s="63"/>
      <c r="W199" s="63"/>
      <c r="X199" s="63"/>
      <c r="Y199" s="63"/>
      <c r="Z199" s="63"/>
    </row>
    <row r="200" spans="1:26" ht="19.5" customHeight="1">
      <c r="A200" s="63"/>
      <c r="B200" s="63" t="s">
        <v>4034</v>
      </c>
      <c r="C200" s="63" t="s">
        <v>4035</v>
      </c>
      <c r="D200" s="257">
        <v>2359.8000000000002</v>
      </c>
      <c r="E200" s="257">
        <v>2622</v>
      </c>
      <c r="F200" s="60">
        <f t="shared" si="119"/>
        <v>3000</v>
      </c>
      <c r="G200" s="60">
        <f t="shared" si="120"/>
        <v>5000</v>
      </c>
      <c r="H200" s="241" t="s">
        <v>511</v>
      </c>
      <c r="I200" s="258" t="s">
        <v>893</v>
      </c>
      <c r="J200" s="241"/>
      <c r="K200" s="270">
        <v>47</v>
      </c>
      <c r="L200" s="52">
        <f t="shared" si="121"/>
        <v>1645</v>
      </c>
      <c r="M200" s="53">
        <f t="shared" si="122"/>
        <v>4935</v>
      </c>
      <c r="N200" s="53">
        <f t="shared" si="123"/>
        <v>2961</v>
      </c>
      <c r="O200" s="53">
        <f t="shared" si="124"/>
        <v>2812.95</v>
      </c>
      <c r="P200" s="53">
        <f t="shared" si="125"/>
        <v>2391.0074999999997</v>
      </c>
      <c r="Q200" s="63"/>
      <c r="R200" s="63"/>
      <c r="S200" s="63"/>
      <c r="T200" s="63"/>
      <c r="U200" s="63"/>
      <c r="V200" s="63"/>
      <c r="W200" s="63"/>
      <c r="X200" s="63"/>
      <c r="Y200" s="63"/>
      <c r="Z200" s="63"/>
    </row>
    <row r="201" spans="1:26" ht="19.5" customHeight="1">
      <c r="A201" s="63"/>
      <c r="B201" s="63" t="s">
        <v>4036</v>
      </c>
      <c r="C201" s="63" t="s">
        <v>4037</v>
      </c>
      <c r="D201" s="257">
        <v>4719.6000000000004</v>
      </c>
      <c r="E201" s="257">
        <v>5244</v>
      </c>
      <c r="F201" s="60">
        <f t="shared" si="119"/>
        <v>6200</v>
      </c>
      <c r="G201" s="60">
        <f t="shared" si="120"/>
        <v>10200</v>
      </c>
      <c r="H201" s="241" t="s">
        <v>511</v>
      </c>
      <c r="I201" s="258" t="s">
        <v>893</v>
      </c>
      <c r="J201" s="241"/>
      <c r="K201" s="271">
        <v>97</v>
      </c>
      <c r="L201" s="52">
        <f t="shared" si="121"/>
        <v>3395</v>
      </c>
      <c r="M201" s="53">
        <f t="shared" si="122"/>
        <v>10185</v>
      </c>
      <c r="N201" s="53">
        <f t="shared" si="123"/>
        <v>6111</v>
      </c>
      <c r="O201" s="53">
        <f t="shared" si="124"/>
        <v>5805.45</v>
      </c>
      <c r="P201" s="53">
        <f t="shared" si="125"/>
        <v>4934.6324999999997</v>
      </c>
      <c r="Q201" s="63"/>
      <c r="R201" s="63"/>
      <c r="S201" s="63"/>
      <c r="T201" s="63"/>
      <c r="U201" s="63"/>
      <c r="V201" s="63"/>
      <c r="W201" s="63"/>
      <c r="X201" s="63"/>
      <c r="Y201" s="63"/>
      <c r="Z201" s="63"/>
    </row>
    <row r="202" spans="1:26" ht="19.5" customHeight="1">
      <c r="A202" s="63"/>
      <c r="B202" s="63" t="s">
        <v>4038</v>
      </c>
      <c r="C202" s="63" t="s">
        <v>4039</v>
      </c>
      <c r="D202" s="257">
        <v>8002.8</v>
      </c>
      <c r="E202" s="257">
        <v>8892</v>
      </c>
      <c r="F202" s="60">
        <f t="shared" si="119"/>
        <v>9200</v>
      </c>
      <c r="G202" s="60">
        <f t="shared" si="120"/>
        <v>15300</v>
      </c>
      <c r="H202" s="241" t="s">
        <v>511</v>
      </c>
      <c r="I202" s="258" t="s">
        <v>893</v>
      </c>
      <c r="J202" s="241"/>
      <c r="K202" s="270">
        <v>145</v>
      </c>
      <c r="L202" s="52">
        <f t="shared" si="121"/>
        <v>5075</v>
      </c>
      <c r="M202" s="53">
        <f t="shared" si="122"/>
        <v>15225</v>
      </c>
      <c r="N202" s="53">
        <f t="shared" si="123"/>
        <v>9135</v>
      </c>
      <c r="O202" s="53">
        <f t="shared" si="124"/>
        <v>8678.25</v>
      </c>
      <c r="P202" s="53">
        <f t="shared" si="125"/>
        <v>7376.5124999999998</v>
      </c>
      <c r="Q202" s="63"/>
      <c r="R202" s="63"/>
      <c r="S202" s="63"/>
      <c r="T202" s="63"/>
      <c r="U202" s="63"/>
      <c r="V202" s="63"/>
      <c r="W202" s="63"/>
      <c r="X202" s="63"/>
      <c r="Y202" s="63"/>
      <c r="Z202" s="63"/>
    </row>
    <row r="203" spans="1:26" ht="19.5" customHeight="1">
      <c r="A203" s="63"/>
      <c r="B203" s="63"/>
      <c r="C203" s="63"/>
      <c r="D203" s="257"/>
      <c r="E203" s="257"/>
      <c r="F203" s="257"/>
      <c r="G203" s="257"/>
      <c r="H203" s="241"/>
      <c r="I203" s="241"/>
      <c r="J203" s="241"/>
      <c r="K203" s="63"/>
      <c r="L203" s="52">
        <f t="shared" si="121"/>
        <v>0</v>
      </c>
      <c r="M203" s="53">
        <f t="shared" si="122"/>
        <v>0</v>
      </c>
      <c r="N203" s="53">
        <f t="shared" si="123"/>
        <v>0</v>
      </c>
      <c r="O203" s="53">
        <f t="shared" si="124"/>
        <v>0</v>
      </c>
      <c r="P203" s="53">
        <f t="shared" si="125"/>
        <v>0</v>
      </c>
      <c r="Q203" s="63"/>
      <c r="R203" s="63"/>
      <c r="S203" s="63"/>
      <c r="T203" s="63"/>
      <c r="U203" s="63"/>
      <c r="V203" s="63"/>
      <c r="W203" s="63"/>
      <c r="X203" s="63"/>
      <c r="Y203" s="63"/>
      <c r="Z203" s="63"/>
    </row>
    <row r="204" spans="1:26" ht="19.5" customHeight="1">
      <c r="A204" s="63"/>
      <c r="B204" s="181" t="s">
        <v>4040</v>
      </c>
      <c r="C204" s="63"/>
      <c r="D204" s="257"/>
      <c r="E204" s="257"/>
      <c r="F204" s="257"/>
      <c r="G204" s="257"/>
      <c r="H204" s="241"/>
      <c r="I204" s="241"/>
      <c r="J204" s="241"/>
      <c r="K204" s="63"/>
      <c r="L204" s="52">
        <f t="shared" si="121"/>
        <v>0</v>
      </c>
      <c r="M204" s="53">
        <f t="shared" si="122"/>
        <v>0</v>
      </c>
      <c r="N204" s="53">
        <f t="shared" si="123"/>
        <v>0</v>
      </c>
      <c r="O204" s="53">
        <f t="shared" si="124"/>
        <v>0</v>
      </c>
      <c r="P204" s="53">
        <f t="shared" si="125"/>
        <v>0</v>
      </c>
      <c r="Q204" s="63"/>
      <c r="R204" s="63"/>
      <c r="S204" s="63"/>
      <c r="T204" s="63"/>
      <c r="U204" s="63"/>
      <c r="V204" s="63"/>
      <c r="W204" s="63"/>
      <c r="X204" s="63"/>
      <c r="Y204" s="63"/>
      <c r="Z204" s="63"/>
    </row>
    <row r="205" spans="1:26" ht="19.5" customHeight="1">
      <c r="A205" s="63"/>
      <c r="B205" s="63" t="s">
        <v>4041</v>
      </c>
      <c r="C205" s="63" t="s">
        <v>4042</v>
      </c>
      <c r="D205" s="257">
        <v>3129.3</v>
      </c>
      <c r="E205" s="257">
        <v>3477</v>
      </c>
      <c r="F205" s="60">
        <f t="shared" ref="F205" si="126">CEILING(N205,100)</f>
        <v>3900</v>
      </c>
      <c r="G205" s="60">
        <f t="shared" ref="G205" si="127">CEILING(M205,100)</f>
        <v>6500</v>
      </c>
      <c r="H205" s="241" t="s">
        <v>511</v>
      </c>
      <c r="I205" s="258" t="s">
        <v>893</v>
      </c>
      <c r="J205" s="241"/>
      <c r="K205" s="271">
        <v>61</v>
      </c>
      <c r="L205" s="52">
        <f t="shared" si="121"/>
        <v>2135</v>
      </c>
      <c r="M205" s="53">
        <f t="shared" si="122"/>
        <v>6405</v>
      </c>
      <c r="N205" s="53">
        <f t="shared" si="123"/>
        <v>3843</v>
      </c>
      <c r="O205" s="53">
        <f t="shared" si="124"/>
        <v>3650.85</v>
      </c>
      <c r="P205" s="53">
        <f t="shared" si="125"/>
        <v>3103.2224999999999</v>
      </c>
      <c r="Q205" s="63"/>
      <c r="R205" s="63"/>
      <c r="S205" s="63"/>
      <c r="T205" s="63"/>
      <c r="U205" s="63"/>
      <c r="V205" s="63"/>
      <c r="W205" s="63"/>
      <c r="X205" s="63"/>
      <c r="Y205" s="63"/>
      <c r="Z205" s="63"/>
    </row>
    <row r="206" spans="1:26" ht="19.5" customHeight="1">
      <c r="A206" s="63"/>
      <c r="B206" s="63" t="s">
        <v>4043</v>
      </c>
      <c r="C206" s="63" t="s">
        <v>4044</v>
      </c>
      <c r="D206" s="257">
        <v>3591</v>
      </c>
      <c r="E206" s="257">
        <v>3990</v>
      </c>
      <c r="F206" s="60">
        <f t="shared" ref="F206:F211" si="128">CEILING(N206,100)</f>
        <v>4500</v>
      </c>
      <c r="G206" s="60">
        <f t="shared" ref="G206:G211" si="129">CEILING(M206,100)</f>
        <v>7400</v>
      </c>
      <c r="H206" s="241" t="s">
        <v>511</v>
      </c>
      <c r="I206" s="258" t="s">
        <v>893</v>
      </c>
      <c r="J206" s="241"/>
      <c r="K206" s="271">
        <v>70</v>
      </c>
      <c r="L206" s="52">
        <f t="shared" si="121"/>
        <v>2450</v>
      </c>
      <c r="M206" s="53">
        <f t="shared" si="122"/>
        <v>7350</v>
      </c>
      <c r="N206" s="53">
        <f t="shared" si="123"/>
        <v>4410</v>
      </c>
      <c r="O206" s="53">
        <f t="shared" si="124"/>
        <v>4189.5</v>
      </c>
      <c r="P206" s="53">
        <f t="shared" si="125"/>
        <v>3561.0749999999998</v>
      </c>
      <c r="Q206" s="63"/>
      <c r="R206" s="63"/>
      <c r="S206" s="63"/>
      <c r="T206" s="63"/>
      <c r="U206" s="63"/>
      <c r="V206" s="63"/>
      <c r="W206" s="63"/>
      <c r="X206" s="63"/>
      <c r="Y206" s="63"/>
      <c r="Z206" s="63"/>
    </row>
    <row r="207" spans="1:26" ht="19.5" customHeight="1">
      <c r="A207" s="63"/>
      <c r="B207" s="63" t="s">
        <v>4045</v>
      </c>
      <c r="C207" s="63" t="s">
        <v>4046</v>
      </c>
      <c r="D207" s="257">
        <v>1898.1000000000001</v>
      </c>
      <c r="E207" s="257">
        <v>2109</v>
      </c>
      <c r="F207" s="60">
        <f t="shared" si="128"/>
        <v>2600</v>
      </c>
      <c r="G207" s="60">
        <f t="shared" si="129"/>
        <v>4400</v>
      </c>
      <c r="H207" s="241" t="s">
        <v>511</v>
      </c>
      <c r="I207" s="258" t="s">
        <v>893</v>
      </c>
      <c r="J207" s="241"/>
      <c r="K207" s="270">
        <v>41</v>
      </c>
      <c r="L207" s="52">
        <f t="shared" si="121"/>
        <v>1435</v>
      </c>
      <c r="M207" s="53">
        <f t="shared" si="122"/>
        <v>4305</v>
      </c>
      <c r="N207" s="53">
        <f t="shared" si="123"/>
        <v>2583</v>
      </c>
      <c r="O207" s="53">
        <f t="shared" si="124"/>
        <v>2453.85</v>
      </c>
      <c r="P207" s="53">
        <f t="shared" si="125"/>
        <v>2085.7725</v>
      </c>
      <c r="Q207" s="63"/>
      <c r="R207" s="63"/>
      <c r="S207" s="63"/>
      <c r="T207" s="63"/>
      <c r="U207" s="63"/>
      <c r="V207" s="63"/>
      <c r="W207" s="63"/>
      <c r="X207" s="63"/>
      <c r="Y207" s="63"/>
      <c r="Z207" s="63"/>
    </row>
    <row r="208" spans="1:26" ht="19.5" customHeight="1">
      <c r="A208" s="63"/>
      <c r="B208" s="63" t="s">
        <v>4047</v>
      </c>
      <c r="C208" s="63" t="s">
        <v>4048</v>
      </c>
      <c r="D208" s="257">
        <v>3642.3</v>
      </c>
      <c r="E208" s="257">
        <v>4047</v>
      </c>
      <c r="F208" s="60">
        <f t="shared" si="128"/>
        <v>4500</v>
      </c>
      <c r="G208" s="60">
        <f t="shared" si="129"/>
        <v>7500</v>
      </c>
      <c r="H208" s="241" t="s">
        <v>511</v>
      </c>
      <c r="I208" s="258" t="s">
        <v>893</v>
      </c>
      <c r="J208" s="241"/>
      <c r="K208" s="271">
        <v>71</v>
      </c>
      <c r="L208" s="52">
        <f t="shared" si="121"/>
        <v>2485</v>
      </c>
      <c r="M208" s="53">
        <f t="shared" si="122"/>
        <v>7455</v>
      </c>
      <c r="N208" s="53">
        <f t="shared" si="123"/>
        <v>4473</v>
      </c>
      <c r="O208" s="53">
        <f t="shared" si="124"/>
        <v>4249.3499999999995</v>
      </c>
      <c r="P208" s="53">
        <f t="shared" si="125"/>
        <v>3611.9474999999993</v>
      </c>
      <c r="Q208" s="63"/>
      <c r="R208" s="63"/>
      <c r="S208" s="63"/>
      <c r="T208" s="63"/>
      <c r="U208" s="63"/>
      <c r="V208" s="63"/>
      <c r="W208" s="63"/>
      <c r="X208" s="63"/>
      <c r="Y208" s="63"/>
      <c r="Z208" s="63"/>
    </row>
    <row r="209" spans="1:26" ht="19.5" customHeight="1">
      <c r="A209" s="63"/>
      <c r="B209" s="63" t="s">
        <v>4049</v>
      </c>
      <c r="C209" s="63" t="s">
        <v>4050</v>
      </c>
      <c r="D209" s="257">
        <v>4257.9000000000005</v>
      </c>
      <c r="E209" s="257">
        <v>4731</v>
      </c>
      <c r="F209" s="60">
        <f t="shared" si="128"/>
        <v>5300</v>
      </c>
      <c r="G209" s="60">
        <f t="shared" si="129"/>
        <v>8800</v>
      </c>
      <c r="H209" s="241" t="s">
        <v>511</v>
      </c>
      <c r="I209" s="258" t="s">
        <v>893</v>
      </c>
      <c r="J209" s="241"/>
      <c r="K209" s="271">
        <v>83</v>
      </c>
      <c r="L209" s="52">
        <f t="shared" si="121"/>
        <v>2905</v>
      </c>
      <c r="M209" s="53">
        <f t="shared" si="122"/>
        <v>8715</v>
      </c>
      <c r="N209" s="53">
        <f t="shared" si="123"/>
        <v>5229</v>
      </c>
      <c r="O209" s="53">
        <f t="shared" si="124"/>
        <v>4967.55</v>
      </c>
      <c r="P209" s="53">
        <f t="shared" si="125"/>
        <v>4222.4175000000005</v>
      </c>
      <c r="Q209" s="63"/>
      <c r="R209" s="63"/>
      <c r="S209" s="63"/>
      <c r="T209" s="63"/>
      <c r="U209" s="63"/>
      <c r="V209" s="63"/>
      <c r="W209" s="63"/>
      <c r="X209" s="63"/>
      <c r="Y209" s="63"/>
      <c r="Z209" s="63"/>
    </row>
    <row r="210" spans="1:26" ht="19.5" customHeight="1">
      <c r="A210" s="63"/>
      <c r="B210" s="275" t="s">
        <v>5676</v>
      </c>
      <c r="C210" s="63" t="s">
        <v>4051</v>
      </c>
      <c r="D210" s="257">
        <v>7951.5</v>
      </c>
      <c r="E210" s="257">
        <v>8835</v>
      </c>
      <c r="F210" s="60">
        <f t="shared" si="128"/>
        <v>9800</v>
      </c>
      <c r="G210" s="60">
        <f t="shared" si="129"/>
        <v>16300</v>
      </c>
      <c r="H210" s="241" t="s">
        <v>511</v>
      </c>
      <c r="I210" s="258" t="s">
        <v>893</v>
      </c>
      <c r="J210" s="241"/>
      <c r="K210" s="271">
        <v>155</v>
      </c>
      <c r="L210" s="52">
        <f t="shared" si="121"/>
        <v>5425</v>
      </c>
      <c r="M210" s="53">
        <f t="shared" si="122"/>
        <v>16275</v>
      </c>
      <c r="N210" s="53">
        <f t="shared" si="123"/>
        <v>9765</v>
      </c>
      <c r="O210" s="53">
        <f t="shared" si="124"/>
        <v>9276.75</v>
      </c>
      <c r="P210" s="53">
        <f t="shared" si="125"/>
        <v>7885.2375000000002</v>
      </c>
      <c r="Q210" s="63"/>
      <c r="R210" s="63"/>
      <c r="S210" s="63"/>
      <c r="T210" s="63"/>
      <c r="U210" s="63"/>
      <c r="V210" s="63"/>
      <c r="W210" s="63"/>
      <c r="X210" s="63"/>
      <c r="Y210" s="63"/>
      <c r="Z210" s="63"/>
    </row>
    <row r="211" spans="1:26" ht="19.5" customHeight="1">
      <c r="A211" s="63"/>
      <c r="B211" s="275" t="s">
        <v>5677</v>
      </c>
      <c r="C211" s="63" t="s">
        <v>4052</v>
      </c>
      <c r="D211" s="257">
        <v>8515.8000000000011</v>
      </c>
      <c r="E211" s="257">
        <v>9462</v>
      </c>
      <c r="F211" s="60">
        <f t="shared" si="128"/>
        <v>10500</v>
      </c>
      <c r="G211" s="60">
        <f t="shared" si="129"/>
        <v>17500</v>
      </c>
      <c r="H211" s="241" t="s">
        <v>511</v>
      </c>
      <c r="I211" s="258" t="s">
        <v>893</v>
      </c>
      <c r="J211" s="241"/>
      <c r="K211" s="271">
        <v>166</v>
      </c>
      <c r="L211" s="52">
        <f t="shared" si="121"/>
        <v>5810</v>
      </c>
      <c r="M211" s="53">
        <f t="shared" si="122"/>
        <v>17430</v>
      </c>
      <c r="N211" s="53">
        <f t="shared" si="123"/>
        <v>10458</v>
      </c>
      <c r="O211" s="53">
        <f t="shared" si="124"/>
        <v>9935.1</v>
      </c>
      <c r="P211" s="53">
        <f t="shared" si="125"/>
        <v>8444.8350000000009</v>
      </c>
      <c r="Q211" s="63"/>
      <c r="R211" s="63"/>
      <c r="S211" s="63"/>
      <c r="T211" s="63"/>
      <c r="U211" s="63"/>
      <c r="V211" s="63"/>
      <c r="W211" s="63"/>
      <c r="X211" s="63"/>
      <c r="Y211" s="63"/>
      <c r="Z211" s="63"/>
    </row>
    <row r="212" spans="1:26" ht="19.5" customHeight="1">
      <c r="A212" s="63"/>
      <c r="B212" s="63"/>
      <c r="C212" s="63"/>
      <c r="D212" s="257"/>
      <c r="E212" s="257"/>
      <c r="F212" s="257"/>
      <c r="G212" s="257"/>
      <c r="H212" s="241"/>
      <c r="I212" s="258"/>
      <c r="J212" s="241"/>
      <c r="K212" s="63"/>
      <c r="L212" s="52">
        <f t="shared" si="121"/>
        <v>0</v>
      </c>
      <c r="M212" s="53">
        <f t="shared" si="122"/>
        <v>0</v>
      </c>
      <c r="N212" s="53">
        <f t="shared" si="123"/>
        <v>0</v>
      </c>
      <c r="O212" s="53">
        <f t="shared" si="124"/>
        <v>0</v>
      </c>
      <c r="P212" s="53">
        <f t="shared" si="125"/>
        <v>0</v>
      </c>
      <c r="Q212" s="63"/>
      <c r="R212" s="63"/>
      <c r="S212" s="63"/>
      <c r="T212" s="63"/>
      <c r="U212" s="63"/>
      <c r="V212" s="63"/>
      <c r="W212" s="63"/>
      <c r="X212" s="63"/>
      <c r="Y212" s="63"/>
      <c r="Z212" s="63"/>
    </row>
    <row r="213" spans="1:26" ht="19.5" customHeight="1">
      <c r="A213" s="63"/>
      <c r="B213" s="63"/>
      <c r="C213" s="63"/>
      <c r="D213" s="257"/>
      <c r="E213" s="257"/>
      <c r="F213" s="257"/>
      <c r="G213" s="257"/>
      <c r="H213" s="241"/>
      <c r="I213" s="258"/>
      <c r="J213" s="241"/>
      <c r="K213" s="63"/>
      <c r="L213" s="52">
        <f t="shared" si="121"/>
        <v>0</v>
      </c>
      <c r="M213" s="53">
        <f t="shared" si="122"/>
        <v>0</v>
      </c>
      <c r="N213" s="53">
        <f t="shared" si="123"/>
        <v>0</v>
      </c>
      <c r="O213" s="53">
        <f t="shared" si="124"/>
        <v>0</v>
      </c>
      <c r="P213" s="53">
        <f t="shared" si="125"/>
        <v>0</v>
      </c>
      <c r="Q213" s="63"/>
      <c r="R213" s="63"/>
      <c r="S213" s="63"/>
      <c r="T213" s="63"/>
      <c r="U213" s="63"/>
      <c r="V213" s="63"/>
      <c r="W213" s="63"/>
      <c r="X213" s="63"/>
      <c r="Y213" s="63"/>
      <c r="Z213" s="63"/>
    </row>
    <row r="214" spans="1:26" ht="19.5" customHeight="1">
      <c r="A214" s="256" t="s">
        <v>4053</v>
      </c>
      <c r="B214" s="181" t="s">
        <v>4054</v>
      </c>
      <c r="C214" s="63"/>
      <c r="D214" s="257"/>
      <c r="E214" s="257"/>
      <c r="F214" s="257"/>
      <c r="G214" s="257"/>
      <c r="H214" s="241"/>
      <c r="I214" s="241"/>
      <c r="J214" s="241"/>
      <c r="K214" s="63"/>
      <c r="L214" s="52">
        <f t="shared" si="121"/>
        <v>0</v>
      </c>
      <c r="M214" s="53">
        <f t="shared" si="122"/>
        <v>0</v>
      </c>
      <c r="N214" s="53">
        <f t="shared" si="123"/>
        <v>0</v>
      </c>
      <c r="O214" s="53">
        <f t="shared" si="124"/>
        <v>0</v>
      </c>
      <c r="P214" s="53">
        <f t="shared" si="125"/>
        <v>0</v>
      </c>
      <c r="Q214" s="63"/>
      <c r="R214" s="63"/>
      <c r="S214" s="63"/>
      <c r="T214" s="63"/>
      <c r="U214" s="63"/>
      <c r="V214" s="63"/>
      <c r="W214" s="63"/>
      <c r="X214" s="63"/>
      <c r="Y214" s="63"/>
      <c r="Z214" s="63"/>
    </row>
    <row r="215" spans="1:26" ht="19.5" customHeight="1">
      <c r="A215" s="63"/>
      <c r="B215" s="63" t="s">
        <v>4055</v>
      </c>
      <c r="C215" s="63" t="s">
        <v>4056</v>
      </c>
      <c r="D215" s="257">
        <v>2975.4</v>
      </c>
      <c r="E215" s="257">
        <v>3306</v>
      </c>
      <c r="F215" s="60">
        <f t="shared" ref="F215" si="130">CEILING(N215,100)</f>
        <v>3700</v>
      </c>
      <c r="G215" s="60">
        <f t="shared" ref="G215" si="131">CEILING(M215,100)</f>
        <v>6100</v>
      </c>
      <c r="H215" s="241" t="s">
        <v>511</v>
      </c>
      <c r="I215" s="258" t="s">
        <v>893</v>
      </c>
      <c r="J215" s="241"/>
      <c r="K215" s="270">
        <v>58</v>
      </c>
      <c r="L215" s="52">
        <f t="shared" si="121"/>
        <v>2030</v>
      </c>
      <c r="M215" s="53">
        <f t="shared" si="122"/>
        <v>6090</v>
      </c>
      <c r="N215" s="53">
        <f t="shared" si="123"/>
        <v>3654</v>
      </c>
      <c r="O215" s="53">
        <f t="shared" si="124"/>
        <v>3471.2999999999997</v>
      </c>
      <c r="P215" s="53">
        <f t="shared" si="125"/>
        <v>2950.6049999999996</v>
      </c>
      <c r="Q215" s="63"/>
      <c r="R215" s="63"/>
      <c r="S215" s="63"/>
      <c r="T215" s="63"/>
      <c r="U215" s="63"/>
      <c r="V215" s="63"/>
      <c r="W215" s="63"/>
      <c r="X215" s="63"/>
      <c r="Y215" s="63"/>
      <c r="Z215" s="63"/>
    </row>
    <row r="216" spans="1:26" ht="19.5" customHeight="1">
      <c r="A216" s="63"/>
      <c r="B216" s="63" t="s">
        <v>4057</v>
      </c>
      <c r="C216" s="63" t="s">
        <v>4058</v>
      </c>
      <c r="D216" s="257">
        <v>3180.6</v>
      </c>
      <c r="E216" s="257">
        <v>3534</v>
      </c>
      <c r="F216" s="60">
        <f t="shared" ref="F216:F218" si="132">CEILING(N216,100)</f>
        <v>4000</v>
      </c>
      <c r="G216" s="60">
        <f t="shared" ref="G216:G218" si="133">CEILING(M216,100)</f>
        <v>6600</v>
      </c>
      <c r="H216" s="241" t="s">
        <v>511</v>
      </c>
      <c r="I216" s="258" t="s">
        <v>893</v>
      </c>
      <c r="J216" s="241"/>
      <c r="K216" s="270">
        <v>62</v>
      </c>
      <c r="L216" s="52">
        <f t="shared" si="121"/>
        <v>2170</v>
      </c>
      <c r="M216" s="53">
        <f t="shared" si="122"/>
        <v>6510</v>
      </c>
      <c r="N216" s="53">
        <f t="shared" si="123"/>
        <v>3906</v>
      </c>
      <c r="O216" s="53">
        <f t="shared" si="124"/>
        <v>3710.7</v>
      </c>
      <c r="P216" s="53">
        <f t="shared" si="125"/>
        <v>3154.0949999999998</v>
      </c>
      <c r="Q216" s="63"/>
      <c r="R216" s="63"/>
      <c r="S216" s="63"/>
      <c r="T216" s="63"/>
      <c r="U216" s="63"/>
      <c r="V216" s="63"/>
      <c r="W216" s="63"/>
      <c r="X216" s="63"/>
      <c r="Y216" s="63"/>
      <c r="Z216" s="63"/>
    </row>
    <row r="217" spans="1:26" ht="19.5" customHeight="1">
      <c r="A217" s="63"/>
      <c r="B217" s="63" t="s">
        <v>4059</v>
      </c>
      <c r="C217" s="63" t="s">
        <v>4060</v>
      </c>
      <c r="D217" s="257">
        <v>2565</v>
      </c>
      <c r="E217" s="257">
        <v>2850</v>
      </c>
      <c r="F217" s="60">
        <f t="shared" si="132"/>
        <v>3300</v>
      </c>
      <c r="G217" s="60">
        <f t="shared" si="133"/>
        <v>5400</v>
      </c>
      <c r="H217" s="241" t="s">
        <v>511</v>
      </c>
      <c r="I217" s="258" t="s">
        <v>893</v>
      </c>
      <c r="J217" s="241"/>
      <c r="K217" s="270">
        <v>51</v>
      </c>
      <c r="L217" s="52">
        <f t="shared" si="121"/>
        <v>1785</v>
      </c>
      <c r="M217" s="53">
        <f t="shared" si="122"/>
        <v>5355</v>
      </c>
      <c r="N217" s="53">
        <f t="shared" si="123"/>
        <v>3213</v>
      </c>
      <c r="O217" s="53">
        <f t="shared" si="124"/>
        <v>3052.35</v>
      </c>
      <c r="P217" s="53">
        <f t="shared" si="125"/>
        <v>2594.4974999999999</v>
      </c>
      <c r="Q217" s="63"/>
      <c r="R217" s="63"/>
      <c r="S217" s="63"/>
      <c r="T217" s="63"/>
      <c r="U217" s="63"/>
      <c r="V217" s="63"/>
      <c r="W217" s="63"/>
      <c r="X217" s="63"/>
      <c r="Y217" s="63"/>
      <c r="Z217" s="63"/>
    </row>
    <row r="218" spans="1:26" ht="19.5" customHeight="1">
      <c r="A218" s="63"/>
      <c r="B218" s="63" t="s">
        <v>4061</v>
      </c>
      <c r="C218" s="63" t="s">
        <v>4062</v>
      </c>
      <c r="D218" s="257">
        <v>5796.9000000000005</v>
      </c>
      <c r="E218" s="257">
        <v>6441</v>
      </c>
      <c r="F218" s="60">
        <f t="shared" si="132"/>
        <v>7700</v>
      </c>
      <c r="G218" s="60">
        <f t="shared" si="133"/>
        <v>12900</v>
      </c>
      <c r="H218" s="241" t="s">
        <v>511</v>
      </c>
      <c r="I218" s="258" t="s">
        <v>893</v>
      </c>
      <c r="J218" s="241"/>
      <c r="K218" s="276">
        <v>122</v>
      </c>
      <c r="L218" s="52">
        <f t="shared" si="121"/>
        <v>4270</v>
      </c>
      <c r="M218" s="53">
        <f t="shared" si="122"/>
        <v>12810</v>
      </c>
      <c r="N218" s="53">
        <f t="shared" si="123"/>
        <v>7686</v>
      </c>
      <c r="O218" s="53">
        <f t="shared" si="124"/>
        <v>7301.7</v>
      </c>
      <c r="P218" s="53">
        <f t="shared" si="125"/>
        <v>6206.4449999999997</v>
      </c>
      <c r="Q218" s="63"/>
      <c r="R218" s="63"/>
      <c r="S218" s="63"/>
      <c r="T218" s="63"/>
      <c r="U218" s="63"/>
      <c r="V218" s="63"/>
      <c r="W218" s="63"/>
      <c r="X218" s="63"/>
      <c r="Y218" s="63"/>
      <c r="Z218" s="63"/>
    </row>
    <row r="219" spans="1:26" ht="19.5" customHeight="1">
      <c r="A219" s="63"/>
      <c r="B219" s="63"/>
      <c r="C219" s="63"/>
      <c r="D219" s="257"/>
      <c r="E219" s="257"/>
      <c r="F219" s="257"/>
      <c r="G219" s="257"/>
      <c r="H219" s="241"/>
      <c r="I219" s="241"/>
      <c r="J219" s="241"/>
      <c r="K219" s="63"/>
      <c r="L219" s="52">
        <f t="shared" si="121"/>
        <v>0</v>
      </c>
      <c r="M219" s="53">
        <f t="shared" si="122"/>
        <v>0</v>
      </c>
      <c r="N219" s="53">
        <f t="shared" si="123"/>
        <v>0</v>
      </c>
      <c r="O219" s="53">
        <f t="shared" si="124"/>
        <v>0</v>
      </c>
      <c r="P219" s="53">
        <f t="shared" si="125"/>
        <v>0</v>
      </c>
      <c r="Q219" s="63"/>
      <c r="R219" s="63"/>
      <c r="S219" s="63"/>
      <c r="T219" s="63"/>
      <c r="U219" s="63"/>
      <c r="V219" s="63"/>
      <c r="W219" s="63"/>
      <c r="X219" s="63"/>
      <c r="Y219" s="63"/>
      <c r="Z219" s="63"/>
    </row>
    <row r="220" spans="1:26" ht="19.5" customHeight="1">
      <c r="A220" s="63"/>
      <c r="B220" s="63" t="s">
        <v>4063</v>
      </c>
      <c r="C220" s="63" t="s">
        <v>4064</v>
      </c>
      <c r="D220" s="257">
        <v>1160.4059999999999</v>
      </c>
      <c r="E220" s="257">
        <v>1482</v>
      </c>
      <c r="F220" s="60">
        <f t="shared" ref="F220" si="134">CEILING(N220,100)</f>
        <v>1500</v>
      </c>
      <c r="G220" s="60">
        <f t="shared" ref="G220" si="135">CEILING(M220,100)</f>
        <v>2500</v>
      </c>
      <c r="H220" s="241" t="s">
        <v>952</v>
      </c>
      <c r="I220" s="258" t="s">
        <v>893</v>
      </c>
      <c r="J220" s="239"/>
      <c r="K220" s="63"/>
      <c r="L220" s="52">
        <f t="shared" si="121"/>
        <v>0</v>
      </c>
      <c r="M220" s="259">
        <v>2500</v>
      </c>
      <c r="N220" s="53">
        <f t="shared" si="123"/>
        <v>1500</v>
      </c>
      <c r="O220" s="53">
        <f t="shared" si="124"/>
        <v>1425</v>
      </c>
      <c r="P220" s="53">
        <f t="shared" si="125"/>
        <v>1211.25</v>
      </c>
      <c r="Q220" s="63"/>
      <c r="R220" s="63"/>
      <c r="S220" s="63"/>
      <c r="T220" s="63"/>
      <c r="U220" s="63"/>
      <c r="V220" s="63"/>
      <c r="W220" s="63"/>
      <c r="X220" s="63"/>
      <c r="Y220" s="63"/>
      <c r="Z220" s="63"/>
    </row>
    <row r="221" spans="1:26" ht="19.5" customHeight="1">
      <c r="A221" s="63"/>
      <c r="B221" s="63" t="s">
        <v>4065</v>
      </c>
      <c r="C221" s="63" t="s">
        <v>4066</v>
      </c>
      <c r="D221" s="257">
        <v>1338.93</v>
      </c>
      <c r="E221" s="257">
        <v>1710</v>
      </c>
      <c r="F221" s="60">
        <f t="shared" ref="F221:F222" si="136">CEILING(N221,100)</f>
        <v>1800</v>
      </c>
      <c r="G221" s="60">
        <f t="shared" ref="G221:G222" si="137">CEILING(M221,100)</f>
        <v>2900</v>
      </c>
      <c r="H221" s="241" t="s">
        <v>952</v>
      </c>
      <c r="I221" s="258" t="s">
        <v>893</v>
      </c>
      <c r="J221" s="239"/>
      <c r="K221" s="63"/>
      <c r="L221" s="52">
        <f t="shared" si="121"/>
        <v>0</v>
      </c>
      <c r="M221" s="259">
        <v>2900</v>
      </c>
      <c r="N221" s="53">
        <f t="shared" si="123"/>
        <v>1740</v>
      </c>
      <c r="O221" s="53">
        <f t="shared" si="124"/>
        <v>1653</v>
      </c>
      <c r="P221" s="53">
        <f t="shared" si="125"/>
        <v>1405.05</v>
      </c>
      <c r="Q221" s="63"/>
      <c r="R221" s="63"/>
      <c r="S221" s="63"/>
      <c r="T221" s="63"/>
      <c r="U221" s="63"/>
      <c r="V221" s="63"/>
      <c r="W221" s="63"/>
      <c r="X221" s="63"/>
      <c r="Y221" s="63"/>
      <c r="Z221" s="63"/>
    </row>
    <row r="222" spans="1:26" ht="19.5" customHeight="1">
      <c r="A222" s="63"/>
      <c r="B222" s="63" t="s">
        <v>4067</v>
      </c>
      <c r="C222" s="63" t="s">
        <v>4068</v>
      </c>
      <c r="D222" s="257">
        <v>1338.93</v>
      </c>
      <c r="E222" s="257">
        <v>1710</v>
      </c>
      <c r="F222" s="60">
        <f t="shared" si="136"/>
        <v>1800</v>
      </c>
      <c r="G222" s="60">
        <f t="shared" si="137"/>
        <v>2900</v>
      </c>
      <c r="H222" s="241" t="s">
        <v>952</v>
      </c>
      <c r="I222" s="258" t="s">
        <v>893</v>
      </c>
      <c r="J222" s="239"/>
      <c r="K222" s="63"/>
      <c r="L222" s="52">
        <f t="shared" si="121"/>
        <v>0</v>
      </c>
      <c r="M222" s="259">
        <v>2900</v>
      </c>
      <c r="N222" s="53">
        <f t="shared" si="123"/>
        <v>1740</v>
      </c>
      <c r="O222" s="53">
        <f t="shared" si="124"/>
        <v>1653</v>
      </c>
      <c r="P222" s="53">
        <f t="shared" si="125"/>
        <v>1405.05</v>
      </c>
      <c r="Q222" s="63"/>
      <c r="R222" s="63"/>
      <c r="S222" s="63"/>
      <c r="T222" s="63"/>
      <c r="U222" s="63"/>
      <c r="V222" s="63"/>
      <c r="W222" s="63"/>
      <c r="X222" s="63"/>
      <c r="Y222" s="63"/>
      <c r="Z222" s="63"/>
    </row>
    <row r="223" spans="1:26" ht="19.5" customHeight="1">
      <c r="A223" s="63"/>
      <c r="B223" s="63"/>
      <c r="C223" s="63"/>
      <c r="D223" s="257"/>
      <c r="E223" s="257"/>
      <c r="F223" s="257"/>
      <c r="G223" s="257"/>
      <c r="H223" s="241"/>
      <c r="I223" s="241"/>
      <c r="J223" s="241"/>
      <c r="K223" s="63"/>
      <c r="L223" s="52">
        <f t="shared" si="121"/>
        <v>0</v>
      </c>
      <c r="M223" s="53">
        <f t="shared" si="122"/>
        <v>0</v>
      </c>
      <c r="N223" s="53">
        <f t="shared" si="123"/>
        <v>0</v>
      </c>
      <c r="O223" s="53">
        <f t="shared" si="124"/>
        <v>0</v>
      </c>
      <c r="P223" s="53">
        <f t="shared" si="125"/>
        <v>0</v>
      </c>
      <c r="Q223" s="63"/>
      <c r="R223" s="63"/>
      <c r="S223" s="63"/>
      <c r="T223" s="63"/>
      <c r="U223" s="63"/>
      <c r="V223" s="63"/>
      <c r="W223" s="63"/>
      <c r="X223" s="63"/>
      <c r="Y223" s="63"/>
      <c r="Z223" s="63"/>
    </row>
    <row r="224" spans="1:26" ht="19.5" customHeight="1">
      <c r="A224" s="63"/>
      <c r="B224" s="181" t="s">
        <v>4069</v>
      </c>
      <c r="C224" s="63"/>
      <c r="D224" s="257"/>
      <c r="E224" s="257"/>
      <c r="F224" s="257"/>
      <c r="G224" s="257"/>
      <c r="H224" s="241"/>
      <c r="I224" s="241"/>
      <c r="J224" s="241"/>
      <c r="K224" s="63"/>
      <c r="L224" s="52">
        <f t="shared" si="121"/>
        <v>0</v>
      </c>
      <c r="M224" s="53">
        <f t="shared" si="122"/>
        <v>0</v>
      </c>
      <c r="N224" s="53">
        <f t="shared" si="123"/>
        <v>0</v>
      </c>
      <c r="O224" s="53">
        <f t="shared" si="124"/>
        <v>0</v>
      </c>
      <c r="P224" s="53">
        <f t="shared" si="125"/>
        <v>0</v>
      </c>
      <c r="Q224" s="63"/>
      <c r="R224" s="63"/>
      <c r="S224" s="63"/>
      <c r="T224" s="63"/>
      <c r="U224" s="63"/>
      <c r="V224" s="63"/>
      <c r="W224" s="63"/>
      <c r="X224" s="63"/>
      <c r="Y224" s="63"/>
      <c r="Z224" s="63"/>
    </row>
    <row r="225" spans="1:26" ht="19.5" customHeight="1">
      <c r="A225" s="63"/>
      <c r="B225" s="63" t="s">
        <v>3901</v>
      </c>
      <c r="C225" s="63" t="s">
        <v>3902</v>
      </c>
      <c r="D225" s="257">
        <v>5181.3</v>
      </c>
      <c r="E225" s="257">
        <v>5757</v>
      </c>
      <c r="F225" s="60">
        <f t="shared" ref="F225" si="138">CEILING(N225,100)</f>
        <v>6400</v>
      </c>
      <c r="G225" s="60">
        <f t="shared" ref="G225" si="139">CEILING(M225,100)</f>
        <v>10700</v>
      </c>
      <c r="H225" s="241" t="s">
        <v>511</v>
      </c>
      <c r="I225" s="258" t="s">
        <v>893</v>
      </c>
      <c r="J225" s="241"/>
      <c r="K225" s="63">
        <v>101</v>
      </c>
      <c r="L225" s="52">
        <f t="shared" si="121"/>
        <v>3535</v>
      </c>
      <c r="M225" s="53">
        <f t="shared" si="122"/>
        <v>10605</v>
      </c>
      <c r="N225" s="53">
        <f t="shared" si="123"/>
        <v>6363</v>
      </c>
      <c r="O225" s="53">
        <f t="shared" si="124"/>
        <v>6044.8499999999995</v>
      </c>
      <c r="P225" s="53">
        <f t="shared" si="125"/>
        <v>5138.1224999999995</v>
      </c>
      <c r="Q225" s="63"/>
      <c r="R225" s="63"/>
      <c r="S225" s="63"/>
      <c r="T225" s="63"/>
      <c r="U225" s="63"/>
      <c r="V225" s="63"/>
      <c r="W225" s="63"/>
      <c r="X225" s="63"/>
      <c r="Y225" s="63"/>
      <c r="Z225" s="63"/>
    </row>
    <row r="226" spans="1:26" ht="19.5" customHeight="1">
      <c r="A226" s="63"/>
      <c r="B226" s="63" t="s">
        <v>4070</v>
      </c>
      <c r="C226" s="63" t="s">
        <v>4071</v>
      </c>
      <c r="D226" s="257">
        <v>5181.3</v>
      </c>
      <c r="E226" s="257">
        <v>5757</v>
      </c>
      <c r="F226" s="60">
        <f t="shared" ref="F226:F229" si="140">CEILING(N226,100)</f>
        <v>6200</v>
      </c>
      <c r="G226" s="60">
        <f t="shared" ref="G226:G229" si="141">CEILING(M226,100)</f>
        <v>10200</v>
      </c>
      <c r="H226" s="241" t="s">
        <v>511</v>
      </c>
      <c r="I226" s="258" t="s">
        <v>893</v>
      </c>
      <c r="J226" s="241"/>
      <c r="K226" s="63">
        <v>97</v>
      </c>
      <c r="L226" s="52">
        <f t="shared" si="121"/>
        <v>3395</v>
      </c>
      <c r="M226" s="53">
        <f t="shared" si="122"/>
        <v>10185</v>
      </c>
      <c r="N226" s="53">
        <f t="shared" si="123"/>
        <v>6111</v>
      </c>
      <c r="O226" s="53">
        <f t="shared" si="124"/>
        <v>5805.45</v>
      </c>
      <c r="P226" s="53">
        <f t="shared" si="125"/>
        <v>4934.6324999999997</v>
      </c>
      <c r="Q226" s="63"/>
      <c r="R226" s="63"/>
      <c r="S226" s="63"/>
      <c r="T226" s="63"/>
      <c r="U226" s="63"/>
      <c r="V226" s="63"/>
      <c r="W226" s="63"/>
      <c r="X226" s="63"/>
      <c r="Y226" s="63"/>
      <c r="Z226" s="63"/>
    </row>
    <row r="227" spans="1:26" ht="19.5" customHeight="1">
      <c r="A227" s="63"/>
      <c r="B227" s="63" t="s">
        <v>4072</v>
      </c>
      <c r="C227" s="63" t="s">
        <v>4073</v>
      </c>
      <c r="D227" s="257">
        <v>2872.8</v>
      </c>
      <c r="E227" s="257">
        <v>3192</v>
      </c>
      <c r="F227" s="60">
        <f t="shared" si="140"/>
        <v>3800</v>
      </c>
      <c r="G227" s="60">
        <f t="shared" si="141"/>
        <v>6200</v>
      </c>
      <c r="H227" s="241" t="s">
        <v>511</v>
      </c>
      <c r="I227" s="258" t="s">
        <v>893</v>
      </c>
      <c r="J227" s="241"/>
      <c r="K227" s="63">
        <v>59</v>
      </c>
      <c r="L227" s="52">
        <f t="shared" si="121"/>
        <v>2065</v>
      </c>
      <c r="M227" s="53">
        <f t="shared" si="122"/>
        <v>6195</v>
      </c>
      <c r="N227" s="53">
        <f t="shared" si="123"/>
        <v>3717</v>
      </c>
      <c r="O227" s="53">
        <f t="shared" si="124"/>
        <v>3531.1499999999996</v>
      </c>
      <c r="P227" s="53">
        <f t="shared" si="125"/>
        <v>3001.4774999999995</v>
      </c>
      <c r="Q227" s="63"/>
      <c r="R227" s="63"/>
      <c r="S227" s="63"/>
      <c r="T227" s="63"/>
      <c r="U227" s="63"/>
      <c r="V227" s="63"/>
      <c r="W227" s="63"/>
      <c r="X227" s="63"/>
      <c r="Y227" s="63"/>
      <c r="Z227" s="63"/>
    </row>
    <row r="228" spans="1:26" ht="19.5" customHeight="1">
      <c r="A228" s="63"/>
      <c r="B228" s="63" t="s">
        <v>4074</v>
      </c>
      <c r="C228" s="63" t="s">
        <v>4075</v>
      </c>
      <c r="D228" s="257">
        <v>2616.3000000000002</v>
      </c>
      <c r="E228" s="257">
        <v>2907</v>
      </c>
      <c r="F228" s="60">
        <f t="shared" si="140"/>
        <v>3300</v>
      </c>
      <c r="G228" s="60">
        <f t="shared" si="141"/>
        <v>5400</v>
      </c>
      <c r="H228" s="241" t="s">
        <v>511</v>
      </c>
      <c r="I228" s="258" t="s">
        <v>893</v>
      </c>
      <c r="J228" s="241"/>
      <c r="K228" s="277">
        <v>51</v>
      </c>
      <c r="L228" s="52">
        <f t="shared" si="121"/>
        <v>1785</v>
      </c>
      <c r="M228" s="53">
        <f t="shared" si="122"/>
        <v>5355</v>
      </c>
      <c r="N228" s="53">
        <f t="shared" si="123"/>
        <v>3213</v>
      </c>
      <c r="O228" s="53">
        <f t="shared" si="124"/>
        <v>3052.35</v>
      </c>
      <c r="P228" s="53">
        <f t="shared" si="125"/>
        <v>2594.4974999999999</v>
      </c>
      <c r="Q228" s="63"/>
      <c r="R228" s="63"/>
      <c r="S228" s="63"/>
      <c r="T228" s="63"/>
      <c r="U228" s="63"/>
      <c r="V228" s="63"/>
      <c r="W228" s="63"/>
      <c r="X228" s="63"/>
      <c r="Y228" s="63"/>
      <c r="Z228" s="63"/>
    </row>
    <row r="229" spans="1:26" ht="19.5" customHeight="1">
      <c r="A229" s="63"/>
      <c r="B229" s="63" t="s">
        <v>4076</v>
      </c>
      <c r="C229" s="63" t="s">
        <v>4077</v>
      </c>
      <c r="D229" s="257">
        <v>3180.6</v>
      </c>
      <c r="E229" s="257">
        <v>3534</v>
      </c>
      <c r="F229" s="60">
        <f t="shared" si="140"/>
        <v>4800</v>
      </c>
      <c r="G229" s="60">
        <f t="shared" si="141"/>
        <v>8000</v>
      </c>
      <c r="H229" s="241" t="s">
        <v>511</v>
      </c>
      <c r="I229" s="258" t="s">
        <v>893</v>
      </c>
      <c r="J229" s="241"/>
      <c r="K229" s="270">
        <v>76</v>
      </c>
      <c r="L229" s="52">
        <f t="shared" si="121"/>
        <v>2660</v>
      </c>
      <c r="M229" s="53">
        <f t="shared" si="122"/>
        <v>7980</v>
      </c>
      <c r="N229" s="53">
        <f t="shared" si="123"/>
        <v>4788</v>
      </c>
      <c r="O229" s="53">
        <f t="shared" si="124"/>
        <v>4548.5999999999995</v>
      </c>
      <c r="P229" s="53">
        <f t="shared" si="125"/>
        <v>3866.3099999999995</v>
      </c>
      <c r="Q229" s="63"/>
      <c r="R229" s="63"/>
      <c r="S229" s="63"/>
      <c r="T229" s="63"/>
      <c r="U229" s="63"/>
      <c r="V229" s="63"/>
      <c r="W229" s="63"/>
      <c r="X229" s="63"/>
      <c r="Y229" s="63"/>
      <c r="Z229" s="63"/>
    </row>
    <row r="230" spans="1:26" ht="19.5" customHeight="1">
      <c r="A230" s="63"/>
      <c r="B230" s="63"/>
      <c r="C230" s="63"/>
      <c r="D230" s="257"/>
      <c r="E230" s="257"/>
      <c r="F230" s="257"/>
      <c r="G230" s="257"/>
      <c r="H230" s="241"/>
      <c r="I230" s="241"/>
      <c r="J230" s="241"/>
      <c r="K230" s="63"/>
      <c r="L230" s="52">
        <f t="shared" si="121"/>
        <v>0</v>
      </c>
      <c r="M230" s="53">
        <f t="shared" si="122"/>
        <v>0</v>
      </c>
      <c r="N230" s="53">
        <f t="shared" si="123"/>
        <v>0</v>
      </c>
      <c r="O230" s="53">
        <f t="shared" si="124"/>
        <v>0</v>
      </c>
      <c r="P230" s="53">
        <f t="shared" si="125"/>
        <v>0</v>
      </c>
      <c r="Q230" s="63"/>
      <c r="R230" s="63"/>
      <c r="S230" s="63"/>
      <c r="T230" s="63"/>
      <c r="U230" s="63"/>
      <c r="V230" s="63"/>
      <c r="W230" s="63"/>
      <c r="X230" s="63"/>
      <c r="Y230" s="63"/>
      <c r="Z230" s="63"/>
    </row>
    <row r="231" spans="1:26" ht="19.5" customHeight="1">
      <c r="A231" s="63"/>
      <c r="B231" s="63" t="s">
        <v>4078</v>
      </c>
      <c r="C231" s="63" t="s">
        <v>4079</v>
      </c>
      <c r="D231" s="257">
        <v>2008.395</v>
      </c>
      <c r="E231" s="257">
        <v>2565</v>
      </c>
      <c r="F231" s="60">
        <f t="shared" ref="F231" si="142">CEILING(N231,100)</f>
        <v>2700</v>
      </c>
      <c r="G231" s="60">
        <f t="shared" ref="G231" si="143">CEILING(M231,100)</f>
        <v>4500</v>
      </c>
      <c r="H231" s="241" t="s">
        <v>952</v>
      </c>
      <c r="I231" s="258" t="s">
        <v>893</v>
      </c>
      <c r="J231" s="239"/>
      <c r="K231" s="63"/>
      <c r="L231" s="52">
        <f t="shared" si="121"/>
        <v>0</v>
      </c>
      <c r="M231" s="259">
        <v>4500</v>
      </c>
      <c r="N231" s="53">
        <f t="shared" si="123"/>
        <v>2700</v>
      </c>
      <c r="O231" s="53">
        <f t="shared" si="124"/>
        <v>2565</v>
      </c>
      <c r="P231" s="53">
        <f t="shared" si="125"/>
        <v>2180.25</v>
      </c>
      <c r="Q231" s="63"/>
      <c r="R231" s="63"/>
      <c r="S231" s="63"/>
      <c r="T231" s="63"/>
      <c r="U231" s="63"/>
      <c r="V231" s="63"/>
      <c r="W231" s="63"/>
      <c r="X231" s="63"/>
      <c r="Y231" s="63"/>
      <c r="Z231" s="63"/>
    </row>
    <row r="232" spans="1:26" ht="19.5" customHeight="1">
      <c r="A232" s="63"/>
      <c r="B232" s="63" t="s">
        <v>4080</v>
      </c>
      <c r="C232" s="63" t="s">
        <v>4081</v>
      </c>
      <c r="D232" s="257">
        <v>2410.0740000000001</v>
      </c>
      <c r="E232" s="257">
        <v>3078</v>
      </c>
      <c r="F232" s="60">
        <f t="shared" ref="F232" si="144">CEILING(N232,100)</f>
        <v>3200</v>
      </c>
      <c r="G232" s="60">
        <f t="shared" ref="G232" si="145">CEILING(M232,100)</f>
        <v>5300</v>
      </c>
      <c r="H232" s="241" t="s">
        <v>952</v>
      </c>
      <c r="I232" s="258" t="s">
        <v>893</v>
      </c>
      <c r="J232" s="239"/>
      <c r="K232" s="63"/>
      <c r="L232" s="52">
        <f t="shared" si="121"/>
        <v>0</v>
      </c>
      <c r="M232" s="259">
        <v>5300</v>
      </c>
      <c r="N232" s="53">
        <f t="shared" si="123"/>
        <v>3180</v>
      </c>
      <c r="O232" s="53">
        <f t="shared" si="124"/>
        <v>3021</v>
      </c>
      <c r="P232" s="53">
        <f t="shared" si="125"/>
        <v>2567.85</v>
      </c>
      <c r="Q232" s="63"/>
      <c r="R232" s="63"/>
      <c r="S232" s="63"/>
      <c r="T232" s="63"/>
      <c r="U232" s="63"/>
      <c r="V232" s="63"/>
      <c r="W232" s="63"/>
      <c r="X232" s="63"/>
      <c r="Y232" s="63"/>
      <c r="Z232" s="63"/>
    </row>
    <row r="233" spans="1:26" ht="19.5" customHeight="1">
      <c r="A233" s="63"/>
      <c r="B233" s="63"/>
      <c r="C233" s="63"/>
      <c r="D233" s="257"/>
      <c r="E233" s="257"/>
      <c r="F233" s="257"/>
      <c r="G233" s="257"/>
      <c r="H233" s="241"/>
      <c r="I233" s="241"/>
      <c r="J233" s="241"/>
      <c r="K233" s="63"/>
      <c r="L233" s="52">
        <f t="shared" si="121"/>
        <v>0</v>
      </c>
      <c r="M233" s="53">
        <f t="shared" si="122"/>
        <v>0</v>
      </c>
      <c r="N233" s="53">
        <f t="shared" si="123"/>
        <v>0</v>
      </c>
      <c r="O233" s="53">
        <f t="shared" si="124"/>
        <v>0</v>
      </c>
      <c r="P233" s="53">
        <f t="shared" si="125"/>
        <v>0</v>
      </c>
      <c r="Q233" s="63"/>
      <c r="R233" s="63"/>
      <c r="S233" s="63"/>
      <c r="T233" s="63"/>
      <c r="U233" s="63"/>
      <c r="V233" s="63"/>
      <c r="W233" s="63"/>
      <c r="X233" s="63"/>
      <c r="Y233" s="63"/>
      <c r="Z233" s="63"/>
    </row>
    <row r="234" spans="1:26" ht="19.5" customHeight="1">
      <c r="A234" s="63"/>
      <c r="B234" s="181" t="s">
        <v>4082</v>
      </c>
      <c r="C234" s="63"/>
      <c r="D234" s="257"/>
      <c r="E234" s="257"/>
      <c r="F234" s="257"/>
      <c r="G234" s="257"/>
      <c r="H234" s="241"/>
      <c r="I234" s="241"/>
      <c r="J234" s="241"/>
      <c r="K234" s="63"/>
      <c r="L234" s="52">
        <f t="shared" si="121"/>
        <v>0</v>
      </c>
      <c r="M234" s="53">
        <f t="shared" si="122"/>
        <v>0</v>
      </c>
      <c r="N234" s="53">
        <f t="shared" si="123"/>
        <v>0</v>
      </c>
      <c r="O234" s="53">
        <f t="shared" si="124"/>
        <v>0</v>
      </c>
      <c r="P234" s="53">
        <f t="shared" si="125"/>
        <v>0</v>
      </c>
      <c r="Q234" s="63"/>
      <c r="R234" s="63"/>
      <c r="S234" s="63"/>
      <c r="T234" s="63"/>
      <c r="U234" s="63"/>
      <c r="V234" s="63"/>
      <c r="W234" s="63"/>
      <c r="X234" s="63"/>
      <c r="Y234" s="63"/>
      <c r="Z234" s="63"/>
    </row>
    <row r="235" spans="1:26" ht="19.5" customHeight="1">
      <c r="A235" s="63"/>
      <c r="B235" s="63" t="s">
        <v>4083</v>
      </c>
      <c r="C235" s="63" t="s">
        <v>4084</v>
      </c>
      <c r="D235" s="257">
        <v>5130</v>
      </c>
      <c r="E235" s="257">
        <v>5700</v>
      </c>
      <c r="F235" s="60">
        <f t="shared" ref="F235" si="146">CEILING(N235,100)</f>
        <v>6200</v>
      </c>
      <c r="G235" s="60">
        <f t="shared" ref="G235" si="147">CEILING(M235,100)</f>
        <v>10200</v>
      </c>
      <c r="H235" s="241" t="s">
        <v>511</v>
      </c>
      <c r="I235" s="258" t="s">
        <v>893</v>
      </c>
      <c r="J235" s="241"/>
      <c r="K235" s="63">
        <v>97</v>
      </c>
      <c r="L235" s="52">
        <f t="shared" si="121"/>
        <v>3395</v>
      </c>
      <c r="M235" s="53">
        <f t="shared" si="122"/>
        <v>10185</v>
      </c>
      <c r="N235" s="53">
        <f t="shared" si="123"/>
        <v>6111</v>
      </c>
      <c r="O235" s="53">
        <f t="shared" si="124"/>
        <v>5805.45</v>
      </c>
      <c r="P235" s="53">
        <f t="shared" si="125"/>
        <v>4934.6324999999997</v>
      </c>
      <c r="Q235" s="63"/>
      <c r="R235" s="63"/>
      <c r="S235" s="63"/>
      <c r="T235" s="63"/>
      <c r="U235" s="63"/>
      <c r="V235" s="63"/>
      <c r="W235" s="63"/>
      <c r="X235" s="63"/>
      <c r="Y235" s="63"/>
      <c r="Z235" s="63"/>
    </row>
    <row r="236" spans="1:26" ht="19.5" customHeight="1">
      <c r="A236" s="63"/>
      <c r="B236" s="63" t="s">
        <v>4085</v>
      </c>
      <c r="C236" s="63" t="s">
        <v>4086</v>
      </c>
      <c r="D236" s="257">
        <v>5335.2</v>
      </c>
      <c r="E236" s="257">
        <v>5928</v>
      </c>
      <c r="F236" s="60">
        <f t="shared" ref="F236:F241" si="148">CEILING(N236,100)</f>
        <v>6400</v>
      </c>
      <c r="G236" s="60">
        <f t="shared" ref="G236:G241" si="149">CEILING(M236,100)</f>
        <v>10700</v>
      </c>
      <c r="H236" s="241" t="s">
        <v>511</v>
      </c>
      <c r="I236" s="258" t="s">
        <v>893</v>
      </c>
      <c r="J236" s="241"/>
      <c r="K236" s="63">
        <v>101</v>
      </c>
      <c r="L236" s="52">
        <f t="shared" si="121"/>
        <v>3535</v>
      </c>
      <c r="M236" s="53">
        <f t="shared" si="122"/>
        <v>10605</v>
      </c>
      <c r="N236" s="53">
        <f t="shared" si="123"/>
        <v>6363</v>
      </c>
      <c r="O236" s="53">
        <f t="shared" si="124"/>
        <v>6044.8499999999995</v>
      </c>
      <c r="P236" s="53">
        <f t="shared" si="125"/>
        <v>5138.1224999999995</v>
      </c>
      <c r="Q236" s="63"/>
      <c r="R236" s="63"/>
      <c r="S236" s="63"/>
      <c r="T236" s="63"/>
      <c r="U236" s="63"/>
      <c r="V236" s="63"/>
      <c r="W236" s="63"/>
      <c r="X236" s="63"/>
      <c r="Y236" s="63"/>
      <c r="Z236" s="63"/>
    </row>
    <row r="237" spans="1:26" ht="19.5" customHeight="1">
      <c r="A237" s="63"/>
      <c r="B237" s="63" t="s">
        <v>4087</v>
      </c>
      <c r="C237" s="63" t="s">
        <v>4088</v>
      </c>
      <c r="D237" s="257">
        <v>4565.7</v>
      </c>
      <c r="E237" s="257">
        <v>5073</v>
      </c>
      <c r="F237" s="60">
        <f t="shared" si="148"/>
        <v>5500</v>
      </c>
      <c r="G237" s="60">
        <f t="shared" si="149"/>
        <v>9100</v>
      </c>
      <c r="H237" s="241" t="s">
        <v>511</v>
      </c>
      <c r="I237" s="258" t="s">
        <v>893</v>
      </c>
      <c r="J237" s="241"/>
      <c r="K237" s="270">
        <v>86</v>
      </c>
      <c r="L237" s="52">
        <f t="shared" si="121"/>
        <v>3010</v>
      </c>
      <c r="M237" s="53">
        <f t="shared" si="122"/>
        <v>9030</v>
      </c>
      <c r="N237" s="53">
        <f t="shared" si="123"/>
        <v>5418</v>
      </c>
      <c r="O237" s="53">
        <f t="shared" si="124"/>
        <v>5147.0999999999995</v>
      </c>
      <c r="P237" s="53">
        <f t="shared" si="125"/>
        <v>4375.0349999999999</v>
      </c>
      <c r="Q237" s="63"/>
      <c r="R237" s="63"/>
      <c r="S237" s="63"/>
      <c r="T237" s="63"/>
      <c r="U237" s="63"/>
      <c r="V237" s="63"/>
      <c r="W237" s="63"/>
      <c r="X237" s="63"/>
      <c r="Y237" s="63"/>
      <c r="Z237" s="63"/>
    </row>
    <row r="238" spans="1:26" ht="19.5" customHeight="1">
      <c r="A238" s="63"/>
      <c r="B238" s="63" t="s">
        <v>4089</v>
      </c>
      <c r="C238" s="63" t="s">
        <v>4090</v>
      </c>
      <c r="D238" s="257">
        <v>4104</v>
      </c>
      <c r="E238" s="257">
        <v>4560</v>
      </c>
      <c r="F238" s="60">
        <f t="shared" si="148"/>
        <v>5100</v>
      </c>
      <c r="G238" s="60">
        <f t="shared" si="149"/>
        <v>8400</v>
      </c>
      <c r="H238" s="241" t="s">
        <v>511</v>
      </c>
      <c r="I238" s="258" t="s">
        <v>893</v>
      </c>
      <c r="J238" s="241"/>
      <c r="K238" s="270">
        <v>80</v>
      </c>
      <c r="L238" s="52">
        <f t="shared" si="121"/>
        <v>2800</v>
      </c>
      <c r="M238" s="53">
        <f t="shared" si="122"/>
        <v>8400</v>
      </c>
      <c r="N238" s="53">
        <f t="shared" si="123"/>
        <v>5040</v>
      </c>
      <c r="O238" s="53">
        <f t="shared" si="124"/>
        <v>4788</v>
      </c>
      <c r="P238" s="53">
        <f t="shared" si="125"/>
        <v>4069.7999999999997</v>
      </c>
      <c r="Q238" s="63"/>
      <c r="R238" s="63"/>
      <c r="S238" s="63"/>
      <c r="T238" s="63"/>
      <c r="U238" s="63"/>
      <c r="V238" s="63"/>
      <c r="W238" s="63"/>
      <c r="X238" s="63"/>
      <c r="Y238" s="63"/>
      <c r="Z238" s="63"/>
    </row>
    <row r="239" spans="1:26" ht="19.5" customHeight="1">
      <c r="A239" s="63"/>
      <c r="B239" s="63" t="s">
        <v>4091</v>
      </c>
      <c r="C239" s="63" t="s">
        <v>4092</v>
      </c>
      <c r="D239" s="257">
        <v>6412.5</v>
      </c>
      <c r="E239" s="257">
        <v>7125</v>
      </c>
      <c r="F239" s="60">
        <f t="shared" si="148"/>
        <v>8400</v>
      </c>
      <c r="G239" s="60">
        <f t="shared" si="149"/>
        <v>13900</v>
      </c>
      <c r="H239" s="241" t="s">
        <v>511</v>
      </c>
      <c r="I239" s="258" t="s">
        <v>893</v>
      </c>
      <c r="J239" s="241"/>
      <c r="K239" s="63">
        <v>132</v>
      </c>
      <c r="L239" s="52">
        <f t="shared" si="121"/>
        <v>4620</v>
      </c>
      <c r="M239" s="53">
        <f t="shared" si="122"/>
        <v>13860</v>
      </c>
      <c r="N239" s="53">
        <f t="shared" si="123"/>
        <v>8316</v>
      </c>
      <c r="O239" s="53">
        <f t="shared" si="124"/>
        <v>7900.2</v>
      </c>
      <c r="P239" s="53">
        <f t="shared" si="125"/>
        <v>6715.17</v>
      </c>
      <c r="Q239" s="63"/>
      <c r="R239" s="63"/>
      <c r="S239" s="63"/>
      <c r="T239" s="63"/>
      <c r="U239" s="63"/>
      <c r="V239" s="63"/>
      <c r="W239" s="63"/>
      <c r="X239" s="63"/>
      <c r="Y239" s="63"/>
      <c r="Z239" s="63"/>
    </row>
    <row r="240" spans="1:26" ht="19.5" customHeight="1">
      <c r="A240" s="63"/>
      <c r="B240" s="63" t="s">
        <v>4093</v>
      </c>
      <c r="C240" s="63" t="s">
        <v>4094</v>
      </c>
      <c r="D240" s="257">
        <v>7438.5</v>
      </c>
      <c r="E240" s="257">
        <v>8265</v>
      </c>
      <c r="F240" s="60">
        <f t="shared" si="148"/>
        <v>9600</v>
      </c>
      <c r="G240" s="60">
        <f t="shared" si="149"/>
        <v>16000</v>
      </c>
      <c r="H240" s="241" t="s">
        <v>511</v>
      </c>
      <c r="I240" s="258" t="s">
        <v>893</v>
      </c>
      <c r="J240" s="241"/>
      <c r="K240" s="63">
        <v>152</v>
      </c>
      <c r="L240" s="52">
        <f t="shared" si="121"/>
        <v>5320</v>
      </c>
      <c r="M240" s="53">
        <f t="shared" si="122"/>
        <v>15960</v>
      </c>
      <c r="N240" s="53">
        <f t="shared" si="123"/>
        <v>9576</v>
      </c>
      <c r="O240" s="53">
        <f t="shared" si="124"/>
        <v>9097.1999999999989</v>
      </c>
      <c r="P240" s="53">
        <f t="shared" si="125"/>
        <v>7732.619999999999</v>
      </c>
      <c r="Q240" s="63"/>
      <c r="R240" s="63"/>
      <c r="S240" s="63"/>
      <c r="T240" s="63"/>
      <c r="U240" s="63"/>
      <c r="V240" s="63"/>
      <c r="W240" s="63"/>
      <c r="X240" s="63"/>
      <c r="Y240" s="63"/>
      <c r="Z240" s="63"/>
    </row>
    <row r="241" spans="1:26" ht="19.5" customHeight="1">
      <c r="A241" s="63"/>
      <c r="B241" s="63" t="s">
        <v>4095</v>
      </c>
      <c r="C241" s="63" t="s">
        <v>4096</v>
      </c>
      <c r="D241" s="257">
        <v>7848.9000000000005</v>
      </c>
      <c r="E241" s="257">
        <v>8721</v>
      </c>
      <c r="F241" s="60">
        <f t="shared" si="148"/>
        <v>10500</v>
      </c>
      <c r="G241" s="60">
        <f t="shared" si="149"/>
        <v>17500</v>
      </c>
      <c r="H241" s="241" t="s">
        <v>511</v>
      </c>
      <c r="I241" s="258" t="s">
        <v>893</v>
      </c>
      <c r="J241" s="241"/>
      <c r="K241" s="63">
        <v>166</v>
      </c>
      <c r="L241" s="52">
        <f t="shared" si="121"/>
        <v>5810</v>
      </c>
      <c r="M241" s="53">
        <f t="shared" si="122"/>
        <v>17430</v>
      </c>
      <c r="N241" s="53">
        <f t="shared" si="123"/>
        <v>10458</v>
      </c>
      <c r="O241" s="53">
        <f t="shared" si="124"/>
        <v>9935.1</v>
      </c>
      <c r="P241" s="53">
        <f t="shared" si="125"/>
        <v>8444.8350000000009</v>
      </c>
      <c r="Q241" s="63"/>
      <c r="R241" s="63"/>
      <c r="S241" s="63"/>
      <c r="T241" s="63"/>
      <c r="U241" s="63"/>
      <c r="V241" s="63"/>
      <c r="W241" s="63"/>
      <c r="X241" s="63"/>
      <c r="Y241" s="63"/>
      <c r="Z241" s="63"/>
    </row>
    <row r="242" spans="1:26" ht="15.75" customHeight="1">
      <c r="A242" s="33"/>
      <c r="B242" s="33"/>
      <c r="C242" s="33"/>
      <c r="D242" s="249"/>
      <c r="E242" s="249"/>
      <c r="F242" s="249"/>
      <c r="G242" s="249"/>
      <c r="H242" s="248"/>
      <c r="I242" s="248"/>
      <c r="J242" s="248"/>
    </row>
    <row r="243" spans="1:26" ht="15.75" customHeight="1">
      <c r="A243" s="33"/>
      <c r="B243" s="33"/>
      <c r="C243" s="33"/>
      <c r="D243" s="249"/>
      <c r="E243" s="249"/>
      <c r="F243" s="249"/>
      <c r="G243" s="249"/>
      <c r="H243" s="248"/>
      <c r="I243" s="248"/>
      <c r="J243" s="248"/>
    </row>
    <row r="244" spans="1:26" ht="15.75" customHeight="1">
      <c r="A244" s="33"/>
      <c r="B244" s="33"/>
      <c r="C244" s="33"/>
      <c r="D244" s="249"/>
      <c r="E244" s="249"/>
      <c r="F244" s="249"/>
      <c r="G244" s="249"/>
      <c r="H244" s="248"/>
      <c r="I244" s="248"/>
      <c r="J244" s="248"/>
    </row>
    <row r="245" spans="1:26" ht="15.75" customHeight="1">
      <c r="A245" s="33"/>
      <c r="B245" s="33"/>
      <c r="C245" s="33"/>
      <c r="D245" s="249"/>
      <c r="E245" s="249"/>
      <c r="F245" s="249"/>
      <c r="G245" s="249"/>
      <c r="H245" s="248"/>
      <c r="I245" s="248"/>
      <c r="J245" s="248"/>
    </row>
    <row r="246" spans="1:26" ht="15.75" customHeight="1">
      <c r="A246" s="33"/>
      <c r="B246" s="33"/>
      <c r="C246" s="33"/>
      <c r="D246" s="249"/>
      <c r="E246" s="249"/>
      <c r="F246" s="249"/>
      <c r="G246" s="249"/>
      <c r="H246" s="248"/>
      <c r="I246" s="248"/>
      <c r="J246" s="248"/>
    </row>
    <row r="247" spans="1:26" ht="15.75" customHeight="1">
      <c r="A247" s="33"/>
      <c r="B247" s="33"/>
      <c r="C247" s="33"/>
      <c r="D247" s="249"/>
      <c r="E247" s="249"/>
      <c r="F247" s="249"/>
      <c r="G247" s="249"/>
      <c r="H247" s="248"/>
      <c r="I247" s="248"/>
      <c r="J247" s="248"/>
    </row>
    <row r="248" spans="1:26" ht="15.75" customHeight="1">
      <c r="A248" s="33"/>
      <c r="B248" s="33"/>
      <c r="C248" s="33"/>
      <c r="D248" s="249"/>
      <c r="E248" s="249"/>
      <c r="F248" s="249"/>
      <c r="G248" s="249"/>
      <c r="H248" s="248"/>
      <c r="I248" s="248"/>
      <c r="J248" s="248"/>
    </row>
    <row r="249" spans="1:26" ht="15.75" customHeight="1">
      <c r="A249" s="33"/>
      <c r="B249" s="33"/>
      <c r="C249" s="33"/>
      <c r="D249" s="249"/>
      <c r="E249" s="249"/>
      <c r="F249" s="249"/>
      <c r="G249" s="249"/>
      <c r="H249" s="248"/>
      <c r="I249" s="248"/>
      <c r="J249" s="248"/>
    </row>
    <row r="250" spans="1:26" ht="15.75" customHeight="1">
      <c r="A250" s="33"/>
      <c r="B250" s="33"/>
      <c r="C250" s="33"/>
      <c r="D250" s="249"/>
      <c r="E250" s="249"/>
      <c r="F250" s="249"/>
      <c r="G250" s="249"/>
      <c r="H250" s="248"/>
      <c r="I250" s="248"/>
      <c r="J250" s="248"/>
    </row>
    <row r="251" spans="1:26" ht="15.75" customHeight="1">
      <c r="A251" s="33"/>
      <c r="B251" s="33"/>
      <c r="C251" s="33"/>
      <c r="D251" s="249"/>
      <c r="E251" s="249"/>
      <c r="F251" s="249"/>
      <c r="G251" s="249"/>
      <c r="H251" s="248"/>
      <c r="I251" s="248"/>
      <c r="J251" s="248"/>
    </row>
    <row r="252" spans="1:26" ht="15.75" customHeight="1">
      <c r="A252" s="33"/>
      <c r="B252" s="33"/>
      <c r="C252" s="33"/>
      <c r="D252" s="249"/>
      <c r="E252" s="249"/>
      <c r="F252" s="249"/>
      <c r="G252" s="249"/>
      <c r="H252" s="248"/>
      <c r="I252" s="248"/>
      <c r="J252" s="248"/>
    </row>
    <row r="253" spans="1:26" ht="15.75" customHeight="1">
      <c r="A253" s="33"/>
      <c r="B253" s="33"/>
      <c r="C253" s="33"/>
      <c r="D253" s="249"/>
      <c r="E253" s="249"/>
      <c r="F253" s="249"/>
      <c r="G253" s="249"/>
      <c r="H253" s="248"/>
      <c r="I253" s="248"/>
      <c r="J253" s="248"/>
    </row>
    <row r="254" spans="1:26" ht="15.75" customHeight="1">
      <c r="A254" s="33"/>
      <c r="B254" s="33"/>
      <c r="C254" s="33"/>
      <c r="D254" s="249"/>
      <c r="E254" s="249"/>
      <c r="F254" s="249"/>
      <c r="G254" s="249"/>
      <c r="H254" s="248"/>
      <c r="I254" s="248"/>
      <c r="J254" s="248"/>
    </row>
    <row r="255" spans="1:26" ht="15.75" customHeight="1">
      <c r="A255" s="33"/>
      <c r="B255" s="33"/>
      <c r="C255" s="33"/>
      <c r="D255" s="249"/>
      <c r="E255" s="249"/>
      <c r="F255" s="249"/>
      <c r="G255" s="249"/>
      <c r="H255" s="248"/>
      <c r="I255" s="248"/>
      <c r="J255" s="248"/>
    </row>
    <row r="256" spans="1:26" ht="15.75" customHeight="1">
      <c r="A256" s="33"/>
      <c r="B256" s="33"/>
      <c r="C256" s="33"/>
      <c r="D256" s="249"/>
      <c r="E256" s="249"/>
      <c r="F256" s="249"/>
      <c r="G256" s="249"/>
      <c r="H256" s="248"/>
      <c r="I256" s="248"/>
      <c r="J256" s="248"/>
    </row>
    <row r="257" spans="1:10" ht="15.75" customHeight="1">
      <c r="A257" s="33"/>
      <c r="B257" s="33"/>
      <c r="C257" s="33"/>
      <c r="D257" s="249"/>
      <c r="E257" s="249"/>
      <c r="F257" s="249"/>
      <c r="G257" s="249"/>
      <c r="H257" s="248"/>
      <c r="I257" s="248"/>
      <c r="J257" s="248"/>
    </row>
    <row r="258" spans="1:10" ht="15.75" customHeight="1">
      <c r="A258" s="33"/>
      <c r="B258" s="33"/>
      <c r="C258" s="33"/>
      <c r="D258" s="249"/>
      <c r="E258" s="249"/>
      <c r="F258" s="249"/>
      <c r="G258" s="249"/>
      <c r="H258" s="248"/>
      <c r="I258" s="248"/>
      <c r="J258" s="248"/>
    </row>
    <row r="259" spans="1:10" ht="15.75" customHeight="1">
      <c r="A259" s="33"/>
      <c r="B259" s="33"/>
      <c r="C259" s="33"/>
      <c r="D259" s="249"/>
      <c r="E259" s="249"/>
      <c r="F259" s="249"/>
      <c r="G259" s="249"/>
      <c r="H259" s="248"/>
      <c r="I259" s="248"/>
      <c r="J259" s="248"/>
    </row>
    <row r="260" spans="1:10" ht="15.75" customHeight="1">
      <c r="A260" s="33"/>
      <c r="B260" s="33"/>
      <c r="C260" s="33"/>
      <c r="D260" s="249"/>
      <c r="E260" s="249"/>
      <c r="F260" s="249"/>
      <c r="G260" s="249"/>
      <c r="H260" s="248"/>
      <c r="I260" s="248"/>
      <c r="J260" s="248"/>
    </row>
    <row r="261" spans="1:10" ht="15.75" customHeight="1">
      <c r="A261" s="33"/>
      <c r="B261" s="33"/>
      <c r="C261" s="33"/>
      <c r="D261" s="249"/>
      <c r="E261" s="249"/>
      <c r="F261" s="249"/>
      <c r="G261" s="249"/>
      <c r="H261" s="248"/>
      <c r="I261" s="248"/>
      <c r="J261" s="248"/>
    </row>
    <row r="262" spans="1:10" ht="15.75" customHeight="1">
      <c r="A262" s="33"/>
      <c r="B262" s="33"/>
      <c r="C262" s="33"/>
      <c r="D262" s="249"/>
      <c r="E262" s="249"/>
      <c r="F262" s="249"/>
      <c r="G262" s="249"/>
      <c r="H262" s="248"/>
      <c r="I262" s="248"/>
      <c r="J262" s="248"/>
    </row>
    <row r="263" spans="1:10" ht="15.75" customHeight="1">
      <c r="A263" s="33"/>
      <c r="B263" s="33"/>
      <c r="C263" s="33"/>
      <c r="D263" s="249"/>
      <c r="E263" s="249"/>
      <c r="F263" s="249"/>
      <c r="G263" s="249"/>
      <c r="H263" s="248"/>
      <c r="I263" s="248"/>
      <c r="J263" s="248"/>
    </row>
    <row r="264" spans="1:10" ht="15.75" customHeight="1">
      <c r="A264" s="33"/>
      <c r="B264" s="33"/>
      <c r="C264" s="33"/>
      <c r="D264" s="249"/>
      <c r="E264" s="249"/>
      <c r="F264" s="249"/>
      <c r="G264" s="249"/>
      <c r="H264" s="248"/>
      <c r="I264" s="248"/>
      <c r="J264" s="248"/>
    </row>
    <row r="265" spans="1:10" ht="15.75" customHeight="1">
      <c r="A265" s="33"/>
      <c r="B265" s="33"/>
      <c r="C265" s="33"/>
      <c r="D265" s="249"/>
      <c r="E265" s="249"/>
      <c r="F265" s="249"/>
      <c r="G265" s="249"/>
      <c r="H265" s="248"/>
      <c r="I265" s="248"/>
      <c r="J265" s="248"/>
    </row>
    <row r="266" spans="1:10" ht="15.75" customHeight="1">
      <c r="A266" s="33"/>
      <c r="B266" s="33"/>
      <c r="C266" s="33"/>
      <c r="D266" s="249"/>
      <c r="E266" s="249"/>
      <c r="F266" s="249"/>
      <c r="G266" s="249"/>
      <c r="H266" s="248"/>
      <c r="I266" s="248"/>
      <c r="J266" s="248"/>
    </row>
    <row r="267" spans="1:10" ht="15.75" customHeight="1">
      <c r="A267" s="33"/>
      <c r="B267" s="33"/>
      <c r="C267" s="33"/>
      <c r="D267" s="249"/>
      <c r="E267" s="249"/>
      <c r="F267" s="249"/>
      <c r="G267" s="249"/>
      <c r="H267" s="248"/>
      <c r="I267" s="248"/>
      <c r="J267" s="248"/>
    </row>
    <row r="268" spans="1:10" ht="15.75" customHeight="1">
      <c r="A268" s="33"/>
      <c r="B268" s="33"/>
      <c r="C268" s="33"/>
      <c r="D268" s="249"/>
      <c r="E268" s="249"/>
      <c r="F268" s="249"/>
      <c r="G268" s="249"/>
      <c r="H268" s="248"/>
      <c r="I268" s="248"/>
      <c r="J268" s="248"/>
    </row>
    <row r="269" spans="1:10" ht="15.75" customHeight="1">
      <c r="A269" s="33"/>
      <c r="B269" s="33"/>
      <c r="C269" s="33"/>
      <c r="D269" s="249"/>
      <c r="E269" s="249"/>
      <c r="F269" s="249"/>
      <c r="G269" s="249"/>
      <c r="H269" s="248"/>
      <c r="I269" s="248"/>
      <c r="J269" s="248"/>
    </row>
    <row r="270" spans="1:10" ht="15.75" customHeight="1">
      <c r="A270" s="33"/>
      <c r="B270" s="33"/>
      <c r="C270" s="33"/>
      <c r="D270" s="249"/>
      <c r="E270" s="249"/>
      <c r="F270" s="249"/>
      <c r="G270" s="249"/>
      <c r="H270" s="248"/>
      <c r="I270" s="248"/>
      <c r="J270" s="248"/>
    </row>
    <row r="271" spans="1:10" ht="15.75" customHeight="1">
      <c r="A271" s="33"/>
      <c r="B271" s="33"/>
      <c r="C271" s="33"/>
      <c r="D271" s="249"/>
      <c r="E271" s="249"/>
      <c r="F271" s="249"/>
      <c r="G271" s="249"/>
      <c r="H271" s="248"/>
      <c r="I271" s="248"/>
      <c r="J271" s="248"/>
    </row>
    <row r="272" spans="1:10" ht="15.75" customHeight="1">
      <c r="A272" s="33"/>
      <c r="B272" s="33"/>
      <c r="C272" s="33"/>
      <c r="D272" s="249"/>
      <c r="E272" s="249"/>
      <c r="F272" s="249"/>
      <c r="G272" s="249"/>
      <c r="H272" s="248"/>
      <c r="I272" s="248"/>
      <c r="J272" s="248"/>
    </row>
    <row r="273" spans="1:10" ht="15.75" customHeight="1">
      <c r="A273" s="33"/>
      <c r="B273" s="33"/>
      <c r="C273" s="33"/>
      <c r="D273" s="249"/>
      <c r="E273" s="249"/>
      <c r="F273" s="249"/>
      <c r="G273" s="249"/>
      <c r="H273" s="248"/>
      <c r="I273" s="248"/>
      <c r="J273" s="248"/>
    </row>
    <row r="274" spans="1:10" ht="15.75" customHeight="1">
      <c r="A274" s="33"/>
      <c r="B274" s="33"/>
      <c r="C274" s="33"/>
      <c r="D274" s="249"/>
      <c r="E274" s="249"/>
      <c r="F274" s="249"/>
      <c r="G274" s="249"/>
      <c r="H274" s="248"/>
      <c r="I274" s="248"/>
      <c r="J274" s="248"/>
    </row>
    <row r="275" spans="1:10" ht="15.75" customHeight="1">
      <c r="A275" s="33"/>
      <c r="B275" s="33"/>
      <c r="C275" s="33"/>
      <c r="D275" s="249"/>
      <c r="E275" s="249"/>
      <c r="F275" s="249"/>
      <c r="G275" s="249"/>
      <c r="H275" s="248"/>
      <c r="I275" s="248"/>
      <c r="J275" s="248"/>
    </row>
    <row r="276" spans="1:10" ht="15.75" customHeight="1">
      <c r="A276" s="33"/>
      <c r="B276" s="33"/>
      <c r="C276" s="33"/>
      <c r="D276" s="249"/>
      <c r="E276" s="249"/>
      <c r="F276" s="249"/>
      <c r="G276" s="249"/>
      <c r="H276" s="248"/>
      <c r="I276" s="248"/>
      <c r="J276" s="248"/>
    </row>
    <row r="277" spans="1:10" ht="15.75" customHeight="1">
      <c r="A277" s="33"/>
      <c r="B277" s="33"/>
      <c r="C277" s="33"/>
      <c r="D277" s="249"/>
      <c r="E277" s="249"/>
      <c r="F277" s="249"/>
      <c r="G277" s="249"/>
      <c r="H277" s="248"/>
      <c r="I277" s="248"/>
      <c r="J277" s="248"/>
    </row>
    <row r="278" spans="1:10" ht="15.75" customHeight="1">
      <c r="A278" s="33"/>
      <c r="B278" s="33"/>
      <c r="C278" s="33"/>
      <c r="D278" s="249"/>
      <c r="E278" s="249"/>
      <c r="F278" s="249"/>
      <c r="G278" s="249"/>
      <c r="H278" s="248"/>
      <c r="I278" s="248"/>
      <c r="J278" s="248"/>
    </row>
    <row r="279" spans="1:10" ht="15.75" customHeight="1">
      <c r="A279" s="33"/>
      <c r="B279" s="33"/>
      <c r="C279" s="33"/>
      <c r="D279" s="249"/>
      <c r="E279" s="249"/>
      <c r="F279" s="249"/>
      <c r="G279" s="249"/>
      <c r="H279" s="248"/>
      <c r="I279" s="248"/>
      <c r="J279" s="248"/>
    </row>
    <row r="280" spans="1:10" ht="15.75" customHeight="1">
      <c r="A280" s="33"/>
      <c r="B280" s="33"/>
      <c r="C280" s="33"/>
      <c r="D280" s="249"/>
      <c r="E280" s="249"/>
      <c r="F280" s="249"/>
      <c r="G280" s="249"/>
      <c r="H280" s="248"/>
      <c r="I280" s="248"/>
      <c r="J280" s="248"/>
    </row>
    <row r="281" spans="1:10" ht="15.75" customHeight="1">
      <c r="A281" s="33"/>
      <c r="B281" s="33"/>
      <c r="C281" s="33"/>
      <c r="D281" s="249"/>
      <c r="E281" s="249"/>
      <c r="F281" s="249"/>
      <c r="G281" s="249"/>
      <c r="H281" s="248"/>
      <c r="I281" s="248"/>
      <c r="J281" s="248"/>
    </row>
    <row r="282" spans="1:10" ht="15.75" customHeight="1">
      <c r="A282" s="33"/>
      <c r="B282" s="33"/>
      <c r="C282" s="33"/>
      <c r="D282" s="249"/>
      <c r="E282" s="249"/>
      <c r="F282" s="249"/>
      <c r="G282" s="249"/>
      <c r="H282" s="248"/>
      <c r="I282" s="248"/>
      <c r="J282" s="248"/>
    </row>
    <row r="283" spans="1:10" ht="15.75" customHeight="1">
      <c r="A283" s="33"/>
      <c r="B283" s="33"/>
      <c r="C283" s="33"/>
      <c r="D283" s="249"/>
      <c r="E283" s="249"/>
      <c r="F283" s="249"/>
      <c r="G283" s="249"/>
      <c r="H283" s="248"/>
      <c r="I283" s="248"/>
      <c r="J283" s="248"/>
    </row>
    <row r="284" spans="1:10" ht="15.75" customHeight="1">
      <c r="A284" s="33"/>
      <c r="B284" s="33"/>
      <c r="C284" s="33"/>
      <c r="D284" s="249"/>
      <c r="E284" s="249"/>
      <c r="F284" s="249"/>
      <c r="G284" s="249"/>
      <c r="H284" s="248"/>
      <c r="I284" s="248"/>
      <c r="J284" s="248"/>
    </row>
    <row r="285" spans="1:10" ht="15.75" customHeight="1">
      <c r="A285" s="33"/>
      <c r="B285" s="33"/>
      <c r="C285" s="33"/>
      <c r="D285" s="249"/>
      <c r="E285" s="249"/>
      <c r="F285" s="249"/>
      <c r="G285" s="249"/>
      <c r="H285" s="248"/>
      <c r="I285" s="248"/>
      <c r="J285" s="248"/>
    </row>
    <row r="286" spans="1:10" ht="15.75" customHeight="1">
      <c r="A286" s="33"/>
      <c r="B286" s="33"/>
      <c r="C286" s="33"/>
      <c r="D286" s="249"/>
      <c r="E286" s="249"/>
      <c r="F286" s="249"/>
      <c r="G286" s="249"/>
      <c r="H286" s="248"/>
      <c r="I286" s="248"/>
      <c r="J286" s="248"/>
    </row>
    <row r="287" spans="1:10" ht="15.75" customHeight="1">
      <c r="A287" s="33"/>
      <c r="B287" s="33"/>
      <c r="C287" s="33"/>
      <c r="D287" s="249"/>
      <c r="E287" s="249"/>
      <c r="F287" s="249"/>
      <c r="G287" s="249"/>
      <c r="H287" s="248"/>
      <c r="I287" s="248"/>
      <c r="J287" s="248"/>
    </row>
    <row r="288" spans="1:10" ht="15.75" customHeight="1">
      <c r="A288" s="33"/>
      <c r="B288" s="33"/>
      <c r="C288" s="33"/>
      <c r="D288" s="249"/>
      <c r="E288" s="249"/>
      <c r="F288" s="249"/>
      <c r="G288" s="249"/>
      <c r="H288" s="248"/>
      <c r="I288" s="248"/>
      <c r="J288" s="248"/>
    </row>
    <row r="289" spans="1:10" ht="15.75" customHeight="1">
      <c r="A289" s="33"/>
      <c r="B289" s="33"/>
      <c r="C289" s="33"/>
      <c r="D289" s="249"/>
      <c r="E289" s="249"/>
      <c r="F289" s="249"/>
      <c r="G289" s="249"/>
      <c r="H289" s="248"/>
      <c r="I289" s="248"/>
      <c r="J289" s="248"/>
    </row>
    <row r="290" spans="1:10" ht="15.75" customHeight="1">
      <c r="A290" s="33"/>
      <c r="B290" s="33"/>
      <c r="C290" s="33"/>
      <c r="D290" s="249"/>
      <c r="E290" s="249"/>
      <c r="F290" s="249"/>
      <c r="G290" s="249"/>
      <c r="H290" s="248"/>
      <c r="I290" s="248"/>
      <c r="J290" s="248"/>
    </row>
    <row r="291" spans="1:10" ht="15.75" customHeight="1">
      <c r="A291" s="33"/>
      <c r="B291" s="33"/>
      <c r="C291" s="33"/>
      <c r="D291" s="249"/>
      <c r="E291" s="249"/>
      <c r="F291" s="249"/>
      <c r="G291" s="249"/>
      <c r="H291" s="248"/>
      <c r="I291" s="248"/>
      <c r="J291" s="248"/>
    </row>
    <row r="292" spans="1:10" ht="15.75" customHeight="1">
      <c r="A292" s="33"/>
      <c r="B292" s="33"/>
      <c r="C292" s="33"/>
      <c r="D292" s="249"/>
      <c r="E292" s="249"/>
      <c r="F292" s="249"/>
      <c r="G292" s="249"/>
      <c r="H292" s="248"/>
      <c r="I292" s="248"/>
      <c r="J292" s="248"/>
    </row>
    <row r="293" spans="1:10" ht="15.75" customHeight="1">
      <c r="A293" s="33"/>
      <c r="B293" s="33"/>
      <c r="C293" s="33"/>
      <c r="D293" s="249"/>
      <c r="E293" s="249"/>
      <c r="F293" s="249"/>
      <c r="G293" s="249"/>
      <c r="H293" s="248"/>
      <c r="I293" s="248"/>
      <c r="J293" s="248"/>
    </row>
    <row r="294" spans="1:10" ht="15.75" customHeight="1">
      <c r="A294" s="33"/>
      <c r="B294" s="33"/>
      <c r="C294" s="33"/>
      <c r="D294" s="249"/>
      <c r="E294" s="249"/>
      <c r="F294" s="249"/>
      <c r="G294" s="249"/>
      <c r="H294" s="248"/>
      <c r="I294" s="248"/>
      <c r="J294" s="248"/>
    </row>
    <row r="295" spans="1:10" ht="15.75" customHeight="1">
      <c r="A295" s="33"/>
      <c r="B295" s="33"/>
      <c r="C295" s="33"/>
      <c r="D295" s="249"/>
      <c r="E295" s="249"/>
      <c r="F295" s="249"/>
      <c r="G295" s="249"/>
      <c r="H295" s="248"/>
      <c r="I295" s="248"/>
      <c r="J295" s="248"/>
    </row>
    <row r="296" spans="1:10" ht="15.75" customHeight="1">
      <c r="A296" s="33"/>
      <c r="B296" s="33"/>
      <c r="C296" s="33"/>
      <c r="D296" s="249"/>
      <c r="E296" s="249"/>
      <c r="F296" s="249"/>
      <c r="G296" s="249"/>
      <c r="H296" s="248"/>
      <c r="I296" s="248"/>
      <c r="J296" s="248"/>
    </row>
    <row r="297" spans="1:10" ht="15.75" customHeight="1">
      <c r="A297" s="33"/>
      <c r="B297" s="33"/>
      <c r="C297" s="33"/>
      <c r="D297" s="249"/>
      <c r="E297" s="249"/>
      <c r="F297" s="249"/>
      <c r="G297" s="249"/>
      <c r="H297" s="248"/>
      <c r="I297" s="248"/>
      <c r="J297" s="248"/>
    </row>
    <row r="298" spans="1:10" ht="15.75" customHeight="1">
      <c r="A298" s="33"/>
      <c r="B298" s="33"/>
      <c r="C298" s="33"/>
      <c r="D298" s="249"/>
      <c r="E298" s="249"/>
      <c r="F298" s="249"/>
      <c r="G298" s="249"/>
      <c r="H298" s="248"/>
      <c r="I298" s="248"/>
      <c r="J298" s="248"/>
    </row>
    <row r="299" spans="1:10" ht="15.75" customHeight="1">
      <c r="A299" s="33"/>
      <c r="B299" s="33"/>
      <c r="C299" s="33"/>
      <c r="D299" s="249"/>
      <c r="E299" s="249"/>
      <c r="F299" s="249"/>
      <c r="G299" s="249"/>
      <c r="H299" s="248"/>
      <c r="I299" s="248"/>
      <c r="J299" s="248"/>
    </row>
    <row r="300" spans="1:10" ht="15.75" customHeight="1">
      <c r="A300" s="33"/>
      <c r="B300" s="33"/>
      <c r="C300" s="33"/>
      <c r="D300" s="249"/>
      <c r="E300" s="249"/>
      <c r="F300" s="249"/>
      <c r="G300" s="249"/>
      <c r="H300" s="248"/>
      <c r="I300" s="248"/>
      <c r="J300" s="248"/>
    </row>
    <row r="301" spans="1:10" ht="15.75" customHeight="1">
      <c r="A301" s="33"/>
      <c r="B301" s="33"/>
      <c r="C301" s="33"/>
      <c r="D301" s="249"/>
      <c r="E301" s="249"/>
      <c r="F301" s="249"/>
      <c r="G301" s="249"/>
      <c r="H301" s="248"/>
      <c r="I301" s="248"/>
      <c r="J301" s="248"/>
    </row>
    <row r="302" spans="1:10" ht="15.75" customHeight="1">
      <c r="A302" s="33"/>
      <c r="B302" s="33"/>
      <c r="C302" s="33"/>
      <c r="D302" s="249"/>
      <c r="E302" s="249"/>
      <c r="F302" s="249"/>
      <c r="G302" s="249"/>
      <c r="H302" s="248"/>
      <c r="I302" s="248"/>
      <c r="J302" s="248"/>
    </row>
    <row r="303" spans="1:10" ht="15.75" customHeight="1">
      <c r="A303" s="33"/>
      <c r="B303" s="33"/>
      <c r="C303" s="33"/>
      <c r="D303" s="249"/>
      <c r="E303" s="249"/>
      <c r="F303" s="249"/>
      <c r="G303" s="249"/>
      <c r="H303" s="248"/>
      <c r="I303" s="248"/>
      <c r="J303" s="248"/>
    </row>
    <row r="304" spans="1:10" ht="15.75" customHeight="1">
      <c r="A304" s="33"/>
      <c r="B304" s="33"/>
      <c r="C304" s="33"/>
      <c r="D304" s="249"/>
      <c r="E304" s="249"/>
      <c r="F304" s="249"/>
      <c r="G304" s="249"/>
      <c r="H304" s="248"/>
      <c r="I304" s="248"/>
      <c r="J304" s="248"/>
    </row>
    <row r="305" spans="1:10" ht="15.75" customHeight="1">
      <c r="A305" s="33"/>
      <c r="B305" s="33"/>
      <c r="C305" s="33"/>
      <c r="D305" s="249"/>
      <c r="E305" s="249"/>
      <c r="F305" s="249"/>
      <c r="G305" s="249"/>
      <c r="H305" s="248"/>
      <c r="I305" s="248"/>
      <c r="J305" s="248"/>
    </row>
    <row r="306" spans="1:10" ht="15.75" customHeight="1">
      <c r="A306" s="33"/>
      <c r="B306" s="33"/>
      <c r="C306" s="33"/>
      <c r="D306" s="249"/>
      <c r="E306" s="249"/>
      <c r="F306" s="249"/>
      <c r="G306" s="249"/>
      <c r="H306" s="248"/>
      <c r="I306" s="248"/>
      <c r="J306" s="248"/>
    </row>
    <row r="307" spans="1:10" ht="15.75" customHeight="1">
      <c r="A307" s="33"/>
      <c r="B307" s="33"/>
      <c r="C307" s="33"/>
      <c r="D307" s="249"/>
      <c r="E307" s="249"/>
      <c r="F307" s="249"/>
      <c r="G307" s="249"/>
      <c r="H307" s="248"/>
      <c r="I307" s="248"/>
      <c r="J307" s="248"/>
    </row>
    <row r="308" spans="1:10" ht="15.75" customHeight="1">
      <c r="A308" s="33"/>
      <c r="B308" s="33"/>
      <c r="C308" s="33"/>
      <c r="D308" s="249"/>
      <c r="E308" s="249"/>
      <c r="F308" s="249"/>
      <c r="G308" s="249"/>
      <c r="H308" s="248"/>
      <c r="I308" s="248"/>
      <c r="J308" s="248"/>
    </row>
    <row r="309" spans="1:10" ht="15.75" customHeight="1">
      <c r="A309" s="33"/>
      <c r="B309" s="33"/>
      <c r="C309" s="33"/>
      <c r="D309" s="249"/>
      <c r="E309" s="249"/>
      <c r="F309" s="249"/>
      <c r="G309" s="249"/>
      <c r="H309" s="248"/>
      <c r="I309" s="248"/>
      <c r="J309" s="248"/>
    </row>
    <row r="310" spans="1:10" ht="15.75" customHeight="1">
      <c r="A310" s="33"/>
      <c r="B310" s="33"/>
      <c r="C310" s="33"/>
      <c r="D310" s="249"/>
      <c r="E310" s="249"/>
      <c r="F310" s="249"/>
      <c r="G310" s="249"/>
      <c r="H310" s="248"/>
      <c r="I310" s="248"/>
      <c r="J310" s="248"/>
    </row>
    <row r="311" spans="1:10" ht="15.75" customHeight="1">
      <c r="A311" s="33"/>
      <c r="B311" s="33"/>
      <c r="C311" s="33"/>
      <c r="D311" s="249"/>
      <c r="E311" s="249"/>
      <c r="F311" s="249"/>
      <c r="G311" s="249"/>
      <c r="H311" s="248"/>
      <c r="I311" s="248"/>
      <c r="J311" s="248"/>
    </row>
    <row r="312" spans="1:10" ht="15.75" customHeight="1">
      <c r="A312" s="33"/>
      <c r="B312" s="33"/>
      <c r="C312" s="33"/>
      <c r="D312" s="249"/>
      <c r="E312" s="249"/>
      <c r="F312" s="249"/>
      <c r="G312" s="249"/>
      <c r="H312" s="248"/>
      <c r="I312" s="248"/>
      <c r="J312" s="248"/>
    </row>
    <row r="313" spans="1:10" ht="15.75" customHeight="1">
      <c r="A313" s="33"/>
      <c r="B313" s="33"/>
      <c r="C313" s="33"/>
      <c r="D313" s="249"/>
      <c r="E313" s="249"/>
      <c r="F313" s="249"/>
      <c r="G313" s="249"/>
      <c r="H313" s="248"/>
      <c r="I313" s="248"/>
      <c r="J313" s="248"/>
    </row>
    <row r="314" spans="1:10" ht="15.75" customHeight="1">
      <c r="A314" s="33"/>
      <c r="B314" s="33"/>
      <c r="C314" s="33"/>
      <c r="D314" s="249"/>
      <c r="E314" s="249"/>
      <c r="F314" s="249"/>
      <c r="G314" s="249"/>
      <c r="H314" s="248"/>
      <c r="I314" s="248"/>
      <c r="J314" s="248"/>
    </row>
    <row r="315" spans="1:10" ht="15.75" customHeight="1">
      <c r="A315" s="33"/>
      <c r="B315" s="33"/>
      <c r="C315" s="33"/>
      <c r="D315" s="249"/>
      <c r="E315" s="249"/>
      <c r="F315" s="249"/>
      <c r="G315" s="249"/>
      <c r="H315" s="248"/>
      <c r="I315" s="248"/>
      <c r="J315" s="248"/>
    </row>
    <row r="316" spans="1:10" ht="15.75" customHeight="1">
      <c r="A316" s="33"/>
      <c r="B316" s="33"/>
      <c r="C316" s="33"/>
      <c r="D316" s="249"/>
      <c r="E316" s="249"/>
      <c r="F316" s="249"/>
      <c r="G316" s="249"/>
      <c r="H316" s="248"/>
      <c r="I316" s="248"/>
      <c r="J316" s="248"/>
    </row>
    <row r="317" spans="1:10" ht="15.75" customHeight="1">
      <c r="A317" s="33"/>
      <c r="B317" s="33"/>
      <c r="C317" s="33"/>
      <c r="D317" s="249"/>
      <c r="E317" s="249"/>
      <c r="F317" s="249"/>
      <c r="G317" s="249"/>
      <c r="H317" s="248"/>
      <c r="I317" s="248"/>
      <c r="J317" s="248"/>
    </row>
    <row r="318" spans="1:10" ht="15.75" customHeight="1">
      <c r="A318" s="33"/>
      <c r="B318" s="33"/>
      <c r="C318" s="33"/>
      <c r="D318" s="249"/>
      <c r="E318" s="249"/>
      <c r="F318" s="249"/>
      <c r="G318" s="249"/>
      <c r="H318" s="248"/>
      <c r="I318" s="248"/>
      <c r="J318" s="248"/>
    </row>
    <row r="319" spans="1:10" ht="15.75" customHeight="1">
      <c r="A319" s="33"/>
      <c r="B319" s="33"/>
      <c r="C319" s="33"/>
      <c r="D319" s="249"/>
      <c r="E319" s="249"/>
      <c r="F319" s="249"/>
      <c r="G319" s="249"/>
      <c r="H319" s="248"/>
      <c r="I319" s="248"/>
      <c r="J319" s="248"/>
    </row>
    <row r="320" spans="1:10" ht="15.75" customHeight="1">
      <c r="A320" s="33"/>
      <c r="B320" s="33"/>
      <c r="C320" s="33"/>
      <c r="D320" s="249"/>
      <c r="E320" s="249"/>
      <c r="F320" s="249"/>
      <c r="G320" s="249"/>
      <c r="H320" s="248"/>
      <c r="I320" s="248"/>
      <c r="J320" s="248"/>
    </row>
    <row r="321" spans="1:10" ht="15.75" customHeight="1">
      <c r="A321" s="33"/>
      <c r="B321" s="33"/>
      <c r="C321" s="33"/>
      <c r="D321" s="249"/>
      <c r="E321" s="249"/>
      <c r="F321" s="249"/>
      <c r="G321" s="249"/>
      <c r="H321" s="248"/>
      <c r="I321" s="248"/>
      <c r="J321" s="248"/>
    </row>
    <row r="322" spans="1:10" ht="15.75" customHeight="1">
      <c r="A322" s="33"/>
      <c r="B322" s="33"/>
      <c r="C322" s="33"/>
      <c r="D322" s="249"/>
      <c r="E322" s="249"/>
      <c r="F322" s="249"/>
      <c r="G322" s="249"/>
      <c r="H322" s="248"/>
      <c r="I322" s="248"/>
      <c r="J322" s="248"/>
    </row>
    <row r="323" spans="1:10" ht="15.75" customHeight="1">
      <c r="A323" s="33"/>
      <c r="B323" s="33"/>
      <c r="C323" s="33"/>
      <c r="D323" s="249"/>
      <c r="E323" s="249"/>
      <c r="F323" s="249"/>
      <c r="G323" s="249"/>
      <c r="H323" s="248"/>
      <c r="I323" s="248"/>
      <c r="J323" s="248"/>
    </row>
    <row r="324" spans="1:10" ht="15.75" customHeight="1">
      <c r="A324" s="33"/>
      <c r="B324" s="33"/>
      <c r="C324" s="33"/>
      <c r="D324" s="249"/>
      <c r="E324" s="249"/>
      <c r="F324" s="249"/>
      <c r="G324" s="249"/>
      <c r="H324" s="248"/>
      <c r="I324" s="248"/>
      <c r="J324" s="248"/>
    </row>
    <row r="325" spans="1:10" ht="15.75" customHeight="1">
      <c r="A325" s="33"/>
      <c r="B325" s="33"/>
      <c r="C325" s="33"/>
      <c r="D325" s="249"/>
      <c r="E325" s="249"/>
      <c r="F325" s="249"/>
      <c r="G325" s="249"/>
      <c r="H325" s="248"/>
      <c r="I325" s="248"/>
      <c r="J325" s="248"/>
    </row>
    <row r="326" spans="1:10" ht="15.75" customHeight="1">
      <c r="A326" s="33"/>
      <c r="B326" s="33"/>
      <c r="C326" s="33"/>
      <c r="D326" s="249"/>
      <c r="E326" s="249"/>
      <c r="F326" s="249"/>
      <c r="G326" s="249"/>
      <c r="H326" s="248"/>
      <c r="I326" s="248"/>
      <c r="J326" s="248"/>
    </row>
    <row r="327" spans="1:10" ht="15.75" customHeight="1">
      <c r="A327" s="33"/>
      <c r="B327" s="33"/>
      <c r="C327" s="33"/>
      <c r="D327" s="249"/>
      <c r="E327" s="249"/>
      <c r="F327" s="249"/>
      <c r="G327" s="249"/>
      <c r="H327" s="248"/>
      <c r="I327" s="248"/>
      <c r="J327" s="248"/>
    </row>
    <row r="328" spans="1:10" ht="15.75" customHeight="1">
      <c r="A328" s="33"/>
      <c r="B328" s="33"/>
      <c r="C328" s="33"/>
      <c r="D328" s="249"/>
      <c r="E328" s="249"/>
      <c r="F328" s="249"/>
      <c r="G328" s="249"/>
      <c r="H328" s="248"/>
      <c r="I328" s="248"/>
      <c r="J328" s="248"/>
    </row>
    <row r="329" spans="1:10" ht="15.75" customHeight="1">
      <c r="A329" s="33"/>
      <c r="B329" s="33"/>
      <c r="C329" s="33"/>
      <c r="D329" s="249"/>
      <c r="E329" s="249"/>
      <c r="F329" s="249"/>
      <c r="G329" s="249"/>
      <c r="H329" s="248"/>
      <c r="I329" s="248"/>
      <c r="J329" s="248"/>
    </row>
    <row r="330" spans="1:10" ht="15.75" customHeight="1">
      <c r="A330" s="33"/>
      <c r="B330" s="33"/>
      <c r="C330" s="33"/>
      <c r="D330" s="249"/>
      <c r="E330" s="249"/>
      <c r="F330" s="249"/>
      <c r="G330" s="249"/>
      <c r="H330" s="248"/>
      <c r="I330" s="248"/>
      <c r="J330" s="248"/>
    </row>
    <row r="331" spans="1:10" ht="15.75" customHeight="1">
      <c r="A331" s="33"/>
      <c r="B331" s="33"/>
      <c r="C331" s="33"/>
      <c r="D331" s="249"/>
      <c r="E331" s="249"/>
      <c r="F331" s="249"/>
      <c r="G331" s="249"/>
      <c r="H331" s="248"/>
      <c r="I331" s="248"/>
      <c r="J331" s="248"/>
    </row>
    <row r="332" spans="1:10" ht="15.75" customHeight="1">
      <c r="A332" s="33"/>
      <c r="B332" s="33"/>
      <c r="C332" s="33"/>
      <c r="D332" s="249"/>
      <c r="E332" s="249"/>
      <c r="F332" s="249"/>
      <c r="G332" s="249"/>
      <c r="H332" s="248"/>
      <c r="I332" s="248"/>
      <c r="J332" s="248"/>
    </row>
    <row r="333" spans="1:10" ht="15.75" customHeight="1">
      <c r="A333" s="33"/>
      <c r="B333" s="33"/>
      <c r="C333" s="33"/>
      <c r="D333" s="249"/>
      <c r="E333" s="249"/>
      <c r="F333" s="249"/>
      <c r="G333" s="249"/>
      <c r="H333" s="248"/>
      <c r="I333" s="248"/>
      <c r="J333" s="248"/>
    </row>
    <row r="334" spans="1:10" ht="15.75" customHeight="1">
      <c r="A334" s="33"/>
      <c r="B334" s="33"/>
      <c r="C334" s="33"/>
      <c r="D334" s="249"/>
      <c r="E334" s="249"/>
      <c r="F334" s="249"/>
      <c r="G334" s="249"/>
      <c r="H334" s="248"/>
      <c r="I334" s="248"/>
      <c r="J334" s="248"/>
    </row>
    <row r="335" spans="1:10" ht="15.75" customHeight="1">
      <c r="A335" s="33"/>
      <c r="B335" s="33"/>
      <c r="C335" s="33"/>
      <c r="D335" s="249"/>
      <c r="E335" s="249"/>
      <c r="F335" s="249"/>
      <c r="G335" s="249"/>
      <c r="H335" s="248"/>
      <c r="I335" s="248"/>
      <c r="J335" s="248"/>
    </row>
    <row r="336" spans="1:10" ht="15.75" customHeight="1">
      <c r="A336" s="33"/>
      <c r="B336" s="33"/>
      <c r="C336" s="33"/>
      <c r="D336" s="249"/>
      <c r="E336" s="249"/>
      <c r="F336" s="249"/>
      <c r="G336" s="249"/>
      <c r="H336" s="248"/>
      <c r="I336" s="248"/>
      <c r="J336" s="248"/>
    </row>
    <row r="337" spans="1:10" ht="15.75" customHeight="1">
      <c r="A337" s="33"/>
      <c r="B337" s="33"/>
      <c r="C337" s="33"/>
      <c r="D337" s="249"/>
      <c r="E337" s="249"/>
      <c r="F337" s="249"/>
      <c r="G337" s="249"/>
      <c r="H337" s="248"/>
      <c r="I337" s="248"/>
      <c r="J337" s="248"/>
    </row>
    <row r="338" spans="1:10" ht="15.75" customHeight="1">
      <c r="A338" s="33"/>
      <c r="B338" s="33"/>
      <c r="C338" s="33"/>
      <c r="D338" s="249"/>
      <c r="E338" s="249"/>
      <c r="F338" s="249"/>
      <c r="G338" s="249"/>
      <c r="H338" s="248"/>
      <c r="I338" s="248"/>
      <c r="J338" s="248"/>
    </row>
    <row r="339" spans="1:10" ht="15.75" customHeight="1">
      <c r="A339" s="33"/>
      <c r="B339" s="33"/>
      <c r="C339" s="33"/>
      <c r="D339" s="249"/>
      <c r="E339" s="249"/>
      <c r="F339" s="249"/>
      <c r="G339" s="249"/>
      <c r="H339" s="248"/>
      <c r="I339" s="248"/>
      <c r="J339" s="248"/>
    </row>
    <row r="340" spans="1:10" ht="15.75" customHeight="1">
      <c r="A340" s="33"/>
      <c r="B340" s="33"/>
      <c r="C340" s="33"/>
      <c r="D340" s="249"/>
      <c r="E340" s="249"/>
      <c r="F340" s="249"/>
      <c r="G340" s="249"/>
      <c r="H340" s="248"/>
      <c r="I340" s="248"/>
      <c r="J340" s="248"/>
    </row>
    <row r="341" spans="1:10" ht="15.75" customHeight="1">
      <c r="A341" s="33"/>
      <c r="B341" s="33"/>
      <c r="C341" s="33"/>
      <c r="D341" s="249"/>
      <c r="E341" s="249"/>
      <c r="F341" s="249"/>
      <c r="G341" s="249"/>
      <c r="H341" s="248"/>
      <c r="I341" s="248"/>
      <c r="J341" s="248"/>
    </row>
    <row r="342" spans="1:10" ht="15.75" customHeight="1">
      <c r="A342" s="33"/>
      <c r="B342" s="33"/>
      <c r="C342" s="33"/>
      <c r="D342" s="249"/>
      <c r="E342" s="249"/>
      <c r="F342" s="249"/>
      <c r="G342" s="249"/>
      <c r="H342" s="248"/>
      <c r="I342" s="248"/>
      <c r="J342" s="248"/>
    </row>
    <row r="343" spans="1:10" ht="15.75" customHeight="1">
      <c r="A343" s="33"/>
      <c r="B343" s="33"/>
      <c r="C343" s="33"/>
      <c r="D343" s="249"/>
      <c r="E343" s="249"/>
      <c r="F343" s="249"/>
      <c r="G343" s="249"/>
      <c r="H343" s="248"/>
      <c r="I343" s="248"/>
      <c r="J343" s="248"/>
    </row>
    <row r="344" spans="1:10" ht="15.75" customHeight="1">
      <c r="A344" s="33"/>
      <c r="B344" s="33"/>
      <c r="C344" s="33"/>
      <c r="D344" s="249"/>
      <c r="E344" s="249"/>
      <c r="F344" s="249"/>
      <c r="G344" s="249"/>
      <c r="H344" s="248"/>
      <c r="I344" s="248"/>
      <c r="J344" s="248"/>
    </row>
    <row r="345" spans="1:10" ht="15.75" customHeight="1">
      <c r="A345" s="33"/>
      <c r="B345" s="33"/>
      <c r="C345" s="33"/>
      <c r="D345" s="249"/>
      <c r="E345" s="249"/>
      <c r="F345" s="249"/>
      <c r="G345" s="249"/>
      <c r="H345" s="248"/>
      <c r="I345" s="248"/>
      <c r="J345" s="248"/>
    </row>
    <row r="346" spans="1:10" ht="15.75" customHeight="1">
      <c r="A346" s="33"/>
      <c r="B346" s="33"/>
      <c r="C346" s="33"/>
      <c r="D346" s="249"/>
      <c r="E346" s="249"/>
      <c r="F346" s="249"/>
      <c r="G346" s="249"/>
      <c r="H346" s="248"/>
      <c r="I346" s="248"/>
      <c r="J346" s="248"/>
    </row>
    <row r="347" spans="1:10" ht="15.75" customHeight="1">
      <c r="A347" s="33"/>
      <c r="B347" s="33"/>
      <c r="C347" s="33"/>
      <c r="D347" s="249"/>
      <c r="E347" s="249"/>
      <c r="F347" s="249"/>
      <c r="G347" s="249"/>
      <c r="H347" s="248"/>
      <c r="I347" s="248"/>
      <c r="J347" s="33"/>
    </row>
    <row r="348" spans="1:10" ht="15.75" customHeight="1">
      <c r="A348" s="33"/>
      <c r="B348" s="33"/>
      <c r="C348" s="33"/>
      <c r="D348" s="249"/>
      <c r="E348" s="249"/>
      <c r="F348" s="249"/>
      <c r="G348" s="249"/>
      <c r="H348" s="248"/>
      <c r="I348" s="248"/>
      <c r="J348" s="33"/>
    </row>
    <row r="349" spans="1:10" ht="15.75" customHeight="1">
      <c r="A349" s="33"/>
      <c r="B349" s="33"/>
      <c r="C349" s="33"/>
      <c r="D349" s="249"/>
      <c r="E349" s="249"/>
      <c r="F349" s="249"/>
      <c r="G349" s="249"/>
      <c r="H349" s="248"/>
      <c r="I349" s="248"/>
      <c r="J349" s="33"/>
    </row>
    <row r="350" spans="1:10" ht="15.75" customHeight="1">
      <c r="A350" s="33"/>
      <c r="B350" s="33"/>
      <c r="C350" s="33"/>
      <c r="D350" s="249"/>
      <c r="E350" s="249"/>
      <c r="F350" s="249"/>
      <c r="G350" s="249"/>
      <c r="H350" s="248"/>
      <c r="I350" s="248"/>
      <c r="J350" s="33"/>
    </row>
    <row r="351" spans="1:10" ht="15.75" customHeight="1">
      <c r="A351" s="33"/>
      <c r="B351" s="33"/>
      <c r="C351" s="33"/>
      <c r="D351" s="249"/>
      <c r="E351" s="249"/>
      <c r="F351" s="249"/>
      <c r="G351" s="249"/>
      <c r="H351" s="248"/>
      <c r="I351" s="248"/>
      <c r="J351" s="33"/>
    </row>
    <row r="352" spans="1:10" ht="15.75" customHeight="1">
      <c r="A352" s="33"/>
      <c r="B352" s="33"/>
      <c r="C352" s="33"/>
      <c r="D352" s="249"/>
      <c r="E352" s="249"/>
      <c r="F352" s="249"/>
      <c r="G352" s="249"/>
      <c r="H352" s="248"/>
      <c r="I352" s="248"/>
      <c r="J352" s="33"/>
    </row>
    <row r="353" spans="1:10" ht="15.75" customHeight="1">
      <c r="A353" s="33"/>
      <c r="B353" s="33"/>
      <c r="C353" s="33"/>
      <c r="D353" s="249"/>
      <c r="E353" s="249"/>
      <c r="F353" s="249"/>
      <c r="G353" s="249"/>
      <c r="H353" s="248"/>
      <c r="I353" s="248"/>
      <c r="J353" s="33"/>
    </row>
    <row r="354" spans="1:10" ht="15.75" customHeight="1">
      <c r="A354" s="33"/>
      <c r="B354" s="33"/>
      <c r="C354" s="33"/>
      <c r="D354" s="249"/>
      <c r="E354" s="249"/>
      <c r="F354" s="249"/>
      <c r="G354" s="249"/>
      <c r="H354" s="248"/>
      <c r="I354" s="248"/>
      <c r="J354" s="33"/>
    </row>
    <row r="355" spans="1:10" ht="15.75" customHeight="1">
      <c r="A355" s="33"/>
      <c r="B355" s="33"/>
      <c r="C355" s="33"/>
      <c r="D355" s="249"/>
      <c r="E355" s="249"/>
      <c r="F355" s="249"/>
      <c r="G355" s="249"/>
      <c r="H355" s="248"/>
      <c r="I355" s="248"/>
      <c r="J355" s="33"/>
    </row>
    <row r="356" spans="1:10" ht="15.75" customHeight="1">
      <c r="A356" s="33"/>
      <c r="B356" s="33"/>
      <c r="C356" s="33"/>
      <c r="D356" s="249"/>
      <c r="E356" s="249"/>
      <c r="F356" s="249"/>
      <c r="G356" s="249"/>
      <c r="H356" s="248"/>
      <c r="I356" s="248"/>
      <c r="J356" s="33"/>
    </row>
    <row r="357" spans="1:10" ht="15.75" customHeight="1">
      <c r="A357" s="33"/>
      <c r="B357" s="33"/>
      <c r="C357" s="33"/>
      <c r="D357" s="249"/>
      <c r="E357" s="249"/>
      <c r="F357" s="249"/>
      <c r="G357" s="249"/>
      <c r="H357" s="248"/>
      <c r="I357" s="248"/>
      <c r="J357" s="33"/>
    </row>
    <row r="358" spans="1:10" ht="15.75" customHeight="1">
      <c r="A358" s="33"/>
      <c r="B358" s="33"/>
      <c r="C358" s="33"/>
      <c r="D358" s="249"/>
      <c r="E358" s="249"/>
      <c r="F358" s="249"/>
      <c r="G358" s="249"/>
      <c r="H358" s="248"/>
      <c r="I358" s="248"/>
      <c r="J358" s="33"/>
    </row>
    <row r="359" spans="1:10" ht="15.75" customHeight="1">
      <c r="A359" s="33"/>
      <c r="B359" s="33"/>
      <c r="C359" s="33"/>
      <c r="D359" s="249"/>
      <c r="E359" s="249"/>
      <c r="F359" s="249"/>
      <c r="G359" s="249"/>
      <c r="H359" s="248"/>
      <c r="I359" s="248"/>
      <c r="J359" s="33"/>
    </row>
    <row r="360" spans="1:10" ht="15.75" customHeight="1">
      <c r="A360" s="33"/>
      <c r="B360" s="33"/>
      <c r="C360" s="33"/>
      <c r="D360" s="249"/>
      <c r="E360" s="249"/>
      <c r="F360" s="249"/>
      <c r="G360" s="249"/>
      <c r="H360" s="248"/>
      <c r="I360" s="248"/>
      <c r="J360" s="33"/>
    </row>
    <row r="361" spans="1:10" ht="15.75" customHeight="1">
      <c r="A361" s="33"/>
      <c r="B361" s="33"/>
      <c r="C361" s="33"/>
      <c r="D361" s="249"/>
      <c r="E361" s="249"/>
      <c r="F361" s="249"/>
      <c r="G361" s="249"/>
      <c r="H361" s="248"/>
      <c r="I361" s="248"/>
      <c r="J361" s="33"/>
    </row>
    <row r="362" spans="1:10" ht="15.75" customHeight="1">
      <c r="A362" s="33"/>
      <c r="B362" s="33"/>
      <c r="C362" s="33"/>
      <c r="D362" s="249"/>
      <c r="E362" s="249"/>
      <c r="F362" s="249"/>
      <c r="G362" s="249"/>
      <c r="H362" s="248"/>
      <c r="I362" s="248"/>
      <c r="J362" s="33"/>
    </row>
    <row r="363" spans="1:10" ht="15.75" customHeight="1">
      <c r="A363" s="33"/>
      <c r="B363" s="33"/>
      <c r="C363" s="33"/>
      <c r="D363" s="249"/>
      <c r="E363" s="249"/>
      <c r="F363" s="249"/>
      <c r="G363" s="249"/>
      <c r="H363" s="248"/>
      <c r="I363" s="248"/>
      <c r="J363" s="33"/>
    </row>
    <row r="364" spans="1:10" ht="15.75" customHeight="1">
      <c r="A364" s="33"/>
      <c r="B364" s="33"/>
      <c r="C364" s="33"/>
      <c r="D364" s="249"/>
      <c r="E364" s="249"/>
      <c r="F364" s="249"/>
      <c r="G364" s="249"/>
      <c r="H364" s="248"/>
      <c r="I364" s="248"/>
      <c r="J364" s="33"/>
    </row>
    <row r="365" spans="1:10" ht="15.75" customHeight="1">
      <c r="A365" s="33"/>
      <c r="B365" s="33"/>
      <c r="C365" s="33"/>
      <c r="D365" s="249"/>
      <c r="E365" s="249"/>
      <c r="F365" s="249"/>
      <c r="G365" s="249"/>
      <c r="H365" s="248"/>
      <c r="I365" s="248"/>
      <c r="J365" s="33"/>
    </row>
    <row r="366" spans="1:10" ht="15.75" customHeight="1">
      <c r="A366" s="33"/>
      <c r="B366" s="33"/>
      <c r="C366" s="33"/>
      <c r="D366" s="249"/>
      <c r="E366" s="249"/>
      <c r="F366" s="249"/>
      <c r="G366" s="249"/>
      <c r="H366" s="248"/>
      <c r="I366" s="248"/>
      <c r="J366" s="33"/>
    </row>
    <row r="367" spans="1:10" ht="15.75" customHeight="1">
      <c r="A367" s="33"/>
      <c r="B367" s="33"/>
      <c r="C367" s="33"/>
      <c r="D367" s="249"/>
      <c r="E367" s="249"/>
      <c r="F367" s="249"/>
      <c r="G367" s="249"/>
      <c r="H367" s="248"/>
      <c r="I367" s="248"/>
      <c r="J367" s="33"/>
    </row>
    <row r="368" spans="1:10" ht="15.75" customHeight="1">
      <c r="A368" s="33"/>
      <c r="B368" s="33"/>
      <c r="C368" s="33"/>
      <c r="D368" s="249"/>
      <c r="E368" s="249"/>
      <c r="F368" s="249"/>
      <c r="G368" s="249"/>
      <c r="H368" s="248"/>
      <c r="I368" s="248"/>
      <c r="J368" s="33"/>
    </row>
    <row r="369" spans="1:10" ht="15.75" customHeight="1">
      <c r="A369" s="33"/>
      <c r="B369" s="33"/>
      <c r="C369" s="33"/>
      <c r="D369" s="249"/>
      <c r="E369" s="249"/>
      <c r="F369" s="249"/>
      <c r="G369" s="249"/>
      <c r="H369" s="248"/>
      <c r="I369" s="248"/>
      <c r="J369" s="33"/>
    </row>
    <row r="370" spans="1:10" ht="15.75" customHeight="1">
      <c r="A370" s="33"/>
      <c r="B370" s="33"/>
      <c r="C370" s="33"/>
      <c r="D370" s="249"/>
      <c r="E370" s="249"/>
      <c r="F370" s="249"/>
      <c r="G370" s="249"/>
      <c r="H370" s="248"/>
      <c r="I370" s="248"/>
      <c r="J370" s="33"/>
    </row>
    <row r="371" spans="1:10" ht="15.75" customHeight="1">
      <c r="A371" s="33"/>
      <c r="B371" s="33"/>
      <c r="C371" s="33"/>
      <c r="D371" s="249"/>
      <c r="E371" s="249"/>
      <c r="F371" s="249"/>
      <c r="G371" s="249"/>
      <c r="H371" s="248"/>
      <c r="I371" s="248"/>
      <c r="J371" s="33"/>
    </row>
    <row r="372" spans="1:10" ht="15.75" customHeight="1">
      <c r="A372" s="33"/>
      <c r="B372" s="33"/>
      <c r="C372" s="33"/>
      <c r="D372" s="249"/>
      <c r="E372" s="249"/>
      <c r="F372" s="249"/>
      <c r="G372" s="249"/>
      <c r="H372" s="248"/>
      <c r="I372" s="248"/>
      <c r="J372" s="33"/>
    </row>
    <row r="373" spans="1:10" ht="15.75" customHeight="1">
      <c r="A373" s="33"/>
      <c r="B373" s="33"/>
      <c r="C373" s="33"/>
      <c r="D373" s="249"/>
      <c r="E373" s="249"/>
      <c r="F373" s="249"/>
      <c r="G373" s="249"/>
      <c r="H373" s="248"/>
      <c r="I373" s="248"/>
      <c r="J373" s="33"/>
    </row>
    <row r="374" spans="1:10" ht="15.75" customHeight="1">
      <c r="A374" s="33"/>
      <c r="B374" s="33"/>
      <c r="C374" s="33"/>
      <c r="D374" s="249"/>
      <c r="E374" s="249"/>
      <c r="F374" s="249"/>
      <c r="G374" s="249"/>
      <c r="H374" s="248"/>
      <c r="I374" s="248"/>
      <c r="J374" s="33"/>
    </row>
    <row r="375" spans="1:10" ht="15.75" customHeight="1">
      <c r="A375" s="33"/>
      <c r="B375" s="33"/>
      <c r="C375" s="33"/>
      <c r="D375" s="249"/>
      <c r="E375" s="249"/>
      <c r="F375" s="249"/>
      <c r="G375" s="249"/>
      <c r="H375" s="248"/>
      <c r="I375" s="248"/>
      <c r="J375" s="33"/>
    </row>
    <row r="376" spans="1:10" ht="15.75" customHeight="1">
      <c r="A376" s="33"/>
      <c r="B376" s="33"/>
      <c r="C376" s="33"/>
      <c r="D376" s="249"/>
      <c r="E376" s="249"/>
      <c r="F376" s="249"/>
      <c r="G376" s="249"/>
      <c r="H376" s="248"/>
      <c r="I376" s="248"/>
      <c r="J376" s="33"/>
    </row>
    <row r="377" spans="1:10" ht="15.75" customHeight="1">
      <c r="A377" s="33"/>
      <c r="B377" s="33"/>
      <c r="C377" s="33"/>
      <c r="D377" s="249"/>
      <c r="E377" s="249"/>
      <c r="F377" s="249"/>
      <c r="G377" s="249"/>
      <c r="H377" s="248"/>
      <c r="I377" s="248"/>
      <c r="J377" s="33"/>
    </row>
    <row r="378" spans="1:10" ht="15.75" customHeight="1">
      <c r="A378" s="33"/>
      <c r="B378" s="33"/>
      <c r="C378" s="33"/>
      <c r="D378" s="249"/>
      <c r="E378" s="249"/>
      <c r="F378" s="249"/>
      <c r="G378" s="249"/>
      <c r="H378" s="248"/>
      <c r="I378" s="248"/>
      <c r="J378" s="33"/>
    </row>
    <row r="379" spans="1:10" ht="15.75" customHeight="1">
      <c r="A379" s="33"/>
      <c r="B379" s="33"/>
      <c r="C379" s="33"/>
      <c r="D379" s="249"/>
      <c r="E379" s="249"/>
      <c r="F379" s="249"/>
      <c r="G379" s="249"/>
      <c r="H379" s="248"/>
      <c r="I379" s="248"/>
      <c r="J379" s="33"/>
    </row>
    <row r="380" spans="1:10" ht="15.75" customHeight="1">
      <c r="A380" s="33"/>
      <c r="B380" s="33"/>
      <c r="C380" s="33"/>
      <c r="D380" s="249"/>
      <c r="E380" s="249"/>
      <c r="F380" s="249"/>
      <c r="G380" s="249"/>
      <c r="H380" s="248"/>
      <c r="I380" s="248"/>
      <c r="J380" s="33"/>
    </row>
    <row r="381" spans="1:10" ht="15.75" customHeight="1">
      <c r="A381" s="33"/>
      <c r="B381" s="33"/>
      <c r="C381" s="33"/>
      <c r="D381" s="249"/>
      <c r="E381" s="249"/>
      <c r="F381" s="249"/>
      <c r="G381" s="249"/>
      <c r="H381" s="248"/>
      <c r="I381" s="248"/>
      <c r="J381" s="33"/>
    </row>
    <row r="382" spans="1:10" ht="15.75" customHeight="1">
      <c r="A382" s="33"/>
      <c r="B382" s="33"/>
      <c r="C382" s="33"/>
      <c r="D382" s="249"/>
      <c r="E382" s="249"/>
      <c r="F382" s="249"/>
      <c r="G382" s="249"/>
      <c r="H382" s="248"/>
      <c r="I382" s="248"/>
      <c r="J382" s="33"/>
    </row>
    <row r="383" spans="1:10" ht="15.75" customHeight="1">
      <c r="A383" s="33"/>
      <c r="B383" s="33"/>
      <c r="C383" s="33"/>
      <c r="D383" s="249"/>
      <c r="E383" s="249"/>
      <c r="F383" s="249"/>
      <c r="G383" s="249"/>
      <c r="H383" s="248"/>
      <c r="I383" s="248"/>
      <c r="J383" s="33"/>
    </row>
    <row r="384" spans="1:10" ht="15.75" customHeight="1">
      <c r="A384" s="33"/>
      <c r="B384" s="33"/>
      <c r="C384" s="33"/>
      <c r="D384" s="249"/>
      <c r="E384" s="249"/>
      <c r="F384" s="249"/>
      <c r="G384" s="249"/>
      <c r="H384" s="248"/>
      <c r="I384" s="248"/>
      <c r="J384" s="33"/>
    </row>
    <row r="385" spans="1:10" ht="15.75" customHeight="1">
      <c r="A385" s="33"/>
      <c r="B385" s="33"/>
      <c r="C385" s="33"/>
      <c r="D385" s="249"/>
      <c r="E385" s="249"/>
      <c r="F385" s="249"/>
      <c r="G385" s="249"/>
      <c r="H385" s="248"/>
      <c r="I385" s="248"/>
      <c r="J385" s="33"/>
    </row>
    <row r="386" spans="1:10" ht="15.75" customHeight="1">
      <c r="A386" s="33"/>
      <c r="B386" s="33"/>
      <c r="C386" s="33"/>
      <c r="D386" s="249"/>
      <c r="E386" s="249"/>
      <c r="F386" s="249"/>
      <c r="G386" s="249"/>
      <c r="H386" s="248"/>
      <c r="I386" s="248"/>
      <c r="J386" s="33"/>
    </row>
    <row r="387" spans="1:10" ht="15.75" customHeight="1">
      <c r="A387" s="33"/>
      <c r="B387" s="33"/>
      <c r="C387" s="33"/>
      <c r="D387" s="249"/>
      <c r="E387" s="249"/>
      <c r="F387" s="249"/>
      <c r="G387" s="249"/>
      <c r="H387" s="248"/>
      <c r="I387" s="248"/>
      <c r="J387" s="33"/>
    </row>
    <row r="388" spans="1:10" ht="15.75" customHeight="1">
      <c r="A388" s="33"/>
      <c r="B388" s="33"/>
      <c r="C388" s="33"/>
      <c r="D388" s="249"/>
      <c r="E388" s="249"/>
      <c r="F388" s="249"/>
      <c r="G388" s="249"/>
      <c r="H388" s="248"/>
      <c r="I388" s="248"/>
      <c r="J388" s="33"/>
    </row>
    <row r="389" spans="1:10" ht="15.75" customHeight="1">
      <c r="A389" s="33"/>
      <c r="B389" s="33"/>
      <c r="C389" s="33"/>
      <c r="D389" s="249"/>
      <c r="E389" s="249"/>
      <c r="F389" s="249"/>
      <c r="G389" s="249"/>
      <c r="H389" s="248"/>
      <c r="I389" s="248"/>
      <c r="J389" s="33"/>
    </row>
    <row r="390" spans="1:10" ht="15.75" customHeight="1">
      <c r="A390" s="33"/>
      <c r="B390" s="33"/>
      <c r="C390" s="33"/>
      <c r="D390" s="249"/>
      <c r="E390" s="249"/>
      <c r="F390" s="249"/>
      <c r="G390" s="249"/>
      <c r="H390" s="248"/>
      <c r="I390" s="248"/>
      <c r="J390" s="33"/>
    </row>
    <row r="391" spans="1:10" ht="15.75" customHeight="1">
      <c r="A391" s="33"/>
      <c r="B391" s="33"/>
      <c r="C391" s="33"/>
      <c r="D391" s="249"/>
      <c r="E391" s="249"/>
      <c r="F391" s="249"/>
      <c r="G391" s="249"/>
      <c r="H391" s="248"/>
      <c r="I391" s="248"/>
      <c r="J391" s="33"/>
    </row>
    <row r="392" spans="1:10" ht="15.75" customHeight="1">
      <c r="A392" s="33"/>
      <c r="B392" s="33"/>
      <c r="C392" s="33"/>
      <c r="D392" s="249"/>
      <c r="E392" s="249"/>
      <c r="F392" s="249"/>
      <c r="G392" s="249"/>
      <c r="H392" s="248"/>
      <c r="I392" s="248"/>
      <c r="J392" s="33"/>
    </row>
    <row r="393" spans="1:10" ht="15.75" customHeight="1">
      <c r="A393" s="33"/>
      <c r="B393" s="33"/>
      <c r="C393" s="33"/>
      <c r="D393" s="249"/>
      <c r="E393" s="249"/>
      <c r="F393" s="249"/>
      <c r="G393" s="249"/>
      <c r="H393" s="248"/>
      <c r="I393" s="248"/>
      <c r="J393" s="33"/>
    </row>
    <row r="394" spans="1:10" ht="15.75" customHeight="1">
      <c r="A394" s="33"/>
      <c r="B394" s="33"/>
      <c r="C394" s="33"/>
      <c r="D394" s="249"/>
      <c r="E394" s="249"/>
      <c r="F394" s="249"/>
      <c r="G394" s="249"/>
      <c r="H394" s="248"/>
      <c r="I394" s="248"/>
      <c r="J394" s="33"/>
    </row>
    <row r="395" spans="1:10" ht="15.75" customHeight="1">
      <c r="A395" s="33"/>
      <c r="B395" s="33"/>
      <c r="C395" s="33"/>
      <c r="D395" s="249"/>
      <c r="E395" s="249"/>
      <c r="F395" s="249"/>
      <c r="G395" s="249"/>
      <c r="H395" s="248"/>
      <c r="I395" s="248"/>
      <c r="J395" s="33"/>
    </row>
    <row r="396" spans="1:10" ht="15.75" customHeight="1">
      <c r="A396" s="33"/>
      <c r="B396" s="33"/>
      <c r="C396" s="33"/>
      <c r="D396" s="249"/>
      <c r="E396" s="249"/>
      <c r="F396" s="249"/>
      <c r="G396" s="249"/>
      <c r="H396" s="248"/>
      <c r="I396" s="248"/>
      <c r="J396" s="33"/>
    </row>
    <row r="397" spans="1:10" ht="15.75" customHeight="1">
      <c r="A397" s="33"/>
      <c r="B397" s="33"/>
      <c r="C397" s="33"/>
      <c r="D397" s="249"/>
      <c r="E397" s="249"/>
      <c r="F397" s="249"/>
      <c r="G397" s="249"/>
      <c r="H397" s="248"/>
      <c r="I397" s="248"/>
      <c r="J397" s="33"/>
    </row>
    <row r="398" spans="1:10" ht="15.75" customHeight="1">
      <c r="A398" s="33"/>
      <c r="B398" s="33"/>
      <c r="C398" s="33"/>
      <c r="D398" s="249"/>
      <c r="E398" s="249"/>
      <c r="F398" s="249"/>
      <c r="G398" s="249"/>
      <c r="H398" s="248"/>
      <c r="I398" s="248"/>
      <c r="J398" s="33"/>
    </row>
    <row r="399" spans="1:10" ht="15.75" customHeight="1">
      <c r="A399" s="33"/>
      <c r="B399" s="33"/>
      <c r="C399" s="33"/>
      <c r="D399" s="249"/>
      <c r="E399" s="249"/>
      <c r="F399" s="249"/>
      <c r="G399" s="249"/>
      <c r="H399" s="248"/>
      <c r="I399" s="248"/>
      <c r="J399" s="33"/>
    </row>
    <row r="400" spans="1:10" ht="15.75" customHeight="1">
      <c r="A400" s="33"/>
      <c r="B400" s="33"/>
      <c r="C400" s="33"/>
      <c r="D400" s="249"/>
      <c r="E400" s="249"/>
      <c r="F400" s="249"/>
      <c r="G400" s="249"/>
      <c r="H400" s="248"/>
      <c r="I400" s="248"/>
      <c r="J400" s="33"/>
    </row>
    <row r="401" spans="1:10" ht="15.75" customHeight="1">
      <c r="A401" s="33"/>
      <c r="B401" s="33"/>
      <c r="C401" s="33"/>
      <c r="D401" s="249"/>
      <c r="E401" s="249"/>
      <c r="F401" s="249"/>
      <c r="G401" s="249"/>
      <c r="H401" s="248"/>
      <c r="I401" s="248"/>
      <c r="J401" s="33"/>
    </row>
    <row r="402" spans="1:10" ht="15.75" customHeight="1">
      <c r="A402" s="33"/>
      <c r="B402" s="33"/>
      <c r="C402" s="33"/>
      <c r="D402" s="249"/>
      <c r="E402" s="249"/>
      <c r="F402" s="249"/>
      <c r="G402" s="249"/>
      <c r="H402" s="248"/>
      <c r="I402" s="248"/>
      <c r="J402" s="33"/>
    </row>
    <row r="403" spans="1:10" ht="15.75" customHeight="1">
      <c r="A403" s="33"/>
      <c r="B403" s="33"/>
      <c r="C403" s="33"/>
      <c r="D403" s="249"/>
      <c r="E403" s="249"/>
      <c r="F403" s="249"/>
      <c r="G403" s="249"/>
      <c r="H403" s="248"/>
      <c r="I403" s="248"/>
      <c r="J403" s="33"/>
    </row>
    <row r="404" spans="1:10" ht="15.75" customHeight="1">
      <c r="A404" s="33"/>
      <c r="B404" s="33"/>
      <c r="C404" s="33"/>
      <c r="D404" s="249"/>
      <c r="E404" s="249"/>
      <c r="F404" s="249"/>
      <c r="G404" s="249"/>
      <c r="H404" s="248"/>
      <c r="I404" s="248"/>
      <c r="J404" s="33"/>
    </row>
    <row r="405" spans="1:10" ht="15.75" customHeight="1">
      <c r="A405" s="33"/>
      <c r="B405" s="33"/>
      <c r="C405" s="33"/>
      <c r="D405" s="249"/>
      <c r="E405" s="249"/>
      <c r="F405" s="249"/>
      <c r="G405" s="249"/>
      <c r="H405" s="248"/>
      <c r="I405" s="248"/>
      <c r="J405" s="33"/>
    </row>
    <row r="406" spans="1:10" ht="15.75" customHeight="1">
      <c r="A406" s="33"/>
      <c r="B406" s="33"/>
      <c r="C406" s="33"/>
      <c r="D406" s="249"/>
      <c r="E406" s="249"/>
      <c r="F406" s="249"/>
      <c r="G406" s="249"/>
      <c r="H406" s="248"/>
      <c r="I406" s="248"/>
      <c r="J406" s="33"/>
    </row>
    <row r="407" spans="1:10" ht="15.75" customHeight="1">
      <c r="A407" s="33"/>
      <c r="B407" s="33"/>
      <c r="C407" s="33"/>
      <c r="D407" s="249"/>
      <c r="E407" s="249"/>
      <c r="F407" s="249"/>
      <c r="G407" s="249"/>
      <c r="H407" s="248"/>
      <c r="I407" s="248"/>
      <c r="J407" s="33"/>
    </row>
    <row r="408" spans="1:10" ht="15.75" customHeight="1">
      <c r="A408" s="33"/>
      <c r="B408" s="33"/>
      <c r="C408" s="33"/>
      <c r="D408" s="249"/>
      <c r="E408" s="249"/>
      <c r="F408" s="249"/>
      <c r="G408" s="249"/>
      <c r="H408" s="248"/>
      <c r="I408" s="248"/>
      <c r="J408" s="33"/>
    </row>
    <row r="409" spans="1:10" ht="15.75" customHeight="1">
      <c r="A409" s="33"/>
      <c r="B409" s="33"/>
      <c r="C409" s="33"/>
      <c r="D409" s="249"/>
      <c r="E409" s="249"/>
      <c r="F409" s="249"/>
      <c r="G409" s="249"/>
      <c r="H409" s="248"/>
      <c r="I409" s="248"/>
      <c r="J409" s="33"/>
    </row>
    <row r="410" spans="1:10" ht="15.75" customHeight="1">
      <c r="A410" s="33"/>
      <c r="B410" s="33"/>
      <c r="C410" s="33"/>
      <c r="D410" s="249"/>
      <c r="E410" s="249"/>
      <c r="F410" s="249"/>
      <c r="G410" s="249"/>
      <c r="H410" s="248"/>
      <c r="I410" s="248"/>
      <c r="J410" s="33"/>
    </row>
    <row r="411" spans="1:10" ht="15.75" customHeight="1">
      <c r="A411" s="33"/>
      <c r="B411" s="33"/>
      <c r="C411" s="33"/>
      <c r="D411" s="249"/>
      <c r="E411" s="249"/>
      <c r="F411" s="249"/>
      <c r="G411" s="249"/>
      <c r="H411" s="248"/>
      <c r="I411" s="248"/>
      <c r="J411" s="33"/>
    </row>
    <row r="412" spans="1:10" ht="15.75" customHeight="1">
      <c r="A412" s="33"/>
      <c r="B412" s="33"/>
      <c r="C412" s="33"/>
      <c r="D412" s="249"/>
      <c r="E412" s="249"/>
      <c r="F412" s="249"/>
      <c r="G412" s="249"/>
      <c r="H412" s="248"/>
      <c r="I412" s="248"/>
      <c r="J412" s="33"/>
    </row>
    <row r="413" spans="1:10" ht="15.75" customHeight="1">
      <c r="A413" s="33"/>
      <c r="B413" s="33"/>
      <c r="C413" s="33"/>
      <c r="D413" s="249"/>
      <c r="E413" s="249"/>
      <c r="F413" s="249"/>
      <c r="G413" s="249"/>
      <c r="H413" s="248"/>
      <c r="I413" s="248"/>
      <c r="J413" s="33"/>
    </row>
    <row r="414" spans="1:10" ht="15.75" customHeight="1">
      <c r="A414" s="33"/>
      <c r="B414" s="33"/>
      <c r="C414" s="33"/>
      <c r="D414" s="249"/>
      <c r="E414" s="249"/>
      <c r="F414" s="249"/>
      <c r="G414" s="249"/>
      <c r="H414" s="248"/>
      <c r="I414" s="248"/>
      <c r="J414" s="33"/>
    </row>
    <row r="415" spans="1:10" ht="15.75" customHeight="1">
      <c r="A415" s="33"/>
      <c r="B415" s="33"/>
      <c r="C415" s="33"/>
      <c r="D415" s="249"/>
      <c r="E415" s="249"/>
      <c r="F415" s="249"/>
      <c r="G415" s="249"/>
      <c r="H415" s="248"/>
      <c r="I415" s="248"/>
      <c r="J415" s="33"/>
    </row>
    <row r="416" spans="1:10" ht="15.75" customHeight="1">
      <c r="A416" s="33"/>
      <c r="B416" s="33"/>
      <c r="C416" s="33"/>
      <c r="D416" s="249"/>
      <c r="E416" s="249"/>
      <c r="F416" s="249"/>
      <c r="G416" s="249"/>
      <c r="H416" s="248"/>
      <c r="I416" s="248"/>
      <c r="J416" s="33"/>
    </row>
    <row r="417" spans="1:10" ht="15.75" customHeight="1">
      <c r="A417" s="33"/>
      <c r="B417" s="33"/>
      <c r="C417" s="33"/>
      <c r="D417" s="249"/>
      <c r="E417" s="249"/>
      <c r="F417" s="249"/>
      <c r="G417" s="249"/>
      <c r="H417" s="248"/>
      <c r="I417" s="248"/>
      <c r="J417" s="33"/>
    </row>
    <row r="418" spans="1:10" ht="15.75" customHeight="1">
      <c r="A418" s="33"/>
      <c r="B418" s="33"/>
      <c r="C418" s="33"/>
      <c r="D418" s="249"/>
      <c r="E418" s="249"/>
      <c r="F418" s="249"/>
      <c r="G418" s="249"/>
      <c r="H418" s="248"/>
      <c r="I418" s="248"/>
      <c r="J418" s="33"/>
    </row>
    <row r="419" spans="1:10" ht="15.75" customHeight="1">
      <c r="A419" s="33"/>
      <c r="B419" s="33"/>
      <c r="C419" s="33"/>
      <c r="D419" s="249"/>
      <c r="E419" s="249"/>
      <c r="F419" s="249"/>
      <c r="G419" s="249"/>
      <c r="H419" s="248"/>
      <c r="I419" s="248"/>
      <c r="J419" s="33"/>
    </row>
    <row r="420" spans="1:10" ht="15.75" customHeight="1">
      <c r="A420" s="33"/>
      <c r="B420" s="33"/>
      <c r="C420" s="33"/>
      <c r="D420" s="249"/>
      <c r="E420" s="249"/>
      <c r="F420" s="249"/>
      <c r="G420" s="249"/>
      <c r="H420" s="248"/>
      <c r="I420" s="248"/>
      <c r="J420" s="33"/>
    </row>
    <row r="421" spans="1:10" ht="15.75" customHeight="1">
      <c r="A421" s="33"/>
      <c r="B421" s="33"/>
      <c r="C421" s="33"/>
      <c r="D421" s="249"/>
      <c r="E421" s="249"/>
      <c r="F421" s="249"/>
      <c r="G421" s="249"/>
      <c r="H421" s="248"/>
      <c r="I421" s="248"/>
      <c r="J421" s="33"/>
    </row>
    <row r="422" spans="1:10" ht="15.75" customHeight="1">
      <c r="A422" s="33"/>
      <c r="B422" s="33"/>
      <c r="C422" s="33"/>
      <c r="D422" s="249"/>
      <c r="E422" s="249"/>
      <c r="F422" s="249"/>
      <c r="G422" s="249"/>
      <c r="H422" s="248"/>
      <c r="I422" s="248"/>
      <c r="J422" s="33"/>
    </row>
    <row r="423" spans="1:10" ht="15.75" customHeight="1">
      <c r="A423" s="33"/>
      <c r="B423" s="33"/>
      <c r="C423" s="33"/>
      <c r="D423" s="249"/>
      <c r="E423" s="249"/>
      <c r="F423" s="249"/>
      <c r="G423" s="249"/>
      <c r="H423" s="248"/>
      <c r="I423" s="248"/>
      <c r="J423" s="33"/>
    </row>
    <row r="424" spans="1:10" ht="15.75" customHeight="1">
      <c r="A424" s="33"/>
      <c r="B424" s="33"/>
      <c r="C424" s="33"/>
      <c r="D424" s="249"/>
      <c r="E424" s="249"/>
      <c r="F424" s="249"/>
      <c r="G424" s="249"/>
      <c r="H424" s="248"/>
      <c r="I424" s="248"/>
      <c r="J424" s="33"/>
    </row>
    <row r="425" spans="1:10" ht="15.75" customHeight="1">
      <c r="A425" s="33"/>
      <c r="B425" s="33"/>
      <c r="C425" s="33"/>
      <c r="D425" s="249"/>
      <c r="E425" s="249"/>
      <c r="F425" s="249"/>
      <c r="G425" s="249"/>
      <c r="H425" s="248"/>
      <c r="I425" s="248"/>
      <c r="J425" s="33"/>
    </row>
    <row r="426" spans="1:10" ht="15.75" customHeight="1">
      <c r="A426" s="33"/>
      <c r="B426" s="33"/>
      <c r="C426" s="33"/>
      <c r="D426" s="249"/>
      <c r="E426" s="249"/>
      <c r="F426" s="249"/>
      <c r="G426" s="249"/>
      <c r="H426" s="248"/>
      <c r="I426" s="248"/>
      <c r="J426" s="33"/>
    </row>
    <row r="427" spans="1:10" ht="15.75" customHeight="1">
      <c r="A427" s="33"/>
      <c r="B427" s="33"/>
      <c r="C427" s="33"/>
      <c r="D427" s="249"/>
      <c r="E427" s="249"/>
      <c r="F427" s="249"/>
      <c r="G427" s="249"/>
      <c r="H427" s="248"/>
      <c r="I427" s="248"/>
      <c r="J427" s="33"/>
    </row>
    <row r="428" spans="1:10" ht="15.75" customHeight="1">
      <c r="A428" s="33"/>
      <c r="B428" s="33"/>
      <c r="C428" s="33"/>
      <c r="D428" s="249"/>
      <c r="E428" s="249"/>
      <c r="F428" s="249"/>
      <c r="G428" s="249"/>
      <c r="H428" s="248"/>
      <c r="I428" s="248"/>
      <c r="J428" s="33"/>
    </row>
    <row r="429" spans="1:10" ht="15.75" customHeight="1">
      <c r="A429" s="33"/>
      <c r="B429" s="33"/>
      <c r="C429" s="33"/>
      <c r="D429" s="249"/>
      <c r="E429" s="249"/>
      <c r="F429" s="249"/>
      <c r="G429" s="249"/>
      <c r="H429" s="248"/>
      <c r="I429" s="248"/>
      <c r="J429" s="33"/>
    </row>
    <row r="430" spans="1:10" ht="15.75" customHeight="1">
      <c r="A430" s="33"/>
      <c r="B430" s="33"/>
      <c r="C430" s="33"/>
      <c r="D430" s="249"/>
      <c r="E430" s="249"/>
      <c r="F430" s="249"/>
      <c r="G430" s="249"/>
      <c r="H430" s="248"/>
      <c r="I430" s="248"/>
      <c r="J430" s="33"/>
    </row>
    <row r="431" spans="1:10" ht="15.75" customHeight="1">
      <c r="A431" s="33"/>
      <c r="B431" s="33"/>
      <c r="C431" s="33"/>
      <c r="D431" s="249"/>
      <c r="E431" s="249"/>
      <c r="F431" s="249"/>
      <c r="G431" s="249"/>
      <c r="H431" s="248"/>
      <c r="I431" s="248"/>
      <c r="J431" s="33"/>
    </row>
    <row r="432" spans="1:10" ht="15.75" customHeight="1">
      <c r="A432" s="33"/>
      <c r="B432" s="33"/>
      <c r="C432" s="33"/>
      <c r="D432" s="249"/>
      <c r="E432" s="249"/>
      <c r="F432" s="249"/>
      <c r="G432" s="249"/>
      <c r="H432" s="248"/>
      <c r="I432" s="248"/>
      <c r="J432" s="33"/>
    </row>
    <row r="433" spans="1:10" ht="15.75" customHeight="1">
      <c r="A433" s="33"/>
      <c r="B433" s="33"/>
      <c r="C433" s="33"/>
      <c r="D433" s="249"/>
      <c r="E433" s="249"/>
      <c r="F433" s="249"/>
      <c r="G433" s="249"/>
      <c r="H433" s="248"/>
      <c r="I433" s="248"/>
      <c r="J433" s="33"/>
    </row>
    <row r="434" spans="1:10" ht="15.75" customHeight="1">
      <c r="A434" s="33"/>
      <c r="B434" s="33"/>
      <c r="C434" s="33"/>
      <c r="D434" s="249"/>
      <c r="E434" s="249"/>
      <c r="F434" s="249"/>
      <c r="G434" s="249"/>
      <c r="H434" s="248"/>
      <c r="I434" s="248"/>
      <c r="J434" s="33"/>
    </row>
    <row r="435" spans="1:10" ht="15.75" customHeight="1">
      <c r="A435" s="33"/>
      <c r="B435" s="33"/>
      <c r="C435" s="33"/>
      <c r="D435" s="249"/>
      <c r="E435" s="249"/>
      <c r="F435" s="249"/>
      <c r="G435" s="249"/>
      <c r="H435" s="248"/>
      <c r="I435" s="248"/>
      <c r="J435" s="33"/>
    </row>
    <row r="436" spans="1:10" ht="15.75" customHeight="1">
      <c r="A436" s="33"/>
      <c r="B436" s="33"/>
      <c r="C436" s="33"/>
      <c r="D436" s="249"/>
      <c r="E436" s="249"/>
      <c r="F436" s="249"/>
      <c r="G436" s="249"/>
      <c r="H436" s="248"/>
      <c r="I436" s="248"/>
      <c r="J436" s="33"/>
    </row>
    <row r="437" spans="1:10" ht="15.75" customHeight="1">
      <c r="A437" s="33"/>
      <c r="B437" s="33"/>
      <c r="C437" s="33"/>
      <c r="D437" s="249"/>
      <c r="E437" s="249"/>
      <c r="F437" s="249"/>
      <c r="G437" s="249"/>
      <c r="H437" s="248"/>
      <c r="I437" s="248"/>
      <c r="J437" s="33"/>
    </row>
    <row r="438" spans="1:10" ht="15.75" customHeight="1">
      <c r="A438" s="33"/>
      <c r="B438" s="33"/>
      <c r="C438" s="33"/>
      <c r="D438" s="249"/>
      <c r="E438" s="249"/>
      <c r="F438" s="249"/>
      <c r="G438" s="249"/>
      <c r="H438" s="248"/>
      <c r="I438" s="248"/>
      <c r="J438" s="33"/>
    </row>
    <row r="439" spans="1:10" ht="15.75" customHeight="1">
      <c r="A439" s="33"/>
      <c r="B439" s="33"/>
      <c r="C439" s="33"/>
      <c r="D439" s="249"/>
      <c r="E439" s="249"/>
      <c r="F439" s="249"/>
      <c r="G439" s="249"/>
      <c r="H439" s="248"/>
      <c r="I439" s="248"/>
      <c r="J439" s="33"/>
    </row>
    <row r="440" spans="1:10" ht="15.75" customHeight="1">
      <c r="A440" s="33"/>
      <c r="B440" s="33"/>
      <c r="C440" s="33"/>
      <c r="D440" s="249"/>
      <c r="E440" s="249"/>
      <c r="F440" s="249"/>
      <c r="G440" s="249"/>
      <c r="H440" s="248"/>
      <c r="I440" s="248"/>
      <c r="J440" s="33"/>
    </row>
    <row r="441" spans="1:10" ht="15.75" customHeight="1">
      <c r="A441" s="33"/>
      <c r="B441" s="33"/>
      <c r="C441" s="33"/>
      <c r="D441" s="249"/>
      <c r="E441" s="249"/>
      <c r="F441" s="249"/>
      <c r="G441" s="249"/>
      <c r="H441" s="248"/>
      <c r="I441" s="248"/>
      <c r="J441" s="33"/>
    </row>
    <row r="442" spans="1:10" ht="15.75" customHeight="1"/>
    <row r="443" spans="1:10" ht="15.75" customHeight="1"/>
    <row r="444" spans="1:10" ht="15.75" customHeight="1"/>
    <row r="445" spans="1:10" ht="15.75" customHeight="1"/>
    <row r="446" spans="1:10" ht="15.75" customHeight="1"/>
    <row r="447" spans="1:10" ht="15.75" customHeight="1"/>
    <row r="448" spans="1:10"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 footer="0"/>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39997558519241921"/>
  </sheetPr>
  <dimension ref="A1:Q1000"/>
  <sheetViews>
    <sheetView topLeftCell="C1" zoomScale="90" zoomScaleNormal="90" workbookViewId="0">
      <pane ySplit="2" topLeftCell="A3" activePane="bottomLeft" state="frozen"/>
      <selection activeCell="B337" sqref="B337"/>
      <selection pane="bottomLeft" activeCell="J15" sqref="J15"/>
    </sheetView>
  </sheetViews>
  <sheetFormatPr defaultColWidth="14.44140625" defaultRowHeight="15" customHeight="1"/>
  <cols>
    <col min="1" max="1" width="21.109375" customWidth="1"/>
    <col min="2" max="2" width="33.33203125" customWidth="1"/>
    <col min="3" max="3" width="22.33203125" customWidth="1"/>
    <col min="4" max="4" width="96.33203125" customWidth="1"/>
    <col min="5" max="5" width="16" hidden="1" customWidth="1"/>
    <col min="6" max="6" width="13.44140625" hidden="1" customWidth="1"/>
    <col min="7" max="7" width="14.5546875" customWidth="1"/>
    <col min="8" max="8" width="10.5546875" customWidth="1"/>
    <col min="9" max="9" width="20.88671875" customWidth="1"/>
    <col min="10" max="10" width="22.44140625" customWidth="1"/>
    <col min="11" max="11" width="18.44140625" customWidth="1"/>
    <col min="12" max="12" width="8.6640625" customWidth="1"/>
    <col min="13" max="13" width="13.109375" bestFit="1" customWidth="1"/>
    <col min="14" max="14" width="14.44140625" bestFit="1" customWidth="1"/>
    <col min="15" max="15" width="8.6640625" customWidth="1"/>
    <col min="16" max="16" width="11.44140625" customWidth="1"/>
    <col min="17" max="17" width="14" customWidth="1"/>
  </cols>
  <sheetData>
    <row r="1" spans="1:17" ht="14.4">
      <c r="A1" s="3"/>
      <c r="B1" s="3"/>
      <c r="C1" s="3"/>
      <c r="D1" s="3"/>
      <c r="E1" s="5"/>
      <c r="F1" s="5"/>
      <c r="G1" s="5"/>
      <c r="H1" s="5"/>
      <c r="I1" s="3"/>
      <c r="J1" s="3"/>
    </row>
    <row r="2" spans="1:17" ht="14.4">
      <c r="A2" s="43" t="s">
        <v>1189</v>
      </c>
      <c r="B2" s="43" t="s">
        <v>886</v>
      </c>
      <c r="C2" s="43" t="s">
        <v>194</v>
      </c>
      <c r="D2" s="43" t="s">
        <v>195</v>
      </c>
      <c r="E2" s="279" t="s">
        <v>196</v>
      </c>
      <c r="F2" s="279" t="s">
        <v>197</v>
      </c>
      <c r="G2" s="279" t="s">
        <v>198</v>
      </c>
      <c r="H2" s="279" t="s">
        <v>199</v>
      </c>
      <c r="I2" s="43" t="s">
        <v>200</v>
      </c>
      <c r="J2" s="43" t="s">
        <v>201</v>
      </c>
      <c r="K2" s="42" t="s">
        <v>202</v>
      </c>
      <c r="L2" s="42" t="s">
        <v>204</v>
      </c>
      <c r="M2" s="42" t="s">
        <v>205</v>
      </c>
      <c r="N2" s="267" t="s">
        <v>5637</v>
      </c>
      <c r="O2" s="46" t="s">
        <v>207</v>
      </c>
      <c r="P2" s="46" t="s">
        <v>208</v>
      </c>
      <c r="Q2" s="47" t="s">
        <v>209</v>
      </c>
    </row>
    <row r="3" spans="1:17" ht="14.4">
      <c r="A3" s="51"/>
      <c r="B3" s="51"/>
      <c r="C3" s="51"/>
      <c r="D3" s="51"/>
      <c r="E3" s="280"/>
      <c r="F3" s="280"/>
      <c r="G3" s="280"/>
      <c r="H3" s="280"/>
      <c r="I3" s="51"/>
      <c r="J3" s="51"/>
      <c r="K3" s="48"/>
      <c r="L3" s="51"/>
      <c r="M3" s="52">
        <f t="shared" ref="M3:M29" si="0">L3*35</f>
        <v>0</v>
      </c>
      <c r="N3" s="53">
        <f>M3*3</f>
        <v>0</v>
      </c>
      <c r="O3" s="53">
        <f t="shared" ref="O3" si="1">N3*0.6</f>
        <v>0</v>
      </c>
      <c r="P3" s="53">
        <f t="shared" ref="P3" si="2">O3*0.95</f>
        <v>0</v>
      </c>
      <c r="Q3" s="53">
        <f t="shared" ref="Q3" si="3">P3*0.85</f>
        <v>0</v>
      </c>
    </row>
    <row r="4" spans="1:17" ht="32.25" customHeight="1">
      <c r="A4" s="51"/>
      <c r="B4" s="281" t="s">
        <v>3702</v>
      </c>
      <c r="C4" s="51" t="s">
        <v>3703</v>
      </c>
      <c r="D4" s="282" t="s">
        <v>3704</v>
      </c>
      <c r="E4" s="280"/>
      <c r="F4" s="280">
        <v>2052</v>
      </c>
      <c r="G4" s="280">
        <v>2160</v>
      </c>
      <c r="H4" s="280">
        <v>3600</v>
      </c>
      <c r="I4" s="283" t="s">
        <v>511</v>
      </c>
      <c r="J4" s="278" t="s">
        <v>893</v>
      </c>
      <c r="K4" s="284" t="s">
        <v>5673</v>
      </c>
      <c r="L4" s="51"/>
      <c r="M4" s="52">
        <f t="shared" si="0"/>
        <v>0</v>
      </c>
      <c r="N4" s="53">
        <f t="shared" ref="N4:N29" si="4">M4*3</f>
        <v>0</v>
      </c>
      <c r="O4" s="53">
        <f t="shared" ref="O4:O29" si="5">N4*0.6</f>
        <v>0</v>
      </c>
      <c r="P4" s="53">
        <f t="shared" ref="P4:P29" si="6">O4*0.95</f>
        <v>0</v>
      </c>
      <c r="Q4" s="53">
        <f t="shared" ref="Q4:Q29" si="7">P4*0.85</f>
        <v>0</v>
      </c>
    </row>
    <row r="5" spans="1:17" ht="32.25" customHeight="1">
      <c r="A5" s="51"/>
      <c r="B5" s="51"/>
      <c r="C5" s="51" t="s">
        <v>3705</v>
      </c>
      <c r="D5" s="282" t="s">
        <v>3706</v>
      </c>
      <c r="E5" s="280"/>
      <c r="F5" s="280">
        <v>2280</v>
      </c>
      <c r="G5" s="280">
        <v>2400</v>
      </c>
      <c r="H5" s="280">
        <v>4000</v>
      </c>
      <c r="I5" s="283" t="s">
        <v>511</v>
      </c>
      <c r="J5" s="278" t="s">
        <v>893</v>
      </c>
      <c r="K5" s="284" t="s">
        <v>5673</v>
      </c>
      <c r="L5" s="48"/>
      <c r="M5" s="52">
        <f t="shared" si="0"/>
        <v>0</v>
      </c>
      <c r="N5" s="53">
        <f t="shared" si="4"/>
        <v>0</v>
      </c>
      <c r="O5" s="53">
        <f t="shared" si="5"/>
        <v>0</v>
      </c>
      <c r="P5" s="53">
        <f t="shared" si="6"/>
        <v>0</v>
      </c>
      <c r="Q5" s="53">
        <f t="shared" si="7"/>
        <v>0</v>
      </c>
    </row>
    <row r="6" spans="1:17" ht="32.25" customHeight="1">
      <c r="A6" s="51"/>
      <c r="B6" s="51"/>
      <c r="C6" s="51" t="s">
        <v>3707</v>
      </c>
      <c r="D6" s="282" t="s">
        <v>3708</v>
      </c>
      <c r="E6" s="280"/>
      <c r="F6" s="280">
        <v>2508</v>
      </c>
      <c r="G6" s="60">
        <f t="shared" ref="G6" si="8">CEILING(O6,100)</f>
        <v>3500</v>
      </c>
      <c r="H6" s="60">
        <f t="shared" ref="H6" si="9">CEILING(N6,100)</f>
        <v>5800</v>
      </c>
      <c r="I6" s="283" t="s">
        <v>511</v>
      </c>
      <c r="J6" s="278" t="s">
        <v>893</v>
      </c>
      <c r="K6" s="284"/>
      <c r="L6" s="48">
        <v>55</v>
      </c>
      <c r="M6" s="52">
        <f t="shared" si="0"/>
        <v>1925</v>
      </c>
      <c r="N6" s="53">
        <f t="shared" si="4"/>
        <v>5775</v>
      </c>
      <c r="O6" s="53">
        <f t="shared" si="5"/>
        <v>3465</v>
      </c>
      <c r="P6" s="53">
        <f t="shared" si="6"/>
        <v>3291.75</v>
      </c>
      <c r="Q6" s="53">
        <f t="shared" si="7"/>
        <v>2797.9874999999997</v>
      </c>
    </row>
    <row r="7" spans="1:17" ht="32.25" customHeight="1">
      <c r="A7" s="51"/>
      <c r="B7" s="51"/>
      <c r="C7" s="51" t="s">
        <v>3709</v>
      </c>
      <c r="D7" s="282" t="s">
        <v>3710</v>
      </c>
      <c r="E7" s="280"/>
      <c r="F7" s="280">
        <v>3363</v>
      </c>
      <c r="G7" s="60">
        <f t="shared" ref="G7:G8" si="10">CEILING(O7,100)</f>
        <v>4000</v>
      </c>
      <c r="H7" s="60">
        <f t="shared" ref="H7:H8" si="11">CEILING(N7,100)</f>
        <v>6700</v>
      </c>
      <c r="I7" s="283" t="s">
        <v>511</v>
      </c>
      <c r="J7" s="278" t="s">
        <v>893</v>
      </c>
      <c r="K7" s="284"/>
      <c r="L7" s="48">
        <v>63</v>
      </c>
      <c r="M7" s="52">
        <f t="shared" si="0"/>
        <v>2205</v>
      </c>
      <c r="N7" s="53">
        <f t="shared" si="4"/>
        <v>6615</v>
      </c>
      <c r="O7" s="53">
        <f t="shared" si="5"/>
        <v>3969</v>
      </c>
      <c r="P7" s="53">
        <f t="shared" si="6"/>
        <v>3770.5499999999997</v>
      </c>
      <c r="Q7" s="53">
        <f t="shared" si="7"/>
        <v>3204.9674999999997</v>
      </c>
    </row>
    <row r="8" spans="1:17" ht="32.25" customHeight="1">
      <c r="A8" s="51"/>
      <c r="B8" s="51"/>
      <c r="C8" s="51" t="s">
        <v>3711</v>
      </c>
      <c r="D8" s="282" t="s">
        <v>3712</v>
      </c>
      <c r="E8" s="280"/>
      <c r="F8" s="280">
        <v>2748.8249999999998</v>
      </c>
      <c r="G8" s="60">
        <f t="shared" si="10"/>
        <v>3600</v>
      </c>
      <c r="H8" s="60">
        <f t="shared" si="11"/>
        <v>6000</v>
      </c>
      <c r="I8" s="283" t="s">
        <v>511</v>
      </c>
      <c r="J8" s="278" t="s">
        <v>893</v>
      </c>
      <c r="K8" s="284"/>
      <c r="L8" s="48">
        <v>57</v>
      </c>
      <c r="M8" s="52">
        <f t="shared" si="0"/>
        <v>1995</v>
      </c>
      <c r="N8" s="53">
        <f t="shared" si="4"/>
        <v>5985</v>
      </c>
      <c r="O8" s="53">
        <f t="shared" si="5"/>
        <v>3591</v>
      </c>
      <c r="P8" s="53">
        <f t="shared" si="6"/>
        <v>3411.45</v>
      </c>
      <c r="Q8" s="53">
        <f t="shared" si="7"/>
        <v>2899.7324999999996</v>
      </c>
    </row>
    <row r="9" spans="1:17" ht="14.4">
      <c r="A9" s="51"/>
      <c r="B9" s="51"/>
      <c r="C9" s="51"/>
      <c r="D9" s="282"/>
      <c r="E9" s="280"/>
      <c r="F9" s="280"/>
      <c r="G9" s="280"/>
      <c r="H9" s="280"/>
      <c r="I9" s="283"/>
      <c r="J9" s="283"/>
      <c r="K9" s="285"/>
      <c r="L9" s="48"/>
      <c r="M9" s="52">
        <f t="shared" si="0"/>
        <v>0</v>
      </c>
      <c r="N9" s="53">
        <f t="shared" si="4"/>
        <v>0</v>
      </c>
      <c r="O9" s="53">
        <f t="shared" si="5"/>
        <v>0</v>
      </c>
      <c r="P9" s="53">
        <f t="shared" si="6"/>
        <v>0</v>
      </c>
      <c r="Q9" s="53">
        <f t="shared" si="7"/>
        <v>0</v>
      </c>
    </row>
    <row r="10" spans="1:17" ht="30" customHeight="1">
      <c r="A10" s="51"/>
      <c r="B10" s="281" t="s">
        <v>3713</v>
      </c>
      <c r="C10" s="51" t="s">
        <v>3714</v>
      </c>
      <c r="D10" s="282" t="s">
        <v>3715</v>
      </c>
      <c r="E10" s="280"/>
      <c r="F10" s="280">
        <v>3135</v>
      </c>
      <c r="G10" s="280">
        <v>3300</v>
      </c>
      <c r="H10" s="280">
        <v>5500</v>
      </c>
      <c r="I10" s="283" t="s">
        <v>511</v>
      </c>
      <c r="J10" s="278" t="s">
        <v>893</v>
      </c>
      <c r="K10" s="284" t="s">
        <v>5673</v>
      </c>
      <c r="L10" s="48"/>
      <c r="M10" s="52">
        <f t="shared" si="0"/>
        <v>0</v>
      </c>
      <c r="N10" s="53">
        <f t="shared" si="4"/>
        <v>0</v>
      </c>
      <c r="O10" s="53">
        <f t="shared" si="5"/>
        <v>0</v>
      </c>
      <c r="P10" s="53">
        <f t="shared" si="6"/>
        <v>0</v>
      </c>
      <c r="Q10" s="53">
        <f t="shared" si="7"/>
        <v>0</v>
      </c>
    </row>
    <row r="11" spans="1:17" ht="30" customHeight="1">
      <c r="A11" s="51"/>
      <c r="B11" s="51"/>
      <c r="C11" s="51" t="s">
        <v>3716</v>
      </c>
      <c r="D11" s="282" t="s">
        <v>3717</v>
      </c>
      <c r="E11" s="280"/>
      <c r="F11" s="280">
        <v>3477</v>
      </c>
      <c r="G11" s="280">
        <v>3660</v>
      </c>
      <c r="H11" s="280">
        <v>6100</v>
      </c>
      <c r="I11" s="283" t="s">
        <v>511</v>
      </c>
      <c r="J11" s="278" t="s">
        <v>893</v>
      </c>
      <c r="K11" s="284" t="s">
        <v>5673</v>
      </c>
      <c r="L11" s="48"/>
      <c r="M11" s="52">
        <f>L13*35</f>
        <v>2520</v>
      </c>
      <c r="N11" s="53">
        <f t="shared" si="4"/>
        <v>7560</v>
      </c>
      <c r="O11" s="53">
        <f t="shared" si="5"/>
        <v>4536</v>
      </c>
      <c r="P11" s="53">
        <f t="shared" si="6"/>
        <v>4309.2</v>
      </c>
      <c r="Q11" s="53">
        <f t="shared" si="7"/>
        <v>3662.8199999999997</v>
      </c>
    </row>
    <row r="12" spans="1:17" ht="30" customHeight="1">
      <c r="A12" s="51"/>
      <c r="B12" s="51"/>
      <c r="C12" s="51" t="s">
        <v>3718</v>
      </c>
      <c r="D12" s="282" t="s">
        <v>3719</v>
      </c>
      <c r="E12" s="280"/>
      <c r="F12" s="280">
        <v>3591</v>
      </c>
      <c r="G12" s="60">
        <f t="shared" ref="G12" si="12">CEILING(O12,100)</f>
        <v>4700</v>
      </c>
      <c r="H12" s="60">
        <f t="shared" ref="H12" si="13">CEILING(N12,100)</f>
        <v>7800</v>
      </c>
      <c r="I12" s="283" t="s">
        <v>511</v>
      </c>
      <c r="J12" s="278" t="s">
        <v>893</v>
      </c>
      <c r="K12" s="284"/>
      <c r="L12" s="48">
        <v>74</v>
      </c>
      <c r="M12" s="52">
        <f t="shared" si="0"/>
        <v>2590</v>
      </c>
      <c r="N12" s="53">
        <f t="shared" si="4"/>
        <v>7770</v>
      </c>
      <c r="O12" s="53">
        <f t="shared" si="5"/>
        <v>4662</v>
      </c>
      <c r="P12" s="53">
        <f t="shared" si="6"/>
        <v>4428.8999999999996</v>
      </c>
      <c r="Q12" s="53">
        <f t="shared" si="7"/>
        <v>3764.5649999999996</v>
      </c>
    </row>
    <row r="13" spans="1:17" ht="30" customHeight="1">
      <c r="A13" s="51"/>
      <c r="B13" s="51"/>
      <c r="C13" s="51" t="s">
        <v>3720</v>
      </c>
      <c r="D13" s="282" t="s">
        <v>3721</v>
      </c>
      <c r="E13" s="280"/>
      <c r="F13" s="280">
        <v>3933</v>
      </c>
      <c r="G13" s="60">
        <f t="shared" ref="G13:G15" si="14">CEILING(O13,100)</f>
        <v>4600</v>
      </c>
      <c r="H13" s="60">
        <f t="shared" ref="H13:H15" si="15">CEILING(N13,100)</f>
        <v>7600</v>
      </c>
      <c r="I13" s="283" t="s">
        <v>511</v>
      </c>
      <c r="J13" s="278" t="s">
        <v>893</v>
      </c>
      <c r="K13" s="48"/>
      <c r="L13" s="48">
        <v>72</v>
      </c>
      <c r="M13" s="52">
        <f t="shared" si="0"/>
        <v>2520</v>
      </c>
      <c r="N13" s="53">
        <f t="shared" si="4"/>
        <v>7560</v>
      </c>
      <c r="O13" s="53">
        <f t="shared" si="5"/>
        <v>4536</v>
      </c>
      <c r="P13" s="53">
        <f t="shared" si="6"/>
        <v>4309.2</v>
      </c>
      <c r="Q13" s="53">
        <f t="shared" si="7"/>
        <v>3662.8199999999997</v>
      </c>
    </row>
    <row r="14" spans="1:17" ht="30" customHeight="1">
      <c r="A14" s="51"/>
      <c r="B14" s="51"/>
      <c r="C14" s="51" t="s">
        <v>3722</v>
      </c>
      <c r="D14" s="282" t="s">
        <v>3723</v>
      </c>
      <c r="E14" s="280"/>
      <c r="F14" s="280">
        <v>8721</v>
      </c>
      <c r="G14" s="60">
        <f t="shared" si="14"/>
        <v>10100</v>
      </c>
      <c r="H14" s="60">
        <f t="shared" si="15"/>
        <v>16800</v>
      </c>
      <c r="I14" s="283" t="s">
        <v>511</v>
      </c>
      <c r="J14" s="278" t="s">
        <v>893</v>
      </c>
      <c r="K14" s="48"/>
      <c r="L14" s="48">
        <v>160</v>
      </c>
      <c r="M14" s="52">
        <f t="shared" si="0"/>
        <v>5600</v>
      </c>
      <c r="N14" s="53">
        <f t="shared" si="4"/>
        <v>16800</v>
      </c>
      <c r="O14" s="53">
        <f t="shared" si="5"/>
        <v>10080</v>
      </c>
      <c r="P14" s="53">
        <f t="shared" si="6"/>
        <v>9576</v>
      </c>
      <c r="Q14" s="53">
        <f t="shared" si="7"/>
        <v>8139.5999999999995</v>
      </c>
    </row>
    <row r="15" spans="1:17" ht="30" customHeight="1">
      <c r="A15" s="51"/>
      <c r="B15" s="51"/>
      <c r="C15" s="51" t="s">
        <v>3724</v>
      </c>
      <c r="D15" s="282" t="s">
        <v>3725</v>
      </c>
      <c r="E15" s="280"/>
      <c r="F15" s="280">
        <v>11428.5</v>
      </c>
      <c r="G15" s="60">
        <f t="shared" si="14"/>
        <v>14500</v>
      </c>
      <c r="H15" s="60">
        <f t="shared" si="15"/>
        <v>24100</v>
      </c>
      <c r="I15" s="283" t="s">
        <v>511</v>
      </c>
      <c r="J15" s="278" t="s">
        <v>893</v>
      </c>
      <c r="K15" s="48"/>
      <c r="L15" s="48">
        <v>229</v>
      </c>
      <c r="M15" s="52">
        <f t="shared" si="0"/>
        <v>8015</v>
      </c>
      <c r="N15" s="53">
        <f t="shared" si="4"/>
        <v>24045</v>
      </c>
      <c r="O15" s="53">
        <f t="shared" si="5"/>
        <v>14427</v>
      </c>
      <c r="P15" s="53">
        <f t="shared" si="6"/>
        <v>13705.65</v>
      </c>
      <c r="Q15" s="53">
        <f t="shared" si="7"/>
        <v>11649.8025</v>
      </c>
    </row>
    <row r="16" spans="1:17" ht="30" customHeight="1">
      <c r="A16" s="51"/>
      <c r="B16" s="51"/>
      <c r="C16" s="51"/>
      <c r="D16" s="282"/>
      <c r="E16" s="280"/>
      <c r="F16" s="280"/>
      <c r="G16" s="280"/>
      <c r="H16" s="280"/>
      <c r="I16" s="283"/>
      <c r="J16" s="283"/>
      <c r="K16" s="283"/>
      <c r="L16" s="48"/>
      <c r="M16" s="52">
        <f t="shared" si="0"/>
        <v>0</v>
      </c>
      <c r="N16" s="53">
        <f t="shared" si="4"/>
        <v>0</v>
      </c>
      <c r="O16" s="53">
        <f t="shared" si="5"/>
        <v>0</v>
      </c>
      <c r="P16" s="53">
        <f t="shared" si="6"/>
        <v>0</v>
      </c>
      <c r="Q16" s="53">
        <f t="shared" si="7"/>
        <v>0</v>
      </c>
    </row>
    <row r="17" spans="1:17" ht="30" customHeight="1">
      <c r="A17" s="286" t="s">
        <v>3726</v>
      </c>
      <c r="B17" s="281" t="s">
        <v>3727</v>
      </c>
      <c r="C17" s="51" t="s">
        <v>3728</v>
      </c>
      <c r="D17" s="282" t="s">
        <v>3729</v>
      </c>
      <c r="E17" s="280"/>
      <c r="F17" s="280">
        <v>3363</v>
      </c>
      <c r="G17" s="60">
        <f>CEILING(O17,100)</f>
        <v>4100</v>
      </c>
      <c r="H17" s="60">
        <f t="shared" ref="H17" si="16">CEILING(N17,100)</f>
        <v>6900</v>
      </c>
      <c r="I17" s="283" t="s">
        <v>511</v>
      </c>
      <c r="J17" s="278" t="s">
        <v>893</v>
      </c>
      <c r="K17" s="48"/>
      <c r="L17" s="48">
        <v>65</v>
      </c>
      <c r="M17" s="52">
        <f t="shared" si="0"/>
        <v>2275</v>
      </c>
      <c r="N17" s="53">
        <f t="shared" si="4"/>
        <v>6825</v>
      </c>
      <c r="O17" s="53">
        <f t="shared" si="5"/>
        <v>4095</v>
      </c>
      <c r="P17" s="53">
        <f t="shared" si="6"/>
        <v>3890.25</v>
      </c>
      <c r="Q17" s="53">
        <f t="shared" si="7"/>
        <v>3306.7125000000001</v>
      </c>
    </row>
    <row r="18" spans="1:17" ht="30" customHeight="1">
      <c r="A18" s="51"/>
      <c r="B18" s="281"/>
      <c r="C18" s="51" t="s">
        <v>3730</v>
      </c>
      <c r="D18" s="282" t="s">
        <v>3731</v>
      </c>
      <c r="E18" s="280"/>
      <c r="F18" s="280">
        <v>4047</v>
      </c>
      <c r="G18" s="60">
        <f t="shared" ref="G18:G19" si="17">CEILING(O18,100)</f>
        <v>5000</v>
      </c>
      <c r="H18" s="60">
        <f t="shared" ref="H18:H19" si="18">CEILING(N18,100)</f>
        <v>8300</v>
      </c>
      <c r="I18" s="283" t="s">
        <v>511</v>
      </c>
      <c r="J18" s="278" t="s">
        <v>893</v>
      </c>
      <c r="K18" s="48"/>
      <c r="L18" s="48">
        <v>79</v>
      </c>
      <c r="M18" s="52">
        <f t="shared" si="0"/>
        <v>2765</v>
      </c>
      <c r="N18" s="53">
        <f t="shared" si="4"/>
        <v>8295</v>
      </c>
      <c r="O18" s="53">
        <f t="shared" si="5"/>
        <v>4977</v>
      </c>
      <c r="P18" s="53">
        <f t="shared" si="6"/>
        <v>4728.1499999999996</v>
      </c>
      <c r="Q18" s="53">
        <f t="shared" si="7"/>
        <v>4018.9274999999998</v>
      </c>
    </row>
    <row r="19" spans="1:17" ht="30" customHeight="1">
      <c r="A19" s="51"/>
      <c r="B19" s="281"/>
      <c r="C19" s="51" t="s">
        <v>3732</v>
      </c>
      <c r="D19" s="282" t="s">
        <v>3733</v>
      </c>
      <c r="E19" s="280"/>
      <c r="F19" s="280">
        <v>3591</v>
      </c>
      <c r="G19" s="60">
        <f t="shared" si="17"/>
        <v>4400</v>
      </c>
      <c r="H19" s="60">
        <f t="shared" si="18"/>
        <v>7300</v>
      </c>
      <c r="I19" s="283" t="s">
        <v>511</v>
      </c>
      <c r="J19" s="278" t="s">
        <v>893</v>
      </c>
      <c r="K19" s="48"/>
      <c r="L19" s="48">
        <v>69</v>
      </c>
      <c r="M19" s="52">
        <f t="shared" si="0"/>
        <v>2415</v>
      </c>
      <c r="N19" s="53">
        <f t="shared" si="4"/>
        <v>7245</v>
      </c>
      <c r="O19" s="53">
        <f t="shared" si="5"/>
        <v>4347</v>
      </c>
      <c r="P19" s="53">
        <f t="shared" si="6"/>
        <v>4129.6499999999996</v>
      </c>
      <c r="Q19" s="53">
        <f t="shared" si="7"/>
        <v>3510.2024999999994</v>
      </c>
    </row>
    <row r="20" spans="1:17" ht="30" customHeight="1">
      <c r="A20" s="51"/>
      <c r="B20" s="281"/>
      <c r="C20" s="51"/>
      <c r="D20" s="282"/>
      <c r="E20" s="280"/>
      <c r="F20" s="280"/>
      <c r="G20" s="280"/>
      <c r="H20" s="280"/>
      <c r="I20" s="283"/>
      <c r="J20" s="278" t="s">
        <v>893</v>
      </c>
      <c r="K20" s="48"/>
      <c r="L20" s="48"/>
      <c r="M20" s="52">
        <f t="shared" si="0"/>
        <v>0</v>
      </c>
      <c r="N20" s="53">
        <f t="shared" si="4"/>
        <v>0</v>
      </c>
      <c r="O20" s="53">
        <f t="shared" si="5"/>
        <v>0</v>
      </c>
      <c r="P20" s="53">
        <f t="shared" si="6"/>
        <v>0</v>
      </c>
      <c r="Q20" s="53">
        <f t="shared" si="7"/>
        <v>0</v>
      </c>
    </row>
    <row r="21" spans="1:17" ht="30" customHeight="1">
      <c r="A21" s="51"/>
      <c r="B21" s="281" t="s">
        <v>3734</v>
      </c>
      <c r="C21" s="51" t="s">
        <v>3735</v>
      </c>
      <c r="D21" s="282" t="s">
        <v>3736</v>
      </c>
      <c r="E21" s="280"/>
      <c r="F21" s="280">
        <v>5301</v>
      </c>
      <c r="G21" s="280">
        <v>5580</v>
      </c>
      <c r="H21" s="280">
        <v>9300</v>
      </c>
      <c r="I21" s="283" t="s">
        <v>511</v>
      </c>
      <c r="J21" s="278" t="s">
        <v>893</v>
      </c>
      <c r="K21" s="284" t="s">
        <v>5673</v>
      </c>
      <c r="L21" s="48"/>
      <c r="M21" s="52">
        <f t="shared" si="0"/>
        <v>0</v>
      </c>
      <c r="N21" s="53">
        <f t="shared" si="4"/>
        <v>0</v>
      </c>
      <c r="O21" s="53">
        <f t="shared" si="5"/>
        <v>0</v>
      </c>
      <c r="P21" s="53">
        <f t="shared" si="6"/>
        <v>0</v>
      </c>
      <c r="Q21" s="53">
        <f t="shared" si="7"/>
        <v>0</v>
      </c>
    </row>
    <row r="22" spans="1:17" ht="30" customHeight="1">
      <c r="A22" s="51"/>
      <c r="B22" s="281"/>
      <c r="C22" s="51" t="s">
        <v>3737</v>
      </c>
      <c r="D22" s="282" t="s">
        <v>3738</v>
      </c>
      <c r="E22" s="280"/>
      <c r="F22" s="280">
        <v>6954</v>
      </c>
      <c r="G22" s="280">
        <v>7320</v>
      </c>
      <c r="H22" s="280">
        <v>12200</v>
      </c>
      <c r="I22" s="283" t="s">
        <v>511</v>
      </c>
      <c r="J22" s="278" t="s">
        <v>893</v>
      </c>
      <c r="K22" s="284" t="s">
        <v>5673</v>
      </c>
      <c r="L22" s="48"/>
      <c r="M22" s="52">
        <f t="shared" si="0"/>
        <v>0</v>
      </c>
      <c r="N22" s="53">
        <f t="shared" si="4"/>
        <v>0</v>
      </c>
      <c r="O22" s="53">
        <f t="shared" si="5"/>
        <v>0</v>
      </c>
      <c r="P22" s="53">
        <f t="shared" si="6"/>
        <v>0</v>
      </c>
      <c r="Q22" s="53">
        <f t="shared" si="7"/>
        <v>0</v>
      </c>
    </row>
    <row r="23" spans="1:17" ht="30" customHeight="1">
      <c r="A23" s="51"/>
      <c r="B23" s="281"/>
      <c r="C23" s="51" t="s">
        <v>3739</v>
      </c>
      <c r="D23" s="282" t="s">
        <v>3740</v>
      </c>
      <c r="E23" s="280"/>
      <c r="F23" s="280">
        <v>5529</v>
      </c>
      <c r="G23" s="60">
        <f t="shared" ref="G23" si="19">CEILING(O23,100)</f>
        <v>6500</v>
      </c>
      <c r="H23" s="60">
        <f t="shared" ref="H23" si="20">CEILING(N23,100)</f>
        <v>10900</v>
      </c>
      <c r="I23" s="283" t="s">
        <v>511</v>
      </c>
      <c r="J23" s="278" t="s">
        <v>893</v>
      </c>
      <c r="K23" s="284"/>
      <c r="L23" s="48">
        <v>103</v>
      </c>
      <c r="M23" s="52">
        <f t="shared" si="0"/>
        <v>3605</v>
      </c>
      <c r="N23" s="53">
        <f t="shared" si="4"/>
        <v>10815</v>
      </c>
      <c r="O23" s="53">
        <f t="shared" si="5"/>
        <v>6489</v>
      </c>
      <c r="P23" s="53">
        <f t="shared" si="6"/>
        <v>6164.5499999999993</v>
      </c>
      <c r="Q23" s="53">
        <f t="shared" si="7"/>
        <v>5239.8674999999994</v>
      </c>
    </row>
    <row r="24" spans="1:17" ht="30" customHeight="1">
      <c r="A24" s="51"/>
      <c r="B24" s="281"/>
      <c r="C24" s="51" t="s">
        <v>3741</v>
      </c>
      <c r="D24" s="282" t="s">
        <v>3742</v>
      </c>
      <c r="E24" s="280"/>
      <c r="F24" s="280">
        <v>5757</v>
      </c>
      <c r="G24" s="60">
        <f t="shared" ref="G24:G26" si="21">CEILING(O24,100)</f>
        <v>6700</v>
      </c>
      <c r="H24" s="60">
        <f t="shared" ref="H24:H26" si="22">CEILING(N24,100)</f>
        <v>11100</v>
      </c>
      <c r="I24" s="283" t="s">
        <v>511</v>
      </c>
      <c r="J24" s="278" t="s">
        <v>893</v>
      </c>
      <c r="K24" s="48"/>
      <c r="L24" s="48">
        <v>105</v>
      </c>
      <c r="M24" s="52">
        <f t="shared" si="0"/>
        <v>3675</v>
      </c>
      <c r="N24" s="53">
        <f t="shared" si="4"/>
        <v>11025</v>
      </c>
      <c r="O24" s="53">
        <f t="shared" si="5"/>
        <v>6615</v>
      </c>
      <c r="P24" s="53">
        <f t="shared" si="6"/>
        <v>6284.25</v>
      </c>
      <c r="Q24" s="53">
        <f t="shared" si="7"/>
        <v>5341.6125000000002</v>
      </c>
    </row>
    <row r="25" spans="1:17" ht="30" customHeight="1">
      <c r="A25" s="51"/>
      <c r="B25" s="281"/>
      <c r="C25" s="51" t="s">
        <v>3743</v>
      </c>
      <c r="D25" s="282" t="s">
        <v>3744</v>
      </c>
      <c r="E25" s="280"/>
      <c r="F25" s="280">
        <v>8835</v>
      </c>
      <c r="G25" s="60">
        <f t="shared" si="21"/>
        <v>11000</v>
      </c>
      <c r="H25" s="60">
        <f t="shared" si="22"/>
        <v>18300</v>
      </c>
      <c r="I25" s="283" t="s">
        <v>511</v>
      </c>
      <c r="J25" s="278" t="s">
        <v>893</v>
      </c>
      <c r="K25" s="48"/>
      <c r="L25" s="48">
        <v>174</v>
      </c>
      <c r="M25" s="52">
        <f t="shared" si="0"/>
        <v>6090</v>
      </c>
      <c r="N25" s="53">
        <f t="shared" si="4"/>
        <v>18270</v>
      </c>
      <c r="O25" s="53">
        <f t="shared" si="5"/>
        <v>10962</v>
      </c>
      <c r="P25" s="53">
        <f t="shared" si="6"/>
        <v>10413.9</v>
      </c>
      <c r="Q25" s="53">
        <f t="shared" si="7"/>
        <v>8851.8149999999987</v>
      </c>
    </row>
    <row r="26" spans="1:17" ht="30" customHeight="1">
      <c r="A26" s="51"/>
      <c r="B26" s="281"/>
      <c r="C26" s="51" t="s">
        <v>3745</v>
      </c>
      <c r="D26" s="282" t="s">
        <v>3746</v>
      </c>
      <c r="E26" s="280"/>
      <c r="F26" s="280">
        <v>12939</v>
      </c>
      <c r="G26" s="60">
        <f t="shared" si="21"/>
        <v>15800</v>
      </c>
      <c r="H26" s="60">
        <f t="shared" si="22"/>
        <v>26300</v>
      </c>
      <c r="I26" s="283" t="s">
        <v>511</v>
      </c>
      <c r="J26" s="278" t="s">
        <v>893</v>
      </c>
      <c r="K26" s="48"/>
      <c r="L26" s="48">
        <v>250</v>
      </c>
      <c r="M26" s="52">
        <f t="shared" si="0"/>
        <v>8750</v>
      </c>
      <c r="N26" s="53">
        <f t="shared" si="4"/>
        <v>26250</v>
      </c>
      <c r="O26" s="53">
        <f t="shared" si="5"/>
        <v>15750</v>
      </c>
      <c r="P26" s="53">
        <f t="shared" si="6"/>
        <v>14962.5</v>
      </c>
      <c r="Q26" s="53">
        <f t="shared" si="7"/>
        <v>12718.125</v>
      </c>
    </row>
    <row r="27" spans="1:17" ht="30" customHeight="1">
      <c r="A27" s="51"/>
      <c r="B27" s="281"/>
      <c r="C27" s="51"/>
      <c r="D27" s="282"/>
      <c r="E27" s="280"/>
      <c r="F27" s="280"/>
      <c r="G27" s="280"/>
      <c r="H27" s="280"/>
      <c r="I27" s="283"/>
      <c r="J27" s="278" t="s">
        <v>893</v>
      </c>
      <c r="K27" s="48"/>
      <c r="L27" s="48"/>
      <c r="M27" s="52">
        <f t="shared" si="0"/>
        <v>0</v>
      </c>
      <c r="N27" s="53">
        <f t="shared" si="4"/>
        <v>0</v>
      </c>
      <c r="O27" s="53">
        <f t="shared" si="5"/>
        <v>0</v>
      </c>
      <c r="P27" s="53">
        <f t="shared" si="6"/>
        <v>0</v>
      </c>
      <c r="Q27" s="53">
        <f t="shared" si="7"/>
        <v>0</v>
      </c>
    </row>
    <row r="28" spans="1:17" ht="30" customHeight="1">
      <c r="A28" s="286" t="s">
        <v>3747</v>
      </c>
      <c r="B28" s="281" t="s">
        <v>3748</v>
      </c>
      <c r="C28" s="51" t="s">
        <v>3749</v>
      </c>
      <c r="D28" s="282" t="s">
        <v>3750</v>
      </c>
      <c r="E28" s="280"/>
      <c r="F28" s="280">
        <v>8265</v>
      </c>
      <c r="G28" s="60">
        <f t="shared" ref="G28" si="23">CEILING(O28,100)</f>
        <v>9200</v>
      </c>
      <c r="H28" s="60">
        <f t="shared" ref="H28" si="24">CEILING(N28,100)</f>
        <v>15300</v>
      </c>
      <c r="I28" s="283" t="s">
        <v>511</v>
      </c>
      <c r="J28" s="278" t="s">
        <v>893</v>
      </c>
      <c r="K28" s="48"/>
      <c r="L28" s="48">
        <v>145</v>
      </c>
      <c r="M28" s="52">
        <f t="shared" si="0"/>
        <v>5075</v>
      </c>
      <c r="N28" s="53">
        <f t="shared" si="4"/>
        <v>15225</v>
      </c>
      <c r="O28" s="53">
        <f t="shared" si="5"/>
        <v>9135</v>
      </c>
      <c r="P28" s="53">
        <f t="shared" si="6"/>
        <v>8678.25</v>
      </c>
      <c r="Q28" s="53">
        <f t="shared" si="7"/>
        <v>7376.5124999999998</v>
      </c>
    </row>
    <row r="29" spans="1:17" ht="30" customHeight="1">
      <c r="A29" s="51"/>
      <c r="B29" s="51"/>
      <c r="C29" s="51" t="s">
        <v>3751</v>
      </c>
      <c r="D29" s="282" t="s">
        <v>3752</v>
      </c>
      <c r="E29" s="280"/>
      <c r="F29" s="280">
        <v>8225.1</v>
      </c>
      <c r="G29" s="60">
        <f t="shared" ref="G29" si="25">CEILING(O29,100)</f>
        <v>9100</v>
      </c>
      <c r="H29" s="60">
        <f t="shared" ref="H29" si="26">CEILING(N29,100)</f>
        <v>15100</v>
      </c>
      <c r="I29" s="283" t="s">
        <v>511</v>
      </c>
      <c r="J29" s="278" t="s">
        <v>893</v>
      </c>
      <c r="K29" s="48"/>
      <c r="L29" s="48">
        <v>143</v>
      </c>
      <c r="M29" s="52">
        <f t="shared" si="0"/>
        <v>5005</v>
      </c>
      <c r="N29" s="53">
        <f t="shared" si="4"/>
        <v>15015</v>
      </c>
      <c r="O29" s="53">
        <f t="shared" si="5"/>
        <v>9009</v>
      </c>
      <c r="P29" s="53">
        <f t="shared" si="6"/>
        <v>8558.5499999999993</v>
      </c>
      <c r="Q29" s="53">
        <f t="shared" si="7"/>
        <v>7274.767499999999</v>
      </c>
    </row>
    <row r="30" spans="1:17" ht="15.75" customHeight="1">
      <c r="A30" s="3"/>
      <c r="B30" s="3"/>
      <c r="C30" s="3"/>
      <c r="D30" s="4"/>
      <c r="E30" s="5"/>
      <c r="F30" s="5"/>
      <c r="G30" s="5"/>
      <c r="H30" s="5"/>
      <c r="I30" s="17"/>
      <c r="J30" s="17"/>
    </row>
    <row r="31" spans="1:17" ht="15.75" customHeight="1">
      <c r="A31" s="3"/>
      <c r="B31" s="3"/>
      <c r="C31" s="3"/>
      <c r="D31" s="3"/>
      <c r="E31" s="5"/>
      <c r="F31" s="5"/>
      <c r="G31" s="5"/>
      <c r="H31" s="5"/>
      <c r="I31" s="17"/>
      <c r="J31" s="17"/>
    </row>
    <row r="32" spans="1:17" ht="15.75" customHeight="1">
      <c r="A32" s="3"/>
      <c r="B32" s="3"/>
      <c r="C32" s="3"/>
      <c r="D32" s="3"/>
      <c r="E32" s="5"/>
      <c r="F32" s="5"/>
      <c r="G32" s="5"/>
      <c r="H32" s="5"/>
      <c r="I32" s="17"/>
      <c r="J32" s="17"/>
    </row>
    <row r="33" spans="1:10" ht="15.75" customHeight="1">
      <c r="A33" s="3"/>
      <c r="B33" s="3"/>
      <c r="C33" s="3"/>
      <c r="D33" s="3"/>
      <c r="E33" s="5"/>
      <c r="F33" s="5"/>
      <c r="G33" s="5"/>
      <c r="H33" s="5"/>
      <c r="I33" s="3"/>
      <c r="J33" s="3"/>
    </row>
    <row r="34" spans="1:10" ht="15.75" customHeight="1">
      <c r="A34" s="3"/>
      <c r="B34" s="3"/>
      <c r="C34" s="3"/>
      <c r="D34" s="3"/>
      <c r="E34" s="5"/>
      <c r="F34" s="5"/>
      <c r="G34" s="5"/>
      <c r="H34" s="5"/>
      <c r="I34" s="3"/>
      <c r="J34" s="3"/>
    </row>
    <row r="35" spans="1:10" ht="15.75" customHeight="1">
      <c r="A35" s="3"/>
      <c r="B35" s="3"/>
      <c r="C35" s="3"/>
      <c r="D35" s="3"/>
      <c r="E35" s="5"/>
      <c r="F35" s="5"/>
      <c r="G35" s="5"/>
      <c r="H35" s="5"/>
      <c r="I35" s="3"/>
      <c r="J35" s="3"/>
    </row>
    <row r="36" spans="1:10" ht="15.75" customHeight="1">
      <c r="A36" s="3"/>
      <c r="B36" s="3"/>
      <c r="C36" s="3"/>
      <c r="D36" s="3"/>
      <c r="E36" s="5"/>
      <c r="F36" s="5"/>
      <c r="G36" s="5"/>
      <c r="H36" s="5"/>
      <c r="I36" s="3"/>
      <c r="J36" s="3"/>
    </row>
    <row r="37" spans="1:10" ht="15.75" customHeight="1">
      <c r="A37" s="3"/>
      <c r="B37" s="3"/>
      <c r="C37" s="3"/>
      <c r="D37" s="3"/>
      <c r="E37" s="5"/>
      <c r="F37" s="5"/>
      <c r="G37" s="5"/>
      <c r="H37" s="5"/>
      <c r="I37" s="3"/>
      <c r="J37" s="3"/>
    </row>
    <row r="38" spans="1:10" ht="15.75" customHeight="1">
      <c r="A38" s="3"/>
      <c r="B38" s="3"/>
      <c r="C38" s="3"/>
      <c r="D38" s="3"/>
      <c r="E38" s="5"/>
      <c r="F38" s="5"/>
      <c r="G38" s="5"/>
      <c r="H38" s="5"/>
      <c r="I38" s="3"/>
      <c r="J38" s="3"/>
    </row>
    <row r="39" spans="1:10" ht="15.75" customHeight="1">
      <c r="A39" s="3"/>
      <c r="B39" s="3"/>
      <c r="C39" s="3"/>
      <c r="D39" s="3"/>
      <c r="E39" s="5"/>
      <c r="F39" s="5"/>
      <c r="G39" s="5"/>
      <c r="H39" s="5"/>
      <c r="I39" s="3"/>
      <c r="J39" s="3"/>
    </row>
    <row r="40" spans="1:10" ht="15.75" customHeight="1">
      <c r="A40" s="3"/>
      <c r="B40" s="3"/>
      <c r="C40" s="3"/>
      <c r="D40" s="3"/>
      <c r="E40" s="5"/>
      <c r="F40" s="5"/>
      <c r="G40" s="5"/>
      <c r="H40" s="5"/>
      <c r="I40" s="3"/>
      <c r="J40" s="3"/>
    </row>
    <row r="41" spans="1:10" ht="15.75" customHeight="1">
      <c r="A41" s="3"/>
      <c r="B41" s="3"/>
      <c r="C41" s="3"/>
      <c r="D41" s="3"/>
      <c r="E41" s="5"/>
      <c r="F41" s="5"/>
      <c r="G41" s="5"/>
      <c r="H41" s="5"/>
      <c r="I41" s="3"/>
      <c r="J41" s="3"/>
    </row>
    <row r="42" spans="1:10" ht="15.75" customHeight="1">
      <c r="A42" s="3"/>
      <c r="B42" s="3"/>
      <c r="C42" s="3"/>
      <c r="D42" s="3"/>
      <c r="E42" s="5"/>
      <c r="F42" s="5"/>
      <c r="G42" s="5"/>
      <c r="H42" s="5"/>
      <c r="I42" s="3"/>
      <c r="J42" s="3"/>
    </row>
    <row r="43" spans="1:10" ht="15.75" customHeight="1">
      <c r="A43" s="3"/>
      <c r="B43" s="3"/>
      <c r="C43" s="3"/>
      <c r="D43" s="3"/>
      <c r="E43" s="5"/>
      <c r="F43" s="5"/>
      <c r="G43" s="5"/>
      <c r="H43" s="5"/>
      <c r="I43" s="3"/>
      <c r="J43" s="3"/>
    </row>
    <row r="44" spans="1:10" ht="15.75" customHeight="1">
      <c r="A44" s="3"/>
      <c r="B44" s="3"/>
      <c r="C44" s="3"/>
      <c r="D44" s="3"/>
      <c r="E44" s="5"/>
      <c r="F44" s="5"/>
      <c r="G44" s="5"/>
      <c r="H44" s="5"/>
      <c r="I44" s="3"/>
      <c r="J44" s="3"/>
    </row>
    <row r="45" spans="1:10" ht="15.75" customHeight="1">
      <c r="A45" s="3"/>
      <c r="B45" s="3"/>
      <c r="C45" s="3"/>
      <c r="D45" s="3"/>
      <c r="E45" s="5"/>
      <c r="F45" s="5"/>
      <c r="G45" s="5"/>
      <c r="H45" s="5"/>
      <c r="I45" s="3"/>
      <c r="J45" s="3"/>
    </row>
    <row r="46" spans="1:10" ht="15.75" customHeight="1">
      <c r="A46" s="3"/>
      <c r="B46" s="3"/>
      <c r="C46" s="3"/>
      <c r="D46" s="3"/>
      <c r="E46" s="5"/>
      <c r="F46" s="5"/>
      <c r="G46" s="5"/>
      <c r="H46" s="5"/>
      <c r="I46" s="3"/>
      <c r="J46" s="3"/>
    </row>
    <row r="47" spans="1:10" ht="15.75" customHeight="1">
      <c r="A47" s="3"/>
      <c r="B47" s="3"/>
      <c r="C47" s="3"/>
      <c r="D47" s="3"/>
      <c r="E47" s="5"/>
      <c r="F47" s="5"/>
      <c r="G47" s="5"/>
      <c r="H47" s="5"/>
      <c r="I47" s="3"/>
      <c r="J47" s="3"/>
    </row>
    <row r="48" spans="1:10" ht="15.75" customHeight="1">
      <c r="A48" s="3"/>
      <c r="B48" s="3"/>
      <c r="C48" s="3"/>
      <c r="D48" s="3"/>
      <c r="E48" s="5"/>
      <c r="F48" s="5"/>
      <c r="G48" s="5"/>
      <c r="H48" s="5"/>
      <c r="I48" s="3"/>
      <c r="J48" s="3"/>
    </row>
    <row r="49" spans="1:10" ht="15.75" customHeight="1">
      <c r="A49" s="3"/>
      <c r="B49" s="3"/>
      <c r="C49" s="3"/>
      <c r="D49" s="3"/>
      <c r="E49" s="5"/>
      <c r="F49" s="5"/>
      <c r="G49" s="5"/>
      <c r="H49" s="5"/>
      <c r="I49" s="3"/>
      <c r="J49" s="3"/>
    </row>
    <row r="50" spans="1:10" ht="15.75" customHeight="1">
      <c r="A50" s="3"/>
      <c r="B50" s="3"/>
      <c r="C50" s="3"/>
      <c r="D50" s="3"/>
      <c r="E50" s="5"/>
      <c r="F50" s="5"/>
      <c r="G50" s="5"/>
      <c r="H50" s="5"/>
      <c r="I50" s="3"/>
      <c r="J50" s="3"/>
    </row>
    <row r="51" spans="1:10" ht="15.75" customHeight="1">
      <c r="A51" s="3"/>
      <c r="B51" s="3"/>
      <c r="C51" s="3"/>
      <c r="D51" s="3"/>
      <c r="E51" s="5"/>
      <c r="F51" s="5"/>
      <c r="G51" s="5"/>
      <c r="H51" s="5"/>
      <c r="I51" s="3"/>
      <c r="J51" s="3"/>
    </row>
    <row r="52" spans="1:10" ht="15.75" customHeight="1">
      <c r="A52" s="3"/>
      <c r="B52" s="3"/>
      <c r="C52" s="3"/>
      <c r="D52" s="3"/>
      <c r="E52" s="5"/>
      <c r="F52" s="5"/>
      <c r="G52" s="5"/>
      <c r="H52" s="5"/>
      <c r="I52" s="3"/>
      <c r="J52" s="3"/>
    </row>
    <row r="53" spans="1:10" ht="15.75" customHeight="1">
      <c r="A53" s="3"/>
      <c r="B53" s="3"/>
      <c r="C53" s="3"/>
      <c r="D53" s="3"/>
      <c r="E53" s="5"/>
      <c r="F53" s="5"/>
      <c r="G53" s="5"/>
      <c r="H53" s="5"/>
      <c r="I53" s="3"/>
      <c r="J53" s="3"/>
    </row>
    <row r="54" spans="1:10" ht="15.75" customHeight="1">
      <c r="A54" s="3"/>
      <c r="B54" s="3"/>
      <c r="C54" s="3"/>
      <c r="D54" s="3"/>
      <c r="E54" s="5"/>
      <c r="F54" s="5"/>
      <c r="G54" s="5"/>
      <c r="H54" s="5"/>
      <c r="I54" s="3"/>
      <c r="J54" s="3"/>
    </row>
    <row r="55" spans="1:10" ht="15.75" customHeight="1">
      <c r="A55" s="3"/>
      <c r="B55" s="3"/>
      <c r="C55" s="3"/>
      <c r="D55" s="3"/>
      <c r="E55" s="5"/>
      <c r="F55" s="5"/>
      <c r="G55" s="5"/>
      <c r="H55" s="5"/>
      <c r="I55" s="3"/>
      <c r="J55" s="3"/>
    </row>
    <row r="56" spans="1:10" ht="15.75" customHeight="1">
      <c r="A56" s="3"/>
      <c r="B56" s="3"/>
      <c r="C56" s="3"/>
      <c r="D56" s="3"/>
      <c r="E56" s="5"/>
      <c r="F56" s="5"/>
      <c r="G56" s="5"/>
      <c r="H56" s="5"/>
      <c r="I56" s="3"/>
      <c r="J56" s="3"/>
    </row>
    <row r="57" spans="1:10" ht="15.75" customHeight="1">
      <c r="A57" s="3"/>
      <c r="B57" s="3"/>
      <c r="C57" s="3"/>
      <c r="D57" s="3"/>
      <c r="E57" s="5"/>
      <c r="F57" s="5"/>
      <c r="G57" s="5"/>
      <c r="H57" s="5"/>
      <c r="I57" s="3"/>
      <c r="J57" s="3"/>
    </row>
    <row r="58" spans="1:10" ht="15.75" customHeight="1">
      <c r="A58" s="3"/>
      <c r="B58" s="3"/>
      <c r="C58" s="3"/>
      <c r="D58" s="3"/>
      <c r="E58" s="5"/>
      <c r="F58" s="5"/>
      <c r="G58" s="5"/>
      <c r="H58" s="5"/>
      <c r="I58" s="3"/>
      <c r="J58" s="3"/>
    </row>
    <row r="59" spans="1:10" ht="15.75" customHeight="1">
      <c r="A59" s="3"/>
      <c r="B59" s="3"/>
      <c r="C59" s="3"/>
      <c r="D59" s="3"/>
      <c r="E59" s="5"/>
      <c r="F59" s="5"/>
      <c r="G59" s="5"/>
      <c r="H59" s="5"/>
      <c r="I59" s="3"/>
      <c r="J59" s="3"/>
    </row>
    <row r="60" spans="1:10" ht="15.75" customHeight="1">
      <c r="A60" s="3"/>
      <c r="B60" s="3"/>
      <c r="C60" s="3"/>
      <c r="D60" s="3"/>
      <c r="E60" s="5"/>
      <c r="F60" s="5"/>
      <c r="G60" s="5"/>
      <c r="H60" s="5"/>
      <c r="I60" s="3"/>
      <c r="J60" s="3"/>
    </row>
    <row r="61" spans="1:10" ht="15.75" customHeight="1">
      <c r="A61" s="3"/>
      <c r="B61" s="3"/>
      <c r="C61" s="3"/>
      <c r="D61" s="3"/>
      <c r="E61" s="5"/>
      <c r="F61" s="5"/>
      <c r="G61" s="5"/>
      <c r="H61" s="5"/>
      <c r="I61" s="3"/>
      <c r="J61" s="3"/>
    </row>
    <row r="62" spans="1:10" ht="15.75" customHeight="1">
      <c r="A62" s="3"/>
      <c r="B62" s="3"/>
      <c r="C62" s="3"/>
      <c r="D62" s="3"/>
      <c r="E62" s="5"/>
      <c r="F62" s="5"/>
      <c r="G62" s="5"/>
      <c r="H62" s="5"/>
      <c r="I62" s="3"/>
      <c r="J62" s="3"/>
    </row>
    <row r="63" spans="1:10" ht="15.75" customHeight="1">
      <c r="A63" s="3"/>
      <c r="B63" s="3"/>
      <c r="C63" s="3"/>
      <c r="D63" s="3"/>
      <c r="E63" s="5"/>
      <c r="F63" s="5"/>
      <c r="G63" s="5"/>
      <c r="H63" s="5"/>
      <c r="I63" s="3"/>
      <c r="J63" s="3"/>
    </row>
    <row r="64" spans="1:10" ht="15.75" customHeight="1">
      <c r="A64" s="3"/>
      <c r="B64" s="3"/>
      <c r="C64" s="3"/>
      <c r="D64" s="3"/>
      <c r="E64" s="5"/>
      <c r="F64" s="5"/>
      <c r="G64" s="5"/>
      <c r="H64" s="5"/>
      <c r="I64" s="3"/>
      <c r="J64" s="3"/>
    </row>
    <row r="65" spans="1:10" ht="15.75" customHeight="1">
      <c r="A65" s="3"/>
      <c r="B65" s="3"/>
      <c r="C65" s="3"/>
      <c r="D65" s="3"/>
      <c r="E65" s="5"/>
      <c r="F65" s="5"/>
      <c r="G65" s="5"/>
      <c r="H65" s="5"/>
      <c r="I65" s="3"/>
      <c r="J65" s="3"/>
    </row>
    <row r="66" spans="1:10" ht="15.75" customHeight="1">
      <c r="A66" s="3"/>
      <c r="B66" s="3"/>
      <c r="C66" s="3"/>
      <c r="D66" s="3"/>
      <c r="E66" s="5"/>
      <c r="F66" s="5"/>
      <c r="G66" s="5"/>
      <c r="H66" s="5"/>
      <c r="I66" s="3"/>
      <c r="J66" s="3"/>
    </row>
    <row r="67" spans="1:10" ht="15.75" customHeight="1">
      <c r="A67" s="3"/>
      <c r="B67" s="3"/>
      <c r="C67" s="3"/>
      <c r="D67" s="3"/>
      <c r="E67" s="5"/>
      <c r="F67" s="5"/>
      <c r="G67" s="5"/>
      <c r="H67" s="5"/>
      <c r="I67" s="3"/>
      <c r="J67" s="3"/>
    </row>
    <row r="68" spans="1:10" ht="15.75" customHeight="1">
      <c r="A68" s="3"/>
      <c r="B68" s="3"/>
      <c r="C68" s="3"/>
      <c r="D68" s="3"/>
      <c r="E68" s="5"/>
      <c r="F68" s="5"/>
      <c r="G68" s="5"/>
      <c r="H68" s="5"/>
      <c r="I68" s="3"/>
      <c r="J68" s="3"/>
    </row>
    <row r="69" spans="1:10" ht="15.75" customHeight="1">
      <c r="A69" s="3"/>
      <c r="B69" s="3"/>
      <c r="C69" s="3"/>
      <c r="D69" s="3"/>
      <c r="E69" s="5"/>
      <c r="F69" s="5"/>
      <c r="G69" s="5"/>
      <c r="H69" s="5"/>
      <c r="I69" s="3"/>
      <c r="J69" s="3"/>
    </row>
    <row r="70" spans="1:10" ht="15.75" customHeight="1">
      <c r="A70" s="3"/>
      <c r="B70" s="3"/>
      <c r="C70" s="3"/>
      <c r="D70" s="3"/>
      <c r="E70" s="5"/>
      <c r="F70" s="5"/>
      <c r="G70" s="5"/>
      <c r="H70" s="5"/>
      <c r="I70" s="3"/>
      <c r="J70" s="3"/>
    </row>
    <row r="71" spans="1:10" ht="15.75" customHeight="1">
      <c r="A71" s="3"/>
      <c r="B71" s="3"/>
      <c r="C71" s="3"/>
      <c r="D71" s="3"/>
      <c r="E71" s="5"/>
      <c r="F71" s="5"/>
      <c r="G71" s="5"/>
      <c r="H71" s="5"/>
      <c r="I71" s="3"/>
      <c r="J71" s="3"/>
    </row>
    <row r="72" spans="1:10" ht="15.75" customHeight="1">
      <c r="A72" s="3"/>
      <c r="B72" s="3"/>
      <c r="C72" s="3"/>
      <c r="D72" s="3"/>
      <c r="E72" s="5"/>
      <c r="F72" s="5"/>
      <c r="G72" s="5"/>
      <c r="H72" s="5"/>
      <c r="I72" s="3"/>
      <c r="J72" s="3"/>
    </row>
    <row r="73" spans="1:10" ht="15.75" customHeight="1">
      <c r="A73" s="3"/>
      <c r="B73" s="3"/>
      <c r="C73" s="3"/>
      <c r="D73" s="3"/>
      <c r="E73" s="5"/>
      <c r="F73" s="5"/>
      <c r="G73" s="5"/>
      <c r="H73" s="5"/>
      <c r="I73" s="3"/>
      <c r="J73" s="3"/>
    </row>
    <row r="74" spans="1:10" ht="15.75" customHeight="1">
      <c r="A74" s="3"/>
      <c r="B74" s="3"/>
      <c r="C74" s="3"/>
      <c r="D74" s="3"/>
      <c r="E74" s="5"/>
      <c r="F74" s="5"/>
      <c r="G74" s="5"/>
      <c r="H74" s="5"/>
      <c r="I74" s="3"/>
      <c r="J74" s="3"/>
    </row>
    <row r="75" spans="1:10" ht="15.75" customHeight="1">
      <c r="A75" s="3"/>
      <c r="B75" s="3"/>
      <c r="C75" s="3"/>
      <c r="D75" s="3"/>
      <c r="E75" s="5"/>
      <c r="F75" s="5"/>
      <c r="G75" s="5"/>
      <c r="H75" s="5"/>
      <c r="I75" s="3"/>
      <c r="J75" s="3"/>
    </row>
    <row r="76" spans="1:10" ht="15.75" customHeight="1">
      <c r="A76" s="3"/>
      <c r="B76" s="3"/>
      <c r="C76" s="3"/>
      <c r="D76" s="3"/>
      <c r="E76" s="5"/>
      <c r="F76" s="5"/>
      <c r="G76" s="5"/>
      <c r="H76" s="5"/>
      <c r="I76" s="3"/>
      <c r="J76" s="3"/>
    </row>
    <row r="77" spans="1:10" ht="15.75" customHeight="1">
      <c r="A77" s="3"/>
      <c r="B77" s="3"/>
      <c r="C77" s="3"/>
      <c r="D77" s="3"/>
      <c r="E77" s="5"/>
      <c r="F77" s="5"/>
      <c r="G77" s="5"/>
      <c r="H77" s="5"/>
      <c r="I77" s="3"/>
      <c r="J77" s="3"/>
    </row>
    <row r="78" spans="1:10" ht="15.75" customHeight="1">
      <c r="A78" s="3"/>
      <c r="B78" s="3"/>
      <c r="C78" s="3"/>
      <c r="D78" s="3"/>
      <c r="E78" s="5"/>
      <c r="F78" s="5"/>
      <c r="G78" s="5"/>
      <c r="H78" s="5"/>
      <c r="I78" s="3"/>
      <c r="J78" s="3"/>
    </row>
    <row r="79" spans="1:10" ht="15.75" customHeight="1">
      <c r="A79" s="3"/>
      <c r="B79" s="3"/>
      <c r="C79" s="3"/>
      <c r="D79" s="3"/>
      <c r="E79" s="5"/>
      <c r="F79" s="5"/>
      <c r="G79" s="5"/>
      <c r="H79" s="5"/>
      <c r="I79" s="3"/>
      <c r="J79" s="3"/>
    </row>
    <row r="80" spans="1:10" ht="15.75" customHeight="1">
      <c r="A80" s="3"/>
      <c r="B80" s="3"/>
      <c r="C80" s="3"/>
      <c r="D80" s="3"/>
      <c r="E80" s="5"/>
      <c r="F80" s="5"/>
      <c r="G80" s="5"/>
      <c r="H80" s="5"/>
      <c r="I80" s="3"/>
      <c r="J80" s="3"/>
    </row>
    <row r="81" spans="1:10" ht="15.75" customHeight="1">
      <c r="A81" s="3"/>
      <c r="B81" s="3"/>
      <c r="C81" s="3"/>
      <c r="D81" s="3"/>
      <c r="E81" s="5"/>
      <c r="F81" s="5"/>
      <c r="G81" s="5"/>
      <c r="H81" s="5"/>
      <c r="I81" s="3"/>
      <c r="J81" s="3"/>
    </row>
    <row r="82" spans="1:10" ht="15.75" customHeight="1">
      <c r="A82" s="3"/>
      <c r="B82" s="3"/>
      <c r="C82" s="3"/>
      <c r="D82" s="3"/>
      <c r="E82" s="5"/>
      <c r="F82" s="5"/>
      <c r="G82" s="5"/>
      <c r="H82" s="5"/>
      <c r="I82" s="3"/>
      <c r="J82" s="3"/>
    </row>
    <row r="83" spans="1:10" ht="15.75" customHeight="1">
      <c r="A83" s="3"/>
      <c r="B83" s="3"/>
      <c r="C83" s="3"/>
      <c r="D83" s="3"/>
      <c r="E83" s="5"/>
      <c r="F83" s="5"/>
      <c r="G83" s="5"/>
      <c r="H83" s="5"/>
      <c r="I83" s="3"/>
      <c r="J83" s="3"/>
    </row>
    <row r="84" spans="1:10" ht="15.75" customHeight="1">
      <c r="A84" s="3"/>
      <c r="B84" s="3"/>
      <c r="C84" s="3"/>
      <c r="D84" s="3"/>
      <c r="E84" s="5"/>
      <c r="F84" s="5"/>
      <c r="G84" s="5"/>
      <c r="H84" s="5"/>
      <c r="I84" s="3"/>
      <c r="J84" s="3"/>
    </row>
    <row r="85" spans="1:10" ht="15.75" customHeight="1">
      <c r="A85" s="3"/>
      <c r="B85" s="3"/>
      <c r="C85" s="3"/>
      <c r="D85" s="3"/>
      <c r="E85" s="5"/>
      <c r="F85" s="5"/>
      <c r="G85" s="5"/>
      <c r="H85" s="5"/>
      <c r="I85" s="3"/>
      <c r="J85" s="3"/>
    </row>
    <row r="86" spans="1:10" ht="15.75" customHeight="1">
      <c r="A86" s="3"/>
      <c r="B86" s="3"/>
      <c r="C86" s="3"/>
      <c r="D86" s="3"/>
      <c r="E86" s="5"/>
      <c r="F86" s="5"/>
      <c r="G86" s="5"/>
      <c r="H86" s="5"/>
      <c r="I86" s="3"/>
      <c r="J86" s="3"/>
    </row>
    <row r="87" spans="1:10" ht="15.75" customHeight="1">
      <c r="A87" s="3"/>
      <c r="B87" s="3"/>
      <c r="C87" s="3"/>
      <c r="D87" s="3"/>
      <c r="E87" s="5"/>
      <c r="F87" s="5"/>
      <c r="G87" s="5"/>
      <c r="H87" s="5"/>
      <c r="I87" s="3"/>
      <c r="J87" s="3"/>
    </row>
    <row r="88" spans="1:10" ht="15.75" customHeight="1">
      <c r="A88" s="3"/>
      <c r="B88" s="3"/>
      <c r="C88" s="3"/>
      <c r="D88" s="3"/>
      <c r="E88" s="5"/>
      <c r="F88" s="5"/>
      <c r="G88" s="5"/>
      <c r="H88" s="5"/>
      <c r="I88" s="3"/>
      <c r="J88" s="3"/>
    </row>
    <row r="89" spans="1:10" ht="15.75" customHeight="1">
      <c r="A89" s="3"/>
      <c r="B89" s="3"/>
      <c r="C89" s="3"/>
      <c r="D89" s="3"/>
      <c r="E89" s="5"/>
      <c r="F89" s="5"/>
      <c r="G89" s="5"/>
      <c r="H89" s="5"/>
      <c r="I89" s="3"/>
      <c r="J89" s="3"/>
    </row>
    <row r="90" spans="1:10" ht="15.75" customHeight="1">
      <c r="A90" s="3"/>
      <c r="B90" s="3"/>
      <c r="C90" s="3"/>
      <c r="D90" s="3"/>
      <c r="E90" s="5"/>
      <c r="F90" s="5"/>
      <c r="G90" s="5"/>
      <c r="H90" s="5"/>
      <c r="I90" s="3"/>
      <c r="J90" s="3"/>
    </row>
    <row r="91" spans="1:10" ht="15.75" customHeight="1">
      <c r="A91" s="3"/>
      <c r="B91" s="3"/>
      <c r="C91" s="3"/>
      <c r="D91" s="3"/>
      <c r="E91" s="5"/>
      <c r="F91" s="5"/>
      <c r="G91" s="5"/>
      <c r="H91" s="5"/>
      <c r="I91" s="3"/>
      <c r="J91" s="3"/>
    </row>
    <row r="92" spans="1:10" ht="15.75" customHeight="1">
      <c r="A92" s="3"/>
      <c r="B92" s="3"/>
      <c r="C92" s="3"/>
      <c r="D92" s="3"/>
      <c r="E92" s="5"/>
      <c r="F92" s="5"/>
      <c r="G92" s="5"/>
      <c r="H92" s="5"/>
      <c r="I92" s="3"/>
      <c r="J92" s="3"/>
    </row>
    <row r="93" spans="1:10" ht="15.75" customHeight="1">
      <c r="A93" s="3"/>
      <c r="B93" s="3"/>
      <c r="C93" s="3"/>
      <c r="D93" s="3"/>
      <c r="E93" s="5"/>
      <c r="F93" s="5"/>
      <c r="G93" s="5"/>
      <c r="H93" s="5"/>
      <c r="I93" s="3"/>
      <c r="J93" s="3"/>
    </row>
    <row r="94" spans="1:10" ht="15.75" customHeight="1">
      <c r="A94" s="3"/>
      <c r="B94" s="3"/>
      <c r="C94" s="3"/>
      <c r="D94" s="3"/>
      <c r="E94" s="5"/>
      <c r="F94" s="5"/>
      <c r="G94" s="5"/>
      <c r="H94" s="5"/>
      <c r="I94" s="3"/>
      <c r="J94" s="3"/>
    </row>
    <row r="95" spans="1:10" ht="15.75" customHeight="1">
      <c r="A95" s="3"/>
      <c r="B95" s="3"/>
      <c r="C95" s="3"/>
      <c r="D95" s="3"/>
      <c r="E95" s="5"/>
      <c r="F95" s="5"/>
      <c r="G95" s="5"/>
      <c r="H95" s="5"/>
      <c r="I95" s="3"/>
      <c r="J95" s="3"/>
    </row>
    <row r="96" spans="1:10" ht="15.75" customHeight="1">
      <c r="A96" s="3"/>
      <c r="B96" s="3"/>
      <c r="C96" s="3"/>
      <c r="D96" s="3"/>
      <c r="E96" s="5"/>
      <c r="F96" s="5"/>
      <c r="G96" s="5"/>
      <c r="H96" s="5"/>
      <c r="I96" s="3"/>
      <c r="J96" s="3"/>
    </row>
    <row r="97" spans="1:10" ht="15.75" customHeight="1">
      <c r="A97" s="3"/>
      <c r="B97" s="3"/>
      <c r="C97" s="3"/>
      <c r="D97" s="3"/>
      <c r="E97" s="5"/>
      <c r="F97" s="5"/>
      <c r="G97" s="5"/>
      <c r="H97" s="5"/>
      <c r="I97" s="3"/>
      <c r="J97" s="3"/>
    </row>
    <row r="98" spans="1:10" ht="15.75" customHeight="1">
      <c r="A98" s="3"/>
      <c r="B98" s="3"/>
      <c r="C98" s="3"/>
      <c r="D98" s="3"/>
      <c r="E98" s="5"/>
      <c r="F98" s="5"/>
      <c r="G98" s="5"/>
      <c r="H98" s="5"/>
      <c r="I98" s="3"/>
      <c r="J98" s="3"/>
    </row>
    <row r="99" spans="1:10" ht="15.75" customHeight="1">
      <c r="A99" s="3"/>
      <c r="B99" s="3"/>
      <c r="C99" s="3"/>
      <c r="D99" s="3"/>
      <c r="E99" s="5"/>
      <c r="F99" s="5"/>
      <c r="G99" s="5"/>
      <c r="H99" s="5"/>
      <c r="I99" s="3"/>
      <c r="J99" s="3"/>
    </row>
    <row r="100" spans="1:10" ht="15.75" customHeight="1">
      <c r="A100" s="3"/>
      <c r="B100" s="3"/>
      <c r="C100" s="3"/>
      <c r="D100" s="3"/>
      <c r="E100" s="5"/>
      <c r="F100" s="5"/>
      <c r="G100" s="5"/>
      <c r="H100" s="5"/>
      <c r="I100" s="3"/>
      <c r="J100" s="3"/>
    </row>
    <row r="101" spans="1:10" ht="15.75" customHeight="1">
      <c r="A101" s="3"/>
      <c r="B101" s="3"/>
      <c r="C101" s="3"/>
      <c r="D101" s="3"/>
      <c r="E101" s="5"/>
      <c r="F101" s="5"/>
      <c r="G101" s="5"/>
      <c r="H101" s="5"/>
      <c r="I101" s="3"/>
      <c r="J101" s="3"/>
    </row>
    <row r="102" spans="1:10" ht="15.75" customHeight="1">
      <c r="A102" s="3"/>
      <c r="B102" s="3"/>
      <c r="C102" s="3"/>
      <c r="D102" s="3"/>
      <c r="E102" s="5"/>
      <c r="F102" s="5"/>
      <c r="G102" s="5"/>
      <c r="H102" s="5"/>
      <c r="I102" s="3"/>
      <c r="J102" s="3"/>
    </row>
    <row r="103" spans="1:10" ht="15.75" customHeight="1">
      <c r="A103" s="3"/>
      <c r="B103" s="3"/>
      <c r="C103" s="3"/>
      <c r="D103" s="3"/>
      <c r="E103" s="5"/>
      <c r="F103" s="5"/>
      <c r="G103" s="5"/>
      <c r="H103" s="5"/>
      <c r="I103" s="3"/>
      <c r="J103" s="3"/>
    </row>
    <row r="104" spans="1:10" ht="15.75" customHeight="1">
      <c r="A104" s="3"/>
      <c r="B104" s="3"/>
      <c r="C104" s="3"/>
      <c r="D104" s="3"/>
      <c r="E104" s="5"/>
      <c r="F104" s="5"/>
      <c r="G104" s="5"/>
      <c r="H104" s="5"/>
      <c r="I104" s="3"/>
      <c r="J104" s="3"/>
    </row>
    <row r="105" spans="1:10" ht="15.75" customHeight="1">
      <c r="A105" s="3"/>
      <c r="B105" s="3"/>
      <c r="C105" s="3"/>
      <c r="D105" s="3"/>
      <c r="E105" s="5"/>
      <c r="F105" s="5"/>
      <c r="G105" s="5"/>
      <c r="H105" s="5"/>
      <c r="I105" s="3"/>
      <c r="J105" s="3"/>
    </row>
    <row r="106" spans="1:10" ht="15.75" customHeight="1">
      <c r="A106" s="3"/>
      <c r="B106" s="3"/>
      <c r="C106" s="3"/>
      <c r="D106" s="3"/>
      <c r="E106" s="5"/>
      <c r="F106" s="5"/>
      <c r="G106" s="5"/>
      <c r="H106" s="5"/>
      <c r="I106" s="3"/>
      <c r="J106" s="3"/>
    </row>
    <row r="107" spans="1:10" ht="15.75" customHeight="1">
      <c r="A107" s="3"/>
      <c r="B107" s="3"/>
      <c r="C107" s="3"/>
      <c r="D107" s="3"/>
      <c r="E107" s="5"/>
      <c r="F107" s="5"/>
      <c r="G107" s="5"/>
      <c r="H107" s="5"/>
      <c r="I107" s="3"/>
      <c r="J107" s="3"/>
    </row>
    <row r="108" spans="1:10" ht="15.75" customHeight="1">
      <c r="A108" s="3"/>
      <c r="B108" s="3"/>
      <c r="C108" s="3"/>
      <c r="D108" s="3"/>
      <c r="E108" s="5"/>
      <c r="F108" s="5"/>
      <c r="G108" s="5"/>
      <c r="H108" s="5"/>
      <c r="I108" s="3"/>
      <c r="J108" s="3"/>
    </row>
    <row r="109" spans="1:10" ht="15.75" customHeight="1">
      <c r="A109" s="3"/>
      <c r="B109" s="3"/>
      <c r="C109" s="3"/>
      <c r="D109" s="3"/>
      <c r="E109" s="5"/>
      <c r="F109" s="5"/>
      <c r="G109" s="5"/>
      <c r="H109" s="5"/>
      <c r="I109" s="3"/>
      <c r="J109" s="3"/>
    </row>
    <row r="110" spans="1:10" ht="15.75" customHeight="1">
      <c r="A110" s="3"/>
      <c r="B110" s="3"/>
      <c r="C110" s="3"/>
      <c r="D110" s="3"/>
      <c r="E110" s="5"/>
      <c r="F110" s="5"/>
      <c r="G110" s="5"/>
      <c r="H110" s="5"/>
      <c r="I110" s="3"/>
      <c r="J110" s="3"/>
    </row>
    <row r="111" spans="1:10" ht="15.75" customHeight="1">
      <c r="A111" s="3"/>
      <c r="B111" s="3"/>
      <c r="C111" s="3"/>
      <c r="D111" s="3"/>
      <c r="E111" s="5"/>
      <c r="F111" s="5"/>
      <c r="G111" s="5"/>
      <c r="H111" s="5"/>
      <c r="I111" s="3"/>
      <c r="J111" s="3"/>
    </row>
    <row r="112" spans="1:10" ht="15.75" customHeight="1">
      <c r="A112" s="3"/>
      <c r="B112" s="3"/>
      <c r="C112" s="3"/>
      <c r="D112" s="3"/>
      <c r="E112" s="5"/>
      <c r="F112" s="5"/>
      <c r="G112" s="5"/>
      <c r="H112" s="5"/>
      <c r="I112" s="3"/>
      <c r="J112" s="3"/>
    </row>
    <row r="113" spans="1:10" ht="15.75" customHeight="1">
      <c r="A113" s="3"/>
      <c r="B113" s="3"/>
      <c r="C113" s="3"/>
      <c r="D113" s="3"/>
      <c r="E113" s="5"/>
      <c r="F113" s="5"/>
      <c r="G113" s="5"/>
      <c r="H113" s="5"/>
      <c r="I113" s="3"/>
      <c r="J113" s="3"/>
    </row>
    <row r="114" spans="1:10" ht="15.75" customHeight="1">
      <c r="A114" s="3"/>
      <c r="B114" s="3"/>
      <c r="C114" s="3"/>
      <c r="D114" s="3"/>
      <c r="E114" s="5"/>
      <c r="F114" s="5"/>
      <c r="G114" s="5"/>
      <c r="H114" s="5"/>
      <c r="I114" s="3"/>
      <c r="J114" s="3"/>
    </row>
    <row r="115" spans="1:10" ht="15.75" customHeight="1">
      <c r="A115" s="3"/>
      <c r="B115" s="3"/>
      <c r="C115" s="3"/>
      <c r="D115" s="3"/>
      <c r="E115" s="5"/>
      <c r="F115" s="5"/>
      <c r="G115" s="5"/>
      <c r="H115" s="5"/>
      <c r="I115" s="3"/>
      <c r="J115" s="3"/>
    </row>
    <row r="116" spans="1:10" ht="15.75" customHeight="1">
      <c r="A116" s="3"/>
      <c r="B116" s="3"/>
      <c r="C116" s="3"/>
      <c r="D116" s="3"/>
      <c r="E116" s="5"/>
      <c r="F116" s="5"/>
      <c r="G116" s="5"/>
      <c r="H116" s="5"/>
      <c r="I116" s="3"/>
      <c r="J116" s="3"/>
    </row>
    <row r="117" spans="1:10" ht="15.75" customHeight="1">
      <c r="A117" s="3"/>
      <c r="B117" s="3"/>
      <c r="C117" s="3"/>
      <c r="D117" s="3"/>
      <c r="E117" s="5"/>
      <c r="F117" s="5"/>
      <c r="G117" s="5"/>
      <c r="H117" s="5"/>
      <c r="I117" s="3"/>
      <c r="J117" s="3"/>
    </row>
    <row r="118" spans="1:10" ht="15.75" customHeight="1">
      <c r="A118" s="3"/>
      <c r="B118" s="3"/>
      <c r="C118" s="3"/>
      <c r="D118" s="3"/>
      <c r="E118" s="5"/>
      <c r="F118" s="5"/>
      <c r="G118" s="5"/>
      <c r="H118" s="5"/>
      <c r="I118" s="3"/>
      <c r="J118" s="3"/>
    </row>
    <row r="119" spans="1:10" ht="15.75" customHeight="1">
      <c r="A119" s="3"/>
      <c r="B119" s="3"/>
      <c r="C119" s="3"/>
      <c r="D119" s="3"/>
      <c r="E119" s="5"/>
      <c r="F119" s="5"/>
      <c r="G119" s="5"/>
      <c r="H119" s="5"/>
      <c r="I119" s="3"/>
      <c r="J119" s="3"/>
    </row>
    <row r="120" spans="1:10" ht="15.75" customHeight="1">
      <c r="A120" s="3"/>
      <c r="B120" s="3"/>
      <c r="C120" s="3"/>
      <c r="D120" s="3"/>
      <c r="E120" s="5"/>
      <c r="F120" s="5"/>
      <c r="G120" s="5"/>
      <c r="H120" s="5"/>
      <c r="I120" s="3"/>
      <c r="J120" s="3"/>
    </row>
    <row r="121" spans="1:10" ht="15.75" customHeight="1">
      <c r="A121" s="3"/>
      <c r="B121" s="3"/>
      <c r="C121" s="3"/>
      <c r="D121" s="3"/>
      <c r="E121" s="5"/>
      <c r="F121" s="5"/>
      <c r="G121" s="5"/>
      <c r="H121" s="5"/>
      <c r="I121" s="3"/>
      <c r="J121" s="3"/>
    </row>
    <row r="122" spans="1:10" ht="15.75" customHeight="1">
      <c r="A122" s="3"/>
      <c r="B122" s="3"/>
      <c r="C122" s="3"/>
      <c r="D122" s="3"/>
      <c r="E122" s="5"/>
      <c r="F122" s="5"/>
      <c r="G122" s="5"/>
      <c r="H122" s="5"/>
      <c r="I122" s="3"/>
      <c r="J122" s="3"/>
    </row>
    <row r="123" spans="1:10" ht="15.75" customHeight="1">
      <c r="A123" s="3"/>
      <c r="B123" s="3"/>
      <c r="C123" s="3"/>
      <c r="D123" s="3"/>
      <c r="E123" s="5"/>
      <c r="F123" s="5"/>
      <c r="G123" s="5"/>
      <c r="H123" s="5"/>
      <c r="I123" s="3"/>
      <c r="J123" s="3"/>
    </row>
    <row r="124" spans="1:10" ht="15.75" customHeight="1">
      <c r="A124" s="3"/>
      <c r="B124" s="3"/>
      <c r="C124" s="3"/>
      <c r="D124" s="3"/>
      <c r="E124" s="5"/>
      <c r="F124" s="5"/>
      <c r="G124" s="5"/>
      <c r="H124" s="5"/>
      <c r="I124" s="3"/>
      <c r="J124" s="3"/>
    </row>
    <row r="125" spans="1:10" ht="15.75" customHeight="1">
      <c r="A125" s="3"/>
      <c r="B125" s="3"/>
      <c r="C125" s="3"/>
      <c r="D125" s="3"/>
      <c r="E125" s="5"/>
      <c r="F125" s="5"/>
      <c r="G125" s="5"/>
      <c r="H125" s="5"/>
      <c r="I125" s="3"/>
      <c r="J125" s="3"/>
    </row>
    <row r="126" spans="1:10" ht="15.75" customHeight="1">
      <c r="A126" s="3"/>
      <c r="B126" s="3"/>
      <c r="C126" s="3"/>
      <c r="D126" s="3"/>
      <c r="E126" s="5"/>
      <c r="F126" s="5"/>
      <c r="G126" s="5"/>
      <c r="H126" s="5"/>
      <c r="I126" s="3"/>
      <c r="J126" s="3"/>
    </row>
    <row r="127" spans="1:10" ht="15.75" customHeight="1">
      <c r="A127" s="3"/>
      <c r="B127" s="3"/>
      <c r="C127" s="3"/>
      <c r="D127" s="3"/>
      <c r="E127" s="5"/>
      <c r="F127" s="5"/>
      <c r="G127" s="5"/>
      <c r="H127" s="5"/>
      <c r="I127" s="3"/>
      <c r="J127" s="3"/>
    </row>
    <row r="128" spans="1:10" ht="15.75" customHeight="1">
      <c r="A128" s="3"/>
      <c r="B128" s="3"/>
      <c r="C128" s="3"/>
      <c r="D128" s="3"/>
      <c r="E128" s="5"/>
      <c r="F128" s="5"/>
      <c r="G128" s="5"/>
      <c r="H128" s="5"/>
      <c r="I128" s="3"/>
      <c r="J128" s="3"/>
    </row>
    <row r="129" spans="1:10" ht="15.75" customHeight="1">
      <c r="A129" s="3"/>
      <c r="B129" s="3"/>
      <c r="C129" s="3"/>
      <c r="D129" s="3"/>
      <c r="E129" s="5"/>
      <c r="F129" s="5"/>
      <c r="G129" s="5"/>
      <c r="H129" s="5"/>
      <c r="I129" s="3"/>
      <c r="J129" s="3"/>
    </row>
    <row r="130" spans="1:10" ht="15.75" customHeight="1">
      <c r="A130" s="3"/>
      <c r="B130" s="3"/>
      <c r="C130" s="3"/>
      <c r="D130" s="3"/>
      <c r="E130" s="5"/>
      <c r="F130" s="5"/>
      <c r="G130" s="5"/>
      <c r="H130" s="5"/>
      <c r="I130" s="3"/>
      <c r="J130" s="3"/>
    </row>
    <row r="131" spans="1:10" ht="15.75" customHeight="1">
      <c r="A131" s="3"/>
      <c r="B131" s="3"/>
      <c r="C131" s="3"/>
      <c r="D131" s="3"/>
      <c r="E131" s="5"/>
      <c r="F131" s="5"/>
      <c r="G131" s="5"/>
      <c r="H131" s="5"/>
      <c r="I131" s="3"/>
      <c r="J131" s="3"/>
    </row>
    <row r="132" spans="1:10" ht="15.75" customHeight="1">
      <c r="A132" s="3"/>
      <c r="B132" s="3"/>
      <c r="C132" s="3"/>
      <c r="D132" s="3"/>
      <c r="E132" s="5"/>
      <c r="F132" s="5"/>
      <c r="G132" s="5"/>
      <c r="H132" s="5"/>
      <c r="I132" s="3"/>
      <c r="J132" s="3"/>
    </row>
    <row r="133" spans="1:10" ht="15.75" customHeight="1">
      <c r="A133" s="3"/>
      <c r="B133" s="3"/>
      <c r="C133" s="3"/>
      <c r="D133" s="3"/>
      <c r="E133" s="5"/>
      <c r="F133" s="5"/>
      <c r="G133" s="5"/>
      <c r="H133" s="5"/>
      <c r="I133" s="3"/>
      <c r="J133" s="3"/>
    </row>
    <row r="134" spans="1:10" ht="15.75" customHeight="1">
      <c r="A134" s="3"/>
      <c r="B134" s="3"/>
      <c r="C134" s="3"/>
      <c r="D134" s="3"/>
      <c r="E134" s="5"/>
      <c r="F134" s="5"/>
      <c r="G134" s="5"/>
      <c r="H134" s="5"/>
      <c r="I134" s="3"/>
      <c r="J134" s="3"/>
    </row>
    <row r="135" spans="1:10" ht="15.75" customHeight="1">
      <c r="A135" s="3"/>
      <c r="B135" s="3"/>
      <c r="C135" s="3"/>
      <c r="D135" s="3"/>
      <c r="E135" s="5"/>
      <c r="F135" s="5"/>
      <c r="G135" s="5"/>
      <c r="H135" s="5"/>
      <c r="I135" s="3"/>
      <c r="J135" s="3"/>
    </row>
    <row r="136" spans="1:10" ht="15.75" customHeight="1">
      <c r="A136" s="3"/>
      <c r="B136" s="3"/>
      <c r="C136" s="3"/>
      <c r="D136" s="3"/>
      <c r="E136" s="5"/>
      <c r="F136" s="5"/>
      <c r="G136" s="5"/>
      <c r="H136" s="5"/>
      <c r="I136" s="3"/>
      <c r="J136" s="3"/>
    </row>
    <row r="137" spans="1:10" ht="15.75" customHeight="1">
      <c r="A137" s="3"/>
      <c r="B137" s="3"/>
      <c r="C137" s="3"/>
      <c r="D137" s="3"/>
      <c r="E137" s="5"/>
      <c r="F137" s="5"/>
      <c r="G137" s="5"/>
      <c r="H137" s="5"/>
      <c r="I137" s="3"/>
      <c r="J137" s="3"/>
    </row>
    <row r="138" spans="1:10" ht="15.75" customHeight="1">
      <c r="A138" s="3"/>
      <c r="B138" s="3"/>
      <c r="C138" s="3"/>
      <c r="D138" s="3"/>
      <c r="E138" s="5"/>
      <c r="F138" s="5"/>
      <c r="G138" s="5"/>
      <c r="H138" s="5"/>
      <c r="I138" s="3"/>
      <c r="J138" s="3"/>
    </row>
    <row r="139" spans="1:10" ht="15.75" customHeight="1">
      <c r="A139" s="3"/>
      <c r="B139" s="3"/>
      <c r="C139" s="3"/>
      <c r="D139" s="3"/>
      <c r="E139" s="5"/>
      <c r="F139" s="5"/>
      <c r="G139" s="5"/>
      <c r="H139" s="5"/>
      <c r="I139" s="3"/>
      <c r="J139" s="3"/>
    </row>
    <row r="140" spans="1:10" ht="15.75" customHeight="1">
      <c r="A140" s="3"/>
      <c r="B140" s="3"/>
      <c r="C140" s="3"/>
      <c r="D140" s="3"/>
      <c r="E140" s="5"/>
      <c r="F140" s="5"/>
      <c r="G140" s="5"/>
      <c r="H140" s="5"/>
      <c r="I140" s="3"/>
      <c r="J140" s="3"/>
    </row>
    <row r="141" spans="1:10" ht="15.75" customHeight="1">
      <c r="A141" s="3"/>
      <c r="B141" s="3"/>
      <c r="C141" s="3"/>
      <c r="D141" s="3"/>
      <c r="E141" s="5"/>
      <c r="F141" s="5"/>
      <c r="G141" s="5"/>
      <c r="H141" s="5"/>
      <c r="I141" s="3"/>
      <c r="J141" s="3"/>
    </row>
    <row r="142" spans="1:10" ht="15.75" customHeight="1">
      <c r="A142" s="3"/>
      <c r="B142" s="3"/>
      <c r="C142" s="3"/>
      <c r="D142" s="3"/>
      <c r="E142" s="5"/>
      <c r="F142" s="5"/>
      <c r="G142" s="5"/>
      <c r="H142" s="5"/>
      <c r="I142" s="3"/>
      <c r="J142" s="3"/>
    </row>
    <row r="143" spans="1:10" ht="15.75" customHeight="1">
      <c r="A143" s="3"/>
      <c r="B143" s="3"/>
      <c r="C143" s="3"/>
      <c r="D143" s="3"/>
      <c r="E143" s="5"/>
      <c r="F143" s="5"/>
      <c r="G143" s="5"/>
      <c r="H143" s="5"/>
      <c r="I143" s="3"/>
      <c r="J143" s="3"/>
    </row>
    <row r="144" spans="1:10" ht="15.75" customHeight="1">
      <c r="A144" s="3"/>
      <c r="B144" s="3"/>
      <c r="C144" s="3"/>
      <c r="D144" s="3"/>
      <c r="E144" s="5"/>
      <c r="F144" s="5"/>
      <c r="G144" s="5"/>
      <c r="H144" s="5"/>
      <c r="I144" s="3"/>
      <c r="J144" s="3"/>
    </row>
    <row r="145" spans="1:10" ht="15.75" customHeight="1">
      <c r="A145" s="3"/>
      <c r="B145" s="3"/>
      <c r="C145" s="3"/>
      <c r="D145" s="3"/>
      <c r="E145" s="5"/>
      <c r="F145" s="5"/>
      <c r="G145" s="5"/>
      <c r="H145" s="5"/>
      <c r="I145" s="3"/>
      <c r="J145" s="3"/>
    </row>
    <row r="146" spans="1:10" ht="15.75" customHeight="1">
      <c r="A146" s="3"/>
      <c r="B146" s="3"/>
      <c r="C146" s="3"/>
      <c r="D146" s="3"/>
      <c r="E146" s="5"/>
      <c r="F146" s="5"/>
      <c r="G146" s="5"/>
      <c r="H146" s="5"/>
      <c r="I146" s="3"/>
      <c r="J146" s="3"/>
    </row>
    <row r="147" spans="1:10" ht="15.75" customHeight="1">
      <c r="A147" s="3"/>
      <c r="B147" s="3"/>
      <c r="C147" s="3"/>
      <c r="D147" s="3"/>
      <c r="E147" s="5"/>
      <c r="F147" s="5"/>
      <c r="G147" s="5"/>
      <c r="H147" s="5"/>
      <c r="I147" s="3"/>
      <c r="J147" s="3"/>
    </row>
    <row r="148" spans="1:10" ht="15.75" customHeight="1">
      <c r="A148" s="3"/>
      <c r="B148" s="3"/>
      <c r="C148" s="3"/>
      <c r="D148" s="3"/>
      <c r="E148" s="5"/>
      <c r="F148" s="5"/>
      <c r="G148" s="5"/>
      <c r="H148" s="5"/>
      <c r="I148" s="3"/>
      <c r="J148" s="3"/>
    </row>
    <row r="149" spans="1:10" ht="15.75" customHeight="1">
      <c r="A149" s="3"/>
      <c r="B149" s="3"/>
      <c r="C149" s="3"/>
      <c r="D149" s="3"/>
      <c r="E149" s="5"/>
      <c r="F149" s="5"/>
      <c r="G149" s="5"/>
      <c r="H149" s="5"/>
      <c r="I149" s="3"/>
      <c r="J149" s="3"/>
    </row>
    <row r="150" spans="1:10" ht="15.75" customHeight="1">
      <c r="A150" s="3"/>
      <c r="B150" s="3"/>
      <c r="C150" s="3"/>
      <c r="D150" s="3"/>
      <c r="E150" s="5"/>
      <c r="F150" s="5"/>
      <c r="G150" s="5"/>
      <c r="H150" s="5"/>
      <c r="I150" s="3"/>
      <c r="J150" s="3"/>
    </row>
    <row r="151" spans="1:10" ht="15.75" customHeight="1">
      <c r="A151" s="3"/>
      <c r="B151" s="3"/>
      <c r="C151" s="3"/>
      <c r="D151" s="3"/>
      <c r="E151" s="5"/>
      <c r="F151" s="5"/>
      <c r="G151" s="5"/>
      <c r="H151" s="5"/>
      <c r="I151" s="3"/>
      <c r="J151" s="3"/>
    </row>
    <row r="152" spans="1:10" ht="15.75" customHeight="1">
      <c r="A152" s="3"/>
      <c r="B152" s="3"/>
      <c r="C152" s="3"/>
      <c r="D152" s="3"/>
      <c r="E152" s="5"/>
      <c r="F152" s="5"/>
      <c r="G152" s="5"/>
      <c r="H152" s="5"/>
      <c r="I152" s="3"/>
      <c r="J152" s="3"/>
    </row>
    <row r="153" spans="1:10" ht="15.75" customHeight="1">
      <c r="A153" s="3"/>
      <c r="B153" s="3"/>
      <c r="C153" s="3"/>
      <c r="D153" s="3"/>
      <c r="E153" s="5"/>
      <c r="F153" s="5"/>
      <c r="G153" s="5"/>
      <c r="H153" s="5"/>
      <c r="I153" s="3"/>
      <c r="J153" s="3"/>
    </row>
    <row r="154" spans="1:10" ht="15.75" customHeight="1">
      <c r="A154" s="3"/>
      <c r="B154" s="3"/>
      <c r="C154" s="3"/>
      <c r="D154" s="3"/>
      <c r="E154" s="5"/>
      <c r="F154" s="5"/>
      <c r="G154" s="5"/>
      <c r="H154" s="5"/>
      <c r="I154" s="3"/>
      <c r="J154" s="3"/>
    </row>
    <row r="155" spans="1:10" ht="15.75" customHeight="1">
      <c r="A155" s="3"/>
      <c r="B155" s="3"/>
      <c r="C155" s="3"/>
      <c r="D155" s="3"/>
      <c r="E155" s="5"/>
      <c r="F155" s="5"/>
      <c r="G155" s="5"/>
      <c r="H155" s="5"/>
      <c r="I155" s="3"/>
      <c r="J155" s="3"/>
    </row>
    <row r="156" spans="1:10" ht="15.75" customHeight="1">
      <c r="A156" s="3"/>
      <c r="B156" s="3"/>
      <c r="C156" s="3"/>
      <c r="D156" s="3"/>
      <c r="E156" s="5"/>
      <c r="F156" s="5"/>
      <c r="G156" s="5"/>
      <c r="H156" s="5"/>
      <c r="I156" s="3"/>
      <c r="J156" s="3"/>
    </row>
    <row r="157" spans="1:10" ht="15.75" customHeight="1">
      <c r="A157" s="3"/>
      <c r="B157" s="3"/>
      <c r="C157" s="3"/>
      <c r="D157" s="3"/>
      <c r="E157" s="5"/>
      <c r="F157" s="5"/>
      <c r="G157" s="5"/>
      <c r="H157" s="5"/>
      <c r="I157" s="3"/>
      <c r="J157" s="3"/>
    </row>
    <row r="158" spans="1:10" ht="15.75" customHeight="1">
      <c r="A158" s="3"/>
      <c r="B158" s="3"/>
      <c r="C158" s="3"/>
      <c r="D158" s="3"/>
      <c r="E158" s="5"/>
      <c r="F158" s="5"/>
      <c r="G158" s="5"/>
      <c r="H158" s="5"/>
      <c r="I158" s="3"/>
      <c r="J158" s="3"/>
    </row>
    <row r="159" spans="1:10" ht="15.75" customHeight="1">
      <c r="A159" s="3"/>
      <c r="B159" s="3"/>
      <c r="C159" s="3"/>
      <c r="D159" s="3"/>
      <c r="E159" s="5"/>
      <c r="F159" s="5"/>
      <c r="G159" s="5"/>
      <c r="H159" s="5"/>
      <c r="I159" s="3"/>
      <c r="J159" s="3"/>
    </row>
    <row r="160" spans="1:10" ht="15.75" customHeight="1">
      <c r="A160" s="3"/>
      <c r="B160" s="3"/>
      <c r="C160" s="3"/>
      <c r="D160" s="3"/>
      <c r="E160" s="5"/>
      <c r="F160" s="5"/>
      <c r="G160" s="5"/>
      <c r="H160" s="5"/>
      <c r="I160" s="3"/>
      <c r="J160" s="3"/>
    </row>
    <row r="161" spans="1:10" ht="15.75" customHeight="1">
      <c r="A161" s="3"/>
      <c r="B161" s="3"/>
      <c r="C161" s="3"/>
      <c r="D161" s="3"/>
      <c r="E161" s="5"/>
      <c r="F161" s="5"/>
      <c r="G161" s="5"/>
      <c r="H161" s="5"/>
      <c r="I161" s="3"/>
      <c r="J161" s="3"/>
    </row>
    <row r="162" spans="1:10" ht="15.75" customHeight="1">
      <c r="A162" s="3"/>
      <c r="B162" s="3"/>
      <c r="C162" s="3"/>
      <c r="D162" s="3"/>
      <c r="E162" s="5"/>
      <c r="F162" s="5"/>
      <c r="G162" s="5"/>
      <c r="H162" s="5"/>
      <c r="I162" s="3"/>
      <c r="J162" s="3"/>
    </row>
    <row r="163" spans="1:10" ht="15.75" customHeight="1">
      <c r="A163" s="3"/>
      <c r="B163" s="3"/>
      <c r="C163" s="3"/>
      <c r="D163" s="3"/>
      <c r="E163" s="5"/>
      <c r="F163" s="5"/>
      <c r="G163" s="5"/>
      <c r="H163" s="5"/>
      <c r="I163" s="3"/>
      <c r="J163" s="3"/>
    </row>
    <row r="164" spans="1:10" ht="15.75" customHeight="1">
      <c r="A164" s="3"/>
      <c r="B164" s="3"/>
      <c r="C164" s="3"/>
      <c r="D164" s="3"/>
      <c r="E164" s="5"/>
      <c r="F164" s="5"/>
      <c r="G164" s="5"/>
      <c r="H164" s="5"/>
      <c r="I164" s="3"/>
      <c r="J164" s="3"/>
    </row>
    <row r="165" spans="1:10" ht="15.75" customHeight="1">
      <c r="A165" s="3"/>
      <c r="B165" s="3"/>
      <c r="C165" s="3"/>
      <c r="D165" s="3"/>
      <c r="E165" s="5"/>
      <c r="F165" s="5"/>
      <c r="G165" s="5"/>
      <c r="H165" s="5"/>
      <c r="I165" s="3"/>
      <c r="J165" s="3"/>
    </row>
    <row r="166" spans="1:10" ht="15.75" customHeight="1">
      <c r="A166" s="3"/>
      <c r="B166" s="3"/>
      <c r="C166" s="3"/>
      <c r="D166" s="3"/>
      <c r="E166" s="5"/>
      <c r="F166" s="5"/>
      <c r="G166" s="5"/>
      <c r="H166" s="5"/>
      <c r="I166" s="3"/>
      <c r="J166" s="3"/>
    </row>
    <row r="167" spans="1:10" ht="15.75" customHeight="1">
      <c r="A167" s="3"/>
      <c r="B167" s="3"/>
      <c r="C167" s="3"/>
      <c r="D167" s="3"/>
      <c r="E167" s="5"/>
      <c r="F167" s="5"/>
      <c r="G167" s="5"/>
      <c r="H167" s="5"/>
      <c r="I167" s="3"/>
      <c r="J167" s="3"/>
    </row>
    <row r="168" spans="1:10" ht="15.75" customHeight="1">
      <c r="A168" s="3"/>
      <c r="B168" s="3"/>
      <c r="C168" s="3"/>
      <c r="D168" s="3"/>
      <c r="E168" s="5"/>
      <c r="F168" s="5"/>
      <c r="G168" s="5"/>
      <c r="H168" s="5"/>
      <c r="I168" s="3"/>
      <c r="J168" s="3"/>
    </row>
    <row r="169" spans="1:10" ht="15.75" customHeight="1">
      <c r="A169" s="3"/>
      <c r="B169" s="3"/>
      <c r="C169" s="3"/>
      <c r="D169" s="3"/>
      <c r="E169" s="5"/>
      <c r="F169" s="5"/>
      <c r="G169" s="5"/>
      <c r="H169" s="5"/>
      <c r="I169" s="3"/>
      <c r="J169" s="3"/>
    </row>
    <row r="170" spans="1:10" ht="15.75" customHeight="1">
      <c r="A170" s="3"/>
      <c r="B170" s="3"/>
      <c r="C170" s="3"/>
      <c r="D170" s="3"/>
      <c r="E170" s="5"/>
      <c r="F170" s="5"/>
      <c r="G170" s="5"/>
      <c r="H170" s="5"/>
      <c r="I170" s="3"/>
      <c r="J170" s="3"/>
    </row>
    <row r="171" spans="1:10" ht="15.75" customHeight="1">
      <c r="A171" s="3"/>
      <c r="B171" s="3"/>
      <c r="C171" s="3"/>
      <c r="D171" s="3"/>
      <c r="E171" s="5"/>
      <c r="F171" s="5"/>
      <c r="G171" s="5"/>
      <c r="H171" s="5"/>
      <c r="I171" s="3"/>
      <c r="J171" s="3"/>
    </row>
    <row r="172" spans="1:10" ht="15.75" customHeight="1">
      <c r="A172" s="3"/>
      <c r="B172" s="3"/>
      <c r="C172" s="3"/>
      <c r="D172" s="3"/>
      <c r="E172" s="5"/>
      <c r="F172" s="5"/>
      <c r="G172" s="5"/>
      <c r="H172" s="5"/>
      <c r="I172" s="3"/>
      <c r="J172" s="3"/>
    </row>
    <row r="173" spans="1:10" ht="15.75" customHeight="1">
      <c r="A173" s="3"/>
      <c r="B173" s="3"/>
      <c r="C173" s="3"/>
      <c r="D173" s="3"/>
      <c r="E173" s="5"/>
      <c r="F173" s="5"/>
      <c r="G173" s="5"/>
      <c r="H173" s="5"/>
      <c r="I173" s="3"/>
      <c r="J173" s="3"/>
    </row>
    <row r="174" spans="1:10" ht="15.75" customHeight="1">
      <c r="A174" s="3"/>
      <c r="B174" s="3"/>
      <c r="C174" s="3"/>
      <c r="D174" s="3"/>
      <c r="E174" s="5"/>
      <c r="F174" s="5"/>
      <c r="G174" s="5"/>
      <c r="H174" s="5"/>
      <c r="I174" s="3"/>
      <c r="J174" s="3"/>
    </row>
    <row r="175" spans="1:10" ht="15.75" customHeight="1">
      <c r="A175" s="3"/>
      <c r="B175" s="3"/>
      <c r="C175" s="3"/>
      <c r="D175" s="3"/>
      <c r="E175" s="5"/>
      <c r="F175" s="5"/>
      <c r="G175" s="5"/>
      <c r="H175" s="5"/>
      <c r="I175" s="3"/>
      <c r="J175" s="3"/>
    </row>
    <row r="176" spans="1:10" ht="15.75" customHeight="1">
      <c r="A176" s="3"/>
      <c r="B176" s="3"/>
      <c r="C176" s="3"/>
      <c r="D176" s="3"/>
      <c r="E176" s="5"/>
      <c r="F176" s="5"/>
      <c r="G176" s="5"/>
      <c r="H176" s="5"/>
      <c r="I176" s="3"/>
      <c r="J176" s="3"/>
    </row>
    <row r="177" spans="1:10" ht="15.75" customHeight="1">
      <c r="A177" s="3"/>
      <c r="B177" s="3"/>
      <c r="C177" s="3"/>
      <c r="D177" s="3"/>
      <c r="E177" s="5"/>
      <c r="F177" s="5"/>
      <c r="G177" s="5"/>
      <c r="H177" s="5"/>
      <c r="I177" s="3"/>
      <c r="J177" s="3"/>
    </row>
    <row r="178" spans="1:10" ht="15.75" customHeight="1">
      <c r="A178" s="3"/>
      <c r="B178" s="3"/>
      <c r="C178" s="3"/>
      <c r="D178" s="3"/>
      <c r="E178" s="5"/>
      <c r="F178" s="5"/>
      <c r="G178" s="5"/>
      <c r="H178" s="5"/>
      <c r="I178" s="3"/>
      <c r="J178" s="3"/>
    </row>
    <row r="179" spans="1:10" ht="15.75" customHeight="1">
      <c r="A179" s="3"/>
      <c r="B179" s="3"/>
      <c r="C179" s="3"/>
      <c r="D179" s="3"/>
      <c r="E179" s="5"/>
      <c r="F179" s="5"/>
      <c r="G179" s="5"/>
      <c r="H179" s="5"/>
      <c r="I179" s="3"/>
      <c r="J179" s="3"/>
    </row>
    <row r="180" spans="1:10" ht="15.75" customHeight="1">
      <c r="A180" s="3"/>
      <c r="B180" s="3"/>
      <c r="C180" s="3"/>
      <c r="D180" s="3"/>
      <c r="E180" s="5"/>
      <c r="F180" s="5"/>
      <c r="G180" s="5"/>
      <c r="H180" s="5"/>
      <c r="I180" s="3"/>
      <c r="J180" s="3"/>
    </row>
    <row r="181" spans="1:10" ht="15.75" customHeight="1">
      <c r="A181" s="3"/>
      <c r="B181" s="3"/>
      <c r="C181" s="3"/>
      <c r="D181" s="3"/>
      <c r="E181" s="5"/>
      <c r="F181" s="5"/>
      <c r="G181" s="5"/>
      <c r="H181" s="5"/>
      <c r="I181" s="3"/>
      <c r="J181" s="3"/>
    </row>
    <row r="182" spans="1:10" ht="15.75" customHeight="1">
      <c r="A182" s="3"/>
      <c r="B182" s="3"/>
      <c r="C182" s="3"/>
      <c r="D182" s="3"/>
      <c r="E182" s="5"/>
      <c r="F182" s="5"/>
      <c r="G182" s="5"/>
      <c r="H182" s="5"/>
      <c r="I182" s="3"/>
      <c r="J182" s="3"/>
    </row>
    <row r="183" spans="1:10" ht="15.75" customHeight="1">
      <c r="A183" s="3"/>
      <c r="B183" s="3"/>
      <c r="C183" s="3"/>
      <c r="D183" s="3"/>
      <c r="E183" s="5"/>
      <c r="F183" s="5"/>
      <c r="G183" s="5"/>
      <c r="H183" s="5"/>
      <c r="I183" s="3"/>
      <c r="J183" s="3"/>
    </row>
    <row r="184" spans="1:10" ht="15.75" customHeight="1">
      <c r="A184" s="3"/>
      <c r="B184" s="3"/>
      <c r="C184" s="3"/>
      <c r="D184" s="3"/>
      <c r="E184" s="5"/>
      <c r="F184" s="5"/>
      <c r="G184" s="5"/>
      <c r="H184" s="5"/>
      <c r="I184" s="3"/>
      <c r="J184" s="3"/>
    </row>
    <row r="185" spans="1:10" ht="15.75" customHeight="1">
      <c r="A185" s="3"/>
      <c r="B185" s="3"/>
      <c r="C185" s="3"/>
      <c r="D185" s="3"/>
      <c r="E185" s="5"/>
      <c r="F185" s="5"/>
      <c r="G185" s="5"/>
      <c r="H185" s="5"/>
      <c r="I185" s="3"/>
      <c r="J185" s="3"/>
    </row>
    <row r="186" spans="1:10" ht="15.75" customHeight="1">
      <c r="A186" s="3"/>
      <c r="B186" s="3"/>
      <c r="C186" s="3"/>
      <c r="D186" s="3"/>
      <c r="E186" s="5"/>
      <c r="F186" s="5"/>
      <c r="G186" s="5"/>
      <c r="H186" s="5"/>
      <c r="I186" s="3"/>
      <c r="J186" s="3"/>
    </row>
    <row r="187" spans="1:10" ht="15.75" customHeight="1">
      <c r="A187" s="3"/>
      <c r="B187" s="3"/>
      <c r="C187" s="3"/>
      <c r="D187" s="3"/>
      <c r="E187" s="5"/>
      <c r="F187" s="5"/>
      <c r="G187" s="5"/>
      <c r="H187" s="5"/>
      <c r="I187" s="3"/>
      <c r="J187" s="3"/>
    </row>
    <row r="188" spans="1:10" ht="15.75" customHeight="1">
      <c r="A188" s="3"/>
      <c r="B188" s="3"/>
      <c r="C188" s="3"/>
      <c r="D188" s="3"/>
      <c r="E188" s="5"/>
      <c r="F188" s="5"/>
      <c r="G188" s="5"/>
      <c r="H188" s="5"/>
      <c r="I188" s="3"/>
      <c r="J188" s="3"/>
    </row>
    <row r="189" spans="1:10" ht="15.75" customHeight="1">
      <c r="A189" s="3"/>
      <c r="B189" s="3"/>
      <c r="C189" s="3"/>
      <c r="D189" s="3"/>
      <c r="E189" s="5"/>
      <c r="F189" s="5"/>
      <c r="G189" s="5"/>
      <c r="H189" s="5"/>
      <c r="I189" s="3"/>
      <c r="J189" s="3"/>
    </row>
    <row r="190" spans="1:10" ht="15.75" customHeight="1">
      <c r="A190" s="3"/>
      <c r="B190" s="3"/>
      <c r="C190" s="3"/>
      <c r="D190" s="3"/>
      <c r="E190" s="5"/>
      <c r="F190" s="5"/>
      <c r="G190" s="5"/>
      <c r="H190" s="5"/>
      <c r="I190" s="3"/>
      <c r="J190" s="3"/>
    </row>
    <row r="191" spans="1:10" ht="15.75" customHeight="1">
      <c r="A191" s="3"/>
      <c r="B191" s="3"/>
      <c r="C191" s="3"/>
      <c r="D191" s="3"/>
      <c r="E191" s="5"/>
      <c r="F191" s="5"/>
      <c r="G191" s="5"/>
      <c r="H191" s="5"/>
      <c r="I191" s="3"/>
      <c r="J191" s="3"/>
    </row>
    <row r="192" spans="1:10" ht="15.75" customHeight="1">
      <c r="A192" s="3"/>
      <c r="B192" s="3"/>
      <c r="C192" s="3"/>
      <c r="D192" s="3"/>
      <c r="E192" s="5"/>
      <c r="F192" s="5"/>
      <c r="G192" s="5"/>
      <c r="H192" s="5"/>
      <c r="I192" s="3"/>
      <c r="J192" s="3"/>
    </row>
    <row r="193" spans="1:10" ht="15.75" customHeight="1">
      <c r="A193" s="3"/>
      <c r="B193" s="3"/>
      <c r="C193" s="3"/>
      <c r="D193" s="3"/>
      <c r="E193" s="5"/>
      <c r="F193" s="5"/>
      <c r="G193" s="5"/>
      <c r="H193" s="5"/>
      <c r="I193" s="3"/>
      <c r="J193" s="3"/>
    </row>
    <row r="194" spans="1:10" ht="15.75" customHeight="1">
      <c r="A194" s="3"/>
      <c r="B194" s="3"/>
      <c r="C194" s="3"/>
      <c r="D194" s="3"/>
      <c r="E194" s="5"/>
      <c r="F194" s="5"/>
      <c r="G194" s="5"/>
      <c r="H194" s="5"/>
      <c r="I194" s="3"/>
      <c r="J194" s="3"/>
    </row>
    <row r="195" spans="1:10" ht="15.75" customHeight="1">
      <c r="A195" s="3"/>
      <c r="B195" s="3"/>
      <c r="C195" s="3"/>
      <c r="D195" s="3"/>
      <c r="E195" s="5"/>
      <c r="F195" s="5"/>
      <c r="G195" s="5"/>
      <c r="H195" s="5"/>
      <c r="I195" s="3"/>
      <c r="J195" s="3"/>
    </row>
    <row r="196" spans="1:10" ht="15.75" customHeight="1">
      <c r="A196" s="3"/>
      <c r="B196" s="3"/>
      <c r="C196" s="3"/>
      <c r="D196" s="3"/>
      <c r="E196" s="5"/>
      <c r="F196" s="5"/>
      <c r="G196" s="5"/>
      <c r="H196" s="5"/>
      <c r="I196" s="3"/>
      <c r="J196" s="3"/>
    </row>
    <row r="197" spans="1:10" ht="15.75" customHeight="1">
      <c r="A197" s="3"/>
      <c r="B197" s="3"/>
      <c r="C197" s="3"/>
      <c r="D197" s="3"/>
      <c r="E197" s="5"/>
      <c r="F197" s="5"/>
      <c r="G197" s="5"/>
      <c r="H197" s="5"/>
      <c r="I197" s="3"/>
      <c r="J197" s="3"/>
    </row>
    <row r="198" spans="1:10" ht="15.75" customHeight="1">
      <c r="A198" s="3"/>
      <c r="B198" s="3"/>
      <c r="C198" s="3"/>
      <c r="D198" s="3"/>
      <c r="E198" s="5"/>
      <c r="F198" s="5"/>
      <c r="G198" s="5"/>
      <c r="H198" s="5"/>
      <c r="I198" s="3"/>
      <c r="J198" s="3"/>
    </row>
    <row r="199" spans="1:10" ht="15.75" customHeight="1">
      <c r="A199" s="3"/>
      <c r="B199" s="3"/>
      <c r="C199" s="3"/>
      <c r="D199" s="3"/>
      <c r="E199" s="5"/>
      <c r="F199" s="5"/>
      <c r="G199" s="5"/>
      <c r="H199" s="5"/>
      <c r="I199" s="3"/>
      <c r="J199" s="3"/>
    </row>
    <row r="200" spans="1:10" ht="15.75" customHeight="1">
      <c r="A200" s="3"/>
      <c r="B200" s="3"/>
      <c r="C200" s="3"/>
      <c r="D200" s="3"/>
      <c r="E200" s="5"/>
      <c r="F200" s="5"/>
      <c r="G200" s="5"/>
      <c r="H200" s="5"/>
      <c r="I200" s="3"/>
      <c r="J200" s="3"/>
    </row>
    <row r="201" spans="1:10" ht="15.75" customHeight="1">
      <c r="A201" s="3"/>
      <c r="B201" s="3"/>
      <c r="C201" s="3"/>
      <c r="D201" s="3"/>
      <c r="E201" s="5"/>
      <c r="F201" s="5"/>
      <c r="G201" s="5"/>
      <c r="H201" s="5"/>
      <c r="I201" s="3"/>
      <c r="J201" s="3"/>
    </row>
    <row r="202" spans="1:10" ht="15.75" customHeight="1">
      <c r="A202" s="3"/>
      <c r="B202" s="3"/>
      <c r="C202" s="3"/>
      <c r="D202" s="3"/>
      <c r="E202" s="5"/>
      <c r="F202" s="5"/>
      <c r="G202" s="5"/>
      <c r="H202" s="5"/>
      <c r="I202" s="3"/>
      <c r="J202" s="3"/>
    </row>
    <row r="203" spans="1:10" ht="15.75" customHeight="1">
      <c r="A203" s="3"/>
      <c r="B203" s="3"/>
      <c r="C203" s="3"/>
      <c r="D203" s="3"/>
      <c r="E203" s="5"/>
      <c r="F203" s="5"/>
      <c r="G203" s="5"/>
      <c r="H203" s="5"/>
      <c r="I203" s="3"/>
      <c r="J203" s="3"/>
    </row>
    <row r="204" spans="1:10" ht="15.75" customHeight="1">
      <c r="A204" s="3"/>
      <c r="B204" s="3"/>
      <c r="C204" s="3"/>
      <c r="D204" s="3"/>
      <c r="E204" s="5"/>
      <c r="F204" s="5"/>
      <c r="G204" s="5"/>
      <c r="H204" s="5"/>
      <c r="I204" s="3"/>
      <c r="J204" s="3"/>
    </row>
    <row r="205" spans="1:10" ht="15.75" customHeight="1">
      <c r="A205" s="3"/>
      <c r="B205" s="3"/>
      <c r="C205" s="3"/>
      <c r="D205" s="3"/>
      <c r="E205" s="5"/>
      <c r="F205" s="5"/>
      <c r="G205" s="5"/>
      <c r="H205" s="5"/>
      <c r="I205" s="3"/>
      <c r="J205" s="3"/>
    </row>
    <row r="206" spans="1:10" ht="15.75" customHeight="1">
      <c r="A206" s="3"/>
      <c r="B206" s="3"/>
      <c r="C206" s="3"/>
      <c r="D206" s="3"/>
      <c r="E206" s="5"/>
      <c r="F206" s="5"/>
      <c r="G206" s="5"/>
      <c r="H206" s="5"/>
      <c r="I206" s="3"/>
      <c r="J206" s="3"/>
    </row>
    <row r="207" spans="1:10" ht="15.75" customHeight="1">
      <c r="A207" s="3"/>
      <c r="B207" s="3"/>
      <c r="C207" s="3"/>
      <c r="D207" s="3"/>
      <c r="E207" s="5"/>
      <c r="F207" s="5"/>
      <c r="G207" s="5"/>
      <c r="H207" s="5"/>
      <c r="I207" s="3"/>
      <c r="J207" s="3"/>
    </row>
    <row r="208" spans="1:10" ht="15.75" customHeight="1">
      <c r="A208" s="3"/>
      <c r="B208" s="3"/>
      <c r="C208" s="3"/>
      <c r="D208" s="3"/>
      <c r="E208" s="5"/>
      <c r="F208" s="5"/>
      <c r="G208" s="5"/>
      <c r="H208" s="5"/>
      <c r="I208" s="3"/>
      <c r="J208" s="3"/>
    </row>
    <row r="209" spans="1:10" ht="15.75" customHeight="1">
      <c r="A209" s="3"/>
      <c r="B209" s="3"/>
      <c r="C209" s="3"/>
      <c r="D209" s="3"/>
      <c r="E209" s="5"/>
      <c r="F209" s="5"/>
      <c r="G209" s="5"/>
      <c r="H209" s="5"/>
      <c r="I209" s="3"/>
      <c r="J209" s="3"/>
    </row>
    <row r="210" spans="1:10" ht="15.75" customHeight="1">
      <c r="A210" s="3"/>
      <c r="B210" s="3"/>
      <c r="C210" s="3"/>
      <c r="D210" s="3"/>
      <c r="E210" s="5"/>
      <c r="F210" s="5"/>
      <c r="G210" s="5"/>
      <c r="H210" s="5"/>
      <c r="I210" s="3"/>
      <c r="J210" s="3"/>
    </row>
    <row r="211" spans="1:10" ht="15.75" customHeight="1">
      <c r="A211" s="3"/>
      <c r="B211" s="3"/>
      <c r="C211" s="3"/>
      <c r="D211" s="3"/>
      <c r="E211" s="5"/>
      <c r="F211" s="5"/>
      <c r="G211" s="5"/>
      <c r="H211" s="5"/>
      <c r="I211" s="3"/>
      <c r="J211" s="3"/>
    </row>
    <row r="212" spans="1:10" ht="15.75" customHeight="1">
      <c r="A212" s="3"/>
      <c r="B212" s="3"/>
      <c r="C212" s="3"/>
      <c r="D212" s="3"/>
      <c r="E212" s="5"/>
      <c r="F212" s="5"/>
      <c r="G212" s="5"/>
      <c r="H212" s="5"/>
      <c r="I212" s="3"/>
      <c r="J212" s="3"/>
    </row>
    <row r="213" spans="1:10" ht="15.75" customHeight="1">
      <c r="A213" s="3"/>
      <c r="B213" s="3"/>
      <c r="C213" s="3"/>
      <c r="D213" s="3"/>
      <c r="E213" s="5"/>
      <c r="F213" s="5"/>
      <c r="G213" s="5"/>
      <c r="H213" s="5"/>
      <c r="I213" s="3"/>
      <c r="J213" s="3"/>
    </row>
    <row r="214" spans="1:10" ht="15.75" customHeight="1">
      <c r="A214" s="3"/>
      <c r="B214" s="3"/>
      <c r="C214" s="3"/>
      <c r="D214" s="3"/>
      <c r="E214" s="5"/>
      <c r="F214" s="5"/>
      <c r="G214" s="5"/>
      <c r="H214" s="5"/>
      <c r="I214" s="3"/>
      <c r="J214" s="3"/>
    </row>
    <row r="215" spans="1:10" ht="15.75" customHeight="1">
      <c r="A215" s="3"/>
      <c r="B215" s="3"/>
      <c r="C215" s="3"/>
      <c r="D215" s="3"/>
      <c r="E215" s="5"/>
      <c r="F215" s="5"/>
      <c r="G215" s="5"/>
      <c r="H215" s="5"/>
      <c r="I215" s="3"/>
      <c r="J215" s="3"/>
    </row>
    <row r="216" spans="1:10" ht="15.75" customHeight="1">
      <c r="A216" s="3"/>
      <c r="B216" s="3"/>
      <c r="C216" s="3"/>
      <c r="D216" s="3"/>
      <c r="E216" s="5"/>
      <c r="F216" s="5"/>
      <c r="G216" s="5"/>
      <c r="H216" s="5"/>
      <c r="I216" s="3"/>
      <c r="J216" s="3"/>
    </row>
    <row r="217" spans="1:10" ht="15.75" customHeight="1">
      <c r="A217" s="3"/>
      <c r="B217" s="3"/>
      <c r="C217" s="3"/>
      <c r="D217" s="3"/>
      <c r="E217" s="5"/>
      <c r="F217" s="5"/>
      <c r="G217" s="5"/>
      <c r="H217" s="5"/>
      <c r="I217" s="3"/>
      <c r="J217" s="3"/>
    </row>
    <row r="218" spans="1:10" ht="15.75" customHeight="1">
      <c r="A218" s="3"/>
      <c r="B218" s="3"/>
      <c r="C218" s="3"/>
      <c r="D218" s="3"/>
      <c r="E218" s="5"/>
      <c r="F218" s="5"/>
      <c r="G218" s="5"/>
      <c r="H218" s="5"/>
      <c r="I218" s="3"/>
      <c r="J218" s="3"/>
    </row>
    <row r="219" spans="1:10" ht="15.75" customHeight="1">
      <c r="A219" s="3"/>
      <c r="B219" s="3"/>
      <c r="C219" s="3"/>
      <c r="D219" s="3"/>
      <c r="E219" s="5"/>
      <c r="F219" s="5"/>
      <c r="G219" s="5"/>
      <c r="H219" s="5"/>
      <c r="I219" s="3"/>
      <c r="J219" s="3"/>
    </row>
    <row r="220" spans="1:10" ht="15.75" customHeight="1">
      <c r="A220" s="3"/>
      <c r="B220" s="3"/>
      <c r="C220" s="3"/>
      <c r="D220" s="3"/>
      <c r="E220" s="5"/>
      <c r="F220" s="5"/>
      <c r="G220" s="5"/>
      <c r="H220" s="5"/>
      <c r="I220" s="3"/>
      <c r="J220" s="3"/>
    </row>
    <row r="221" spans="1:10" ht="15.75" customHeight="1">
      <c r="A221" s="3"/>
      <c r="B221" s="3"/>
      <c r="C221" s="3"/>
      <c r="D221" s="3"/>
      <c r="E221" s="5"/>
      <c r="F221" s="5"/>
      <c r="G221" s="5"/>
      <c r="H221" s="5"/>
      <c r="I221" s="3"/>
      <c r="J221" s="3"/>
    </row>
    <row r="222" spans="1:10" ht="15.75" customHeight="1">
      <c r="A222" s="3"/>
      <c r="B222" s="3"/>
      <c r="C222" s="3"/>
      <c r="D222" s="3"/>
      <c r="E222" s="5"/>
      <c r="F222" s="5"/>
      <c r="G222" s="5"/>
      <c r="H222" s="5"/>
      <c r="I222" s="3"/>
      <c r="J222" s="3"/>
    </row>
    <row r="223" spans="1:10" ht="15.75" customHeight="1">
      <c r="A223" s="3"/>
      <c r="B223" s="3"/>
      <c r="C223" s="3"/>
      <c r="D223" s="3"/>
      <c r="E223" s="5"/>
      <c r="F223" s="5"/>
      <c r="G223" s="5"/>
      <c r="H223" s="5"/>
      <c r="I223" s="3"/>
      <c r="J223" s="3"/>
    </row>
    <row r="224" spans="1:10" ht="15.75" customHeight="1">
      <c r="A224" s="3"/>
      <c r="B224" s="3"/>
      <c r="C224" s="3"/>
      <c r="D224" s="3"/>
      <c r="E224" s="5"/>
      <c r="F224" s="5"/>
      <c r="G224" s="5"/>
      <c r="H224" s="5"/>
      <c r="I224" s="3"/>
      <c r="J224" s="3"/>
    </row>
    <row r="225" spans="1:10" ht="15.75" customHeight="1">
      <c r="A225" s="3"/>
      <c r="B225" s="3"/>
      <c r="C225" s="3"/>
      <c r="D225" s="3"/>
      <c r="E225" s="5"/>
      <c r="F225" s="5"/>
      <c r="G225" s="5"/>
      <c r="H225" s="5"/>
      <c r="I225" s="3"/>
      <c r="J225" s="3"/>
    </row>
    <row r="226" spans="1:10" ht="15.75" customHeight="1">
      <c r="A226" s="3"/>
      <c r="B226" s="3"/>
      <c r="C226" s="3"/>
      <c r="D226" s="3"/>
      <c r="E226" s="5"/>
      <c r="F226" s="5"/>
      <c r="G226" s="5"/>
      <c r="H226" s="5"/>
      <c r="I226" s="3"/>
      <c r="J226" s="3"/>
    </row>
    <row r="227" spans="1:10" ht="15.75" customHeight="1">
      <c r="A227" s="3"/>
      <c r="B227" s="3"/>
      <c r="C227" s="3"/>
      <c r="D227" s="3"/>
      <c r="E227" s="5"/>
      <c r="F227" s="5"/>
      <c r="G227" s="5"/>
      <c r="H227" s="5"/>
      <c r="I227" s="3"/>
      <c r="J227" s="3"/>
    </row>
    <row r="228" spans="1:10" ht="15.75" customHeight="1">
      <c r="A228" s="3"/>
      <c r="B228" s="3"/>
      <c r="C228" s="3"/>
      <c r="D228" s="3"/>
      <c r="E228" s="5"/>
      <c r="F228" s="5"/>
      <c r="G228" s="5"/>
      <c r="H228" s="5"/>
      <c r="I228" s="3"/>
      <c r="J228" s="3"/>
    </row>
    <row r="229" spans="1:10" ht="15.75" customHeight="1">
      <c r="A229" s="3"/>
      <c r="B229" s="3"/>
      <c r="C229" s="3"/>
      <c r="D229" s="3"/>
      <c r="E229" s="5"/>
      <c r="F229" s="5"/>
      <c r="G229" s="5"/>
      <c r="H229" s="5"/>
      <c r="I229" s="3"/>
      <c r="J229" s="3"/>
    </row>
    <row r="230" spans="1:10" ht="15.75" customHeight="1"/>
    <row r="231" spans="1:10" ht="15.75" customHeight="1"/>
    <row r="232" spans="1:10" ht="15.75" customHeight="1"/>
    <row r="233" spans="1:10" ht="15.75" customHeight="1"/>
    <row r="234" spans="1:10" ht="15.75" customHeight="1"/>
    <row r="235" spans="1:10" ht="15.75" customHeight="1"/>
    <row r="236" spans="1:10" ht="15.75" customHeight="1"/>
    <row r="237" spans="1:10" ht="15.75" customHeight="1"/>
    <row r="238" spans="1:10" ht="15.75" customHeight="1"/>
    <row r="239" spans="1:10" ht="15.75" customHeight="1"/>
    <row r="240" spans="1:1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78E97-1E67-4D0E-B168-680CA22ED770}">
  <sheetPr>
    <tabColor theme="7" tint="0.39997558519241921"/>
  </sheetPr>
  <dimension ref="A1"/>
  <sheetViews>
    <sheetView workbookViewId="0"/>
  </sheetViews>
  <sheetFormatPr defaultRowHeight="14.4"/>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39997558519241921"/>
  </sheetPr>
  <dimension ref="A1:R1000"/>
  <sheetViews>
    <sheetView zoomScale="80" zoomScaleNormal="80" workbookViewId="0">
      <pane ySplit="2" topLeftCell="A3" activePane="bottomLeft" state="frozen"/>
      <selection activeCell="B337" sqref="B337"/>
      <selection pane="bottomLeft" activeCell="J24" sqref="J24"/>
    </sheetView>
  </sheetViews>
  <sheetFormatPr defaultColWidth="14.44140625" defaultRowHeight="15" customHeight="1"/>
  <cols>
    <col min="1" max="2" width="16.6640625" style="48" customWidth="1"/>
    <col min="3" max="3" width="33.33203125" style="48" customWidth="1"/>
    <col min="4" max="4" width="53" style="48" customWidth="1"/>
    <col min="5" max="5" width="13.109375" style="48" hidden="1" customWidth="1"/>
    <col min="6" max="6" width="12.44140625" style="48" customWidth="1"/>
    <col min="7" max="9" width="16.6640625" style="48" customWidth="1"/>
    <col min="10" max="11" width="18.6640625" style="48" customWidth="1"/>
    <col min="12" max="12" width="9.109375" style="48" customWidth="1"/>
    <col min="13" max="13" width="11.5546875" style="48" bestFit="1" customWidth="1"/>
    <col min="14" max="14" width="9.88671875" style="48" customWidth="1"/>
    <col min="15" max="15" width="10.5546875" style="48" customWidth="1"/>
    <col min="16" max="16" width="11.109375" style="48" customWidth="1"/>
    <col min="17" max="17" width="13.5546875" style="48" customWidth="1"/>
    <col min="18" max="16384" width="14.44140625" style="48"/>
  </cols>
  <sheetData>
    <row r="1" spans="1:17" ht="13.2">
      <c r="E1" s="249"/>
      <c r="F1" s="249"/>
      <c r="G1" s="249"/>
    </row>
    <row r="2" spans="1:17" ht="13.2">
      <c r="A2" s="42" t="s">
        <v>1189</v>
      </c>
      <c r="B2" s="42" t="s">
        <v>886</v>
      </c>
      <c r="C2" s="42" t="s">
        <v>194</v>
      </c>
      <c r="D2" s="42" t="s">
        <v>195</v>
      </c>
      <c r="E2" s="250" t="s">
        <v>196</v>
      </c>
      <c r="F2" s="250" t="s">
        <v>197</v>
      </c>
      <c r="G2" s="250" t="s">
        <v>198</v>
      </c>
      <c r="H2" s="42" t="s">
        <v>199</v>
      </c>
      <c r="I2" s="42" t="s">
        <v>200</v>
      </c>
      <c r="J2" s="42" t="s">
        <v>201</v>
      </c>
      <c r="K2" s="42" t="s">
        <v>202</v>
      </c>
      <c r="L2" s="42" t="s">
        <v>204</v>
      </c>
      <c r="M2" s="42" t="s">
        <v>205</v>
      </c>
      <c r="N2" s="45" t="s">
        <v>5637</v>
      </c>
      <c r="O2" s="251" t="s">
        <v>207</v>
      </c>
      <c r="P2" s="251" t="s">
        <v>208</v>
      </c>
      <c r="Q2" s="252" t="s">
        <v>209</v>
      </c>
    </row>
    <row r="3" spans="1:17" ht="13.2">
      <c r="E3" s="249"/>
      <c r="F3" s="249"/>
      <c r="G3" s="249"/>
      <c r="L3" s="243"/>
      <c r="M3" s="52">
        <f t="shared" ref="M3" si="0">L3*35</f>
        <v>0</v>
      </c>
      <c r="N3" s="53">
        <f t="shared" ref="N3" si="1">M3*3</f>
        <v>0</v>
      </c>
      <c r="O3" s="53">
        <f t="shared" ref="O3" si="2">N3*0.6</f>
        <v>0</v>
      </c>
      <c r="P3" s="53">
        <f t="shared" ref="P3" si="3">O3*0.95</f>
        <v>0</v>
      </c>
      <c r="Q3" s="53">
        <f t="shared" ref="Q3" si="4">P3*0.85</f>
        <v>0</v>
      </c>
    </row>
    <row r="4" spans="1:17" ht="13.2">
      <c r="B4" s="253" t="s">
        <v>4097</v>
      </c>
      <c r="C4" s="33" t="s">
        <v>4098</v>
      </c>
      <c r="D4" s="33" t="s">
        <v>4099</v>
      </c>
      <c r="E4" s="254" t="s">
        <v>4100</v>
      </c>
      <c r="F4" s="60">
        <f t="shared" ref="F4:F12" si="5">CEILING(P4,10)</f>
        <v>750</v>
      </c>
      <c r="G4" s="60">
        <f t="shared" ref="G4:G12" si="6">CEILING(O4,10)</f>
        <v>780</v>
      </c>
      <c r="H4" s="60">
        <f t="shared" ref="H4:H12" si="7">CEILING(N4,10)</f>
        <v>1300</v>
      </c>
      <c r="J4" s="63"/>
      <c r="K4" s="63"/>
      <c r="L4" s="63"/>
      <c r="M4" s="52">
        <f t="shared" ref="M4:M65" si="8">L4*35</f>
        <v>0</v>
      </c>
      <c r="N4" s="242">
        <v>1300</v>
      </c>
      <c r="O4" s="53">
        <f t="shared" ref="O4:O65" si="9">N4*0.6</f>
        <v>780</v>
      </c>
      <c r="P4" s="53">
        <f t="shared" ref="P4:P65" si="10">O4*0.95</f>
        <v>741</v>
      </c>
      <c r="Q4" s="53">
        <f t="shared" ref="Q4:Q65" si="11">P4*0.85</f>
        <v>629.85</v>
      </c>
    </row>
    <row r="5" spans="1:17" ht="13.2">
      <c r="C5" s="33" t="s">
        <v>4101</v>
      </c>
      <c r="D5" s="33" t="s">
        <v>4102</v>
      </c>
      <c r="E5" s="254" t="s">
        <v>4100</v>
      </c>
      <c r="F5" s="60">
        <f t="shared" si="5"/>
        <v>340</v>
      </c>
      <c r="G5" s="60">
        <f t="shared" si="6"/>
        <v>360</v>
      </c>
      <c r="H5" s="60">
        <f t="shared" si="7"/>
        <v>590</v>
      </c>
      <c r="J5" s="241"/>
      <c r="K5" s="241"/>
      <c r="L5" s="241"/>
      <c r="M5" s="52">
        <f t="shared" si="8"/>
        <v>0</v>
      </c>
      <c r="N5" s="242">
        <v>590</v>
      </c>
      <c r="O5" s="53">
        <f t="shared" si="9"/>
        <v>354</v>
      </c>
      <c r="P5" s="53">
        <f t="shared" si="10"/>
        <v>336.3</v>
      </c>
      <c r="Q5" s="53">
        <f t="shared" si="11"/>
        <v>285.85500000000002</v>
      </c>
    </row>
    <row r="6" spans="1:17" ht="13.2">
      <c r="C6" s="33" t="s">
        <v>4103</v>
      </c>
      <c r="D6" s="33" t="s">
        <v>4104</v>
      </c>
      <c r="E6" s="254" t="s">
        <v>4100</v>
      </c>
      <c r="F6" s="60">
        <f t="shared" si="5"/>
        <v>290</v>
      </c>
      <c r="G6" s="60">
        <f t="shared" si="6"/>
        <v>300</v>
      </c>
      <c r="H6" s="60">
        <f t="shared" si="7"/>
        <v>500</v>
      </c>
      <c r="J6" s="241"/>
      <c r="K6" s="241"/>
      <c r="L6" s="241"/>
      <c r="M6" s="52">
        <f t="shared" si="8"/>
        <v>0</v>
      </c>
      <c r="N6" s="242">
        <v>500</v>
      </c>
      <c r="O6" s="53">
        <f t="shared" si="9"/>
        <v>300</v>
      </c>
      <c r="P6" s="53">
        <f t="shared" si="10"/>
        <v>285</v>
      </c>
      <c r="Q6" s="53">
        <f t="shared" si="11"/>
        <v>242.25</v>
      </c>
    </row>
    <row r="7" spans="1:17" ht="13.2">
      <c r="C7" s="33" t="s">
        <v>4105</v>
      </c>
      <c r="D7" s="33" t="s">
        <v>4106</v>
      </c>
      <c r="E7" s="254" t="s">
        <v>4100</v>
      </c>
      <c r="F7" s="60">
        <f t="shared" si="5"/>
        <v>490</v>
      </c>
      <c r="G7" s="60">
        <f t="shared" si="6"/>
        <v>510</v>
      </c>
      <c r="H7" s="60">
        <f t="shared" si="7"/>
        <v>850</v>
      </c>
      <c r="J7" s="241"/>
      <c r="K7" s="241"/>
      <c r="L7" s="241"/>
      <c r="M7" s="52">
        <f t="shared" si="8"/>
        <v>0</v>
      </c>
      <c r="N7" s="242">
        <v>850</v>
      </c>
      <c r="O7" s="53">
        <f t="shared" si="9"/>
        <v>510</v>
      </c>
      <c r="P7" s="53">
        <f t="shared" si="10"/>
        <v>484.5</v>
      </c>
      <c r="Q7" s="53">
        <f t="shared" si="11"/>
        <v>411.82499999999999</v>
      </c>
    </row>
    <row r="8" spans="1:17" ht="13.2">
      <c r="C8" s="33" t="s">
        <v>4107</v>
      </c>
      <c r="D8" s="33" t="s">
        <v>4108</v>
      </c>
      <c r="E8" s="254" t="s">
        <v>4100</v>
      </c>
      <c r="F8" s="60">
        <f t="shared" si="5"/>
        <v>380</v>
      </c>
      <c r="G8" s="60">
        <f t="shared" si="6"/>
        <v>390</v>
      </c>
      <c r="H8" s="60">
        <f t="shared" si="7"/>
        <v>650</v>
      </c>
      <c r="J8" s="241"/>
      <c r="K8" s="241"/>
      <c r="L8" s="241"/>
      <c r="M8" s="52">
        <f t="shared" si="8"/>
        <v>0</v>
      </c>
      <c r="N8" s="242">
        <v>650</v>
      </c>
      <c r="O8" s="53">
        <f t="shared" si="9"/>
        <v>390</v>
      </c>
      <c r="P8" s="53">
        <f t="shared" si="10"/>
        <v>370.5</v>
      </c>
      <c r="Q8" s="53">
        <f t="shared" si="11"/>
        <v>314.92500000000001</v>
      </c>
    </row>
    <row r="9" spans="1:17" ht="13.2">
      <c r="C9" s="33" t="s">
        <v>4109</v>
      </c>
      <c r="D9" s="33" t="s">
        <v>4110</v>
      </c>
      <c r="E9" s="254" t="s">
        <v>4100</v>
      </c>
      <c r="F9" s="60">
        <f t="shared" si="5"/>
        <v>440</v>
      </c>
      <c r="G9" s="60">
        <f t="shared" si="6"/>
        <v>470</v>
      </c>
      <c r="H9" s="60">
        <f t="shared" si="7"/>
        <v>770</v>
      </c>
      <c r="J9" s="241"/>
      <c r="K9" s="241"/>
      <c r="L9" s="241"/>
      <c r="M9" s="52">
        <f t="shared" si="8"/>
        <v>0</v>
      </c>
      <c r="N9" s="242">
        <v>770</v>
      </c>
      <c r="O9" s="53">
        <f t="shared" si="9"/>
        <v>462</v>
      </c>
      <c r="P9" s="53">
        <f t="shared" si="10"/>
        <v>438.9</v>
      </c>
      <c r="Q9" s="53">
        <f t="shared" si="11"/>
        <v>373.065</v>
      </c>
    </row>
    <row r="10" spans="1:17" ht="13.2">
      <c r="C10" s="33" t="s">
        <v>4111</v>
      </c>
      <c r="D10" s="33" t="s">
        <v>4112</v>
      </c>
      <c r="E10" s="254" t="s">
        <v>4100</v>
      </c>
      <c r="F10" s="60">
        <f t="shared" si="5"/>
        <v>310</v>
      </c>
      <c r="G10" s="60">
        <f t="shared" si="6"/>
        <v>320</v>
      </c>
      <c r="H10" s="60">
        <f t="shared" si="7"/>
        <v>530</v>
      </c>
      <c r="J10" s="241"/>
      <c r="K10" s="241"/>
      <c r="L10" s="241"/>
      <c r="M10" s="52">
        <f t="shared" si="8"/>
        <v>0</v>
      </c>
      <c r="N10" s="242">
        <v>530</v>
      </c>
      <c r="O10" s="53">
        <f t="shared" si="9"/>
        <v>318</v>
      </c>
      <c r="P10" s="53">
        <f t="shared" si="10"/>
        <v>302.09999999999997</v>
      </c>
      <c r="Q10" s="53">
        <f t="shared" si="11"/>
        <v>256.78499999999997</v>
      </c>
    </row>
    <row r="11" spans="1:17" ht="13.2">
      <c r="C11" s="33" t="s">
        <v>4113</v>
      </c>
      <c r="D11" s="33" t="s">
        <v>4114</v>
      </c>
      <c r="E11" s="254" t="s">
        <v>4100</v>
      </c>
      <c r="F11" s="60">
        <f t="shared" si="5"/>
        <v>550</v>
      </c>
      <c r="G11" s="60">
        <f t="shared" si="6"/>
        <v>570</v>
      </c>
      <c r="H11" s="60">
        <f t="shared" si="7"/>
        <v>950</v>
      </c>
      <c r="J11" s="241"/>
      <c r="K11" s="241"/>
      <c r="L11" s="241"/>
      <c r="M11" s="52">
        <f t="shared" si="8"/>
        <v>0</v>
      </c>
      <c r="N11" s="242">
        <v>950</v>
      </c>
      <c r="O11" s="53">
        <f t="shared" si="9"/>
        <v>570</v>
      </c>
      <c r="P11" s="53">
        <f t="shared" si="10"/>
        <v>541.5</v>
      </c>
      <c r="Q11" s="53">
        <f t="shared" si="11"/>
        <v>460.27499999999998</v>
      </c>
    </row>
    <row r="12" spans="1:17" ht="13.2">
      <c r="C12" s="33" t="s">
        <v>4115</v>
      </c>
      <c r="D12" s="33" t="s">
        <v>4116</v>
      </c>
      <c r="E12" s="254" t="s">
        <v>4100</v>
      </c>
      <c r="F12" s="60">
        <f t="shared" si="5"/>
        <v>380</v>
      </c>
      <c r="G12" s="60">
        <f t="shared" si="6"/>
        <v>390</v>
      </c>
      <c r="H12" s="60">
        <f t="shared" si="7"/>
        <v>650</v>
      </c>
      <c r="J12" s="241"/>
      <c r="K12" s="241"/>
      <c r="L12" s="241"/>
      <c r="M12" s="52">
        <f t="shared" si="8"/>
        <v>0</v>
      </c>
      <c r="N12" s="242">
        <v>650</v>
      </c>
      <c r="O12" s="53">
        <f t="shared" si="9"/>
        <v>390</v>
      </c>
      <c r="P12" s="53">
        <f t="shared" si="10"/>
        <v>370.5</v>
      </c>
      <c r="Q12" s="53">
        <f t="shared" si="11"/>
        <v>314.92500000000001</v>
      </c>
    </row>
    <row r="13" spans="1:17" ht="13.2">
      <c r="C13" s="33" t="s">
        <v>4117</v>
      </c>
      <c r="D13" s="33" t="s">
        <v>4118</v>
      </c>
      <c r="E13" s="254" t="s">
        <v>4100</v>
      </c>
      <c r="F13" s="60">
        <f t="shared" ref="F13" si="12">CEILING(P13,10)</f>
        <v>340</v>
      </c>
      <c r="G13" s="60">
        <f t="shared" ref="G13" si="13">CEILING(O13,10)</f>
        <v>360</v>
      </c>
      <c r="H13" s="60">
        <f t="shared" ref="H13" si="14">CEILING(N13,10)</f>
        <v>590</v>
      </c>
      <c r="J13" s="241"/>
      <c r="K13" s="241"/>
      <c r="L13" s="241"/>
      <c r="M13" s="52">
        <f t="shared" si="8"/>
        <v>0</v>
      </c>
      <c r="N13" s="242">
        <v>590</v>
      </c>
      <c r="O13" s="53">
        <f t="shared" si="9"/>
        <v>354</v>
      </c>
      <c r="P13" s="53">
        <f t="shared" si="10"/>
        <v>336.3</v>
      </c>
      <c r="Q13" s="53">
        <f t="shared" si="11"/>
        <v>285.85500000000002</v>
      </c>
    </row>
    <row r="14" spans="1:17" ht="13.2">
      <c r="C14" s="33" t="s">
        <v>4119</v>
      </c>
      <c r="D14" s="33" t="s">
        <v>4120</v>
      </c>
      <c r="E14" s="254" t="s">
        <v>4100</v>
      </c>
      <c r="F14" s="255" t="s">
        <v>1113</v>
      </c>
      <c r="G14" s="240" t="s">
        <v>4327</v>
      </c>
      <c r="H14" s="240" t="s">
        <v>4327</v>
      </c>
      <c r="J14" s="241"/>
      <c r="K14" s="239" t="s">
        <v>5124</v>
      </c>
      <c r="L14" s="241"/>
      <c r="M14" s="52">
        <f t="shared" si="8"/>
        <v>0</v>
      </c>
      <c r="N14" s="240" t="s">
        <v>4327</v>
      </c>
      <c r="O14" s="53" t="e">
        <f t="shared" si="9"/>
        <v>#VALUE!</v>
      </c>
      <c r="P14" s="53" t="e">
        <f t="shared" si="10"/>
        <v>#VALUE!</v>
      </c>
      <c r="Q14" s="53" t="e">
        <f t="shared" si="11"/>
        <v>#VALUE!</v>
      </c>
    </row>
    <row r="15" spans="1:17" ht="13.2">
      <c r="C15" s="33" t="s">
        <v>4121</v>
      </c>
      <c r="D15" s="33" t="s">
        <v>4122</v>
      </c>
      <c r="E15" s="254" t="s">
        <v>4100</v>
      </c>
      <c r="F15" s="255" t="s">
        <v>1113</v>
      </c>
      <c r="G15" s="240" t="s">
        <v>4327</v>
      </c>
      <c r="H15" s="240" t="s">
        <v>4327</v>
      </c>
      <c r="J15" s="241"/>
      <c r="K15" s="239" t="s">
        <v>5124</v>
      </c>
      <c r="L15" s="241"/>
      <c r="M15" s="52">
        <f t="shared" si="8"/>
        <v>0</v>
      </c>
      <c r="N15" s="240" t="s">
        <v>4327</v>
      </c>
      <c r="O15" s="53" t="e">
        <f t="shared" si="9"/>
        <v>#VALUE!</v>
      </c>
      <c r="P15" s="53" t="e">
        <f t="shared" si="10"/>
        <v>#VALUE!</v>
      </c>
      <c r="Q15" s="53" t="e">
        <f t="shared" si="11"/>
        <v>#VALUE!</v>
      </c>
    </row>
    <row r="16" spans="1:17" ht="13.2">
      <c r="C16" s="33" t="s">
        <v>4123</v>
      </c>
      <c r="D16" s="33" t="s">
        <v>4124</v>
      </c>
      <c r="E16" s="254" t="s">
        <v>4100</v>
      </c>
      <c r="F16" s="255" t="s">
        <v>1113</v>
      </c>
      <c r="G16" s="240" t="s">
        <v>4327</v>
      </c>
      <c r="H16" s="240" t="s">
        <v>4327</v>
      </c>
      <c r="J16" s="241"/>
      <c r="K16" s="239" t="s">
        <v>5124</v>
      </c>
      <c r="L16" s="241"/>
      <c r="M16" s="52">
        <f t="shared" si="8"/>
        <v>0</v>
      </c>
      <c r="N16" s="240" t="s">
        <v>4327</v>
      </c>
      <c r="O16" s="53" t="e">
        <f t="shared" si="9"/>
        <v>#VALUE!</v>
      </c>
      <c r="P16" s="53" t="e">
        <f t="shared" si="10"/>
        <v>#VALUE!</v>
      </c>
      <c r="Q16" s="53" t="e">
        <f t="shared" si="11"/>
        <v>#VALUE!</v>
      </c>
    </row>
    <row r="17" spans="3:17" ht="13.2">
      <c r="C17" s="33" t="s">
        <v>4125</v>
      </c>
      <c r="D17" s="33" t="s">
        <v>4126</v>
      </c>
      <c r="E17" s="254" t="s">
        <v>4100</v>
      </c>
      <c r="F17" s="60">
        <f t="shared" ref="F17:F34" si="15">CEILING(P17,10)</f>
        <v>970</v>
      </c>
      <c r="G17" s="60">
        <f t="shared" ref="G17:G34" si="16">CEILING(O17,10)</f>
        <v>1020</v>
      </c>
      <c r="H17" s="60">
        <f t="shared" ref="H17:H34" si="17">CEILING(N17,10)</f>
        <v>1700</v>
      </c>
      <c r="J17" s="241"/>
      <c r="K17" s="241"/>
      <c r="L17" s="241"/>
      <c r="M17" s="52">
        <f t="shared" si="8"/>
        <v>0</v>
      </c>
      <c r="N17" s="242">
        <v>1700</v>
      </c>
      <c r="O17" s="53">
        <f t="shared" si="9"/>
        <v>1020</v>
      </c>
      <c r="P17" s="53">
        <f t="shared" si="10"/>
        <v>969</v>
      </c>
      <c r="Q17" s="53">
        <f t="shared" si="11"/>
        <v>823.65</v>
      </c>
    </row>
    <row r="18" spans="3:17" ht="13.2">
      <c r="C18" s="33" t="s">
        <v>4127</v>
      </c>
      <c r="D18" s="33" t="s">
        <v>4128</v>
      </c>
      <c r="E18" s="254" t="s">
        <v>4100</v>
      </c>
      <c r="F18" s="60">
        <f t="shared" si="15"/>
        <v>460</v>
      </c>
      <c r="G18" s="60">
        <f t="shared" si="16"/>
        <v>480</v>
      </c>
      <c r="H18" s="60">
        <f t="shared" si="17"/>
        <v>800</v>
      </c>
      <c r="J18" s="241"/>
      <c r="K18" s="241"/>
      <c r="L18" s="241"/>
      <c r="M18" s="52">
        <f t="shared" si="8"/>
        <v>0</v>
      </c>
      <c r="N18" s="242">
        <v>800</v>
      </c>
      <c r="O18" s="53">
        <f t="shared" si="9"/>
        <v>480</v>
      </c>
      <c r="P18" s="53">
        <f t="shared" si="10"/>
        <v>456</v>
      </c>
      <c r="Q18" s="53">
        <f t="shared" si="11"/>
        <v>387.59999999999997</v>
      </c>
    </row>
    <row r="19" spans="3:17" ht="13.2">
      <c r="C19" s="33" t="s">
        <v>4129</v>
      </c>
      <c r="D19" s="33" t="s">
        <v>4130</v>
      </c>
      <c r="E19" s="254" t="s">
        <v>4100</v>
      </c>
      <c r="F19" s="60">
        <f t="shared" si="15"/>
        <v>340</v>
      </c>
      <c r="G19" s="60">
        <f t="shared" si="16"/>
        <v>360</v>
      </c>
      <c r="H19" s="60">
        <f t="shared" si="17"/>
        <v>590</v>
      </c>
      <c r="J19" s="241"/>
      <c r="K19" s="241"/>
      <c r="L19" s="241"/>
      <c r="M19" s="52">
        <f t="shared" si="8"/>
        <v>0</v>
      </c>
      <c r="N19" s="242">
        <v>590</v>
      </c>
      <c r="O19" s="53">
        <f t="shared" si="9"/>
        <v>354</v>
      </c>
      <c r="P19" s="53">
        <f t="shared" si="10"/>
        <v>336.3</v>
      </c>
      <c r="Q19" s="53">
        <f t="shared" si="11"/>
        <v>285.85500000000002</v>
      </c>
    </row>
    <row r="20" spans="3:17" ht="13.2">
      <c r="C20" s="33" t="s">
        <v>4131</v>
      </c>
      <c r="D20" s="33" t="s">
        <v>4132</v>
      </c>
      <c r="E20" s="254" t="s">
        <v>4100</v>
      </c>
      <c r="F20" s="60">
        <f t="shared" si="15"/>
        <v>570</v>
      </c>
      <c r="G20" s="60">
        <f t="shared" si="16"/>
        <v>600</v>
      </c>
      <c r="H20" s="60">
        <f t="shared" si="17"/>
        <v>1000</v>
      </c>
      <c r="J20" s="241"/>
      <c r="K20" s="241"/>
      <c r="L20" s="241"/>
      <c r="M20" s="52">
        <f t="shared" si="8"/>
        <v>0</v>
      </c>
      <c r="N20" s="242">
        <v>1000</v>
      </c>
      <c r="O20" s="53">
        <f t="shared" si="9"/>
        <v>600</v>
      </c>
      <c r="P20" s="53">
        <f t="shared" si="10"/>
        <v>570</v>
      </c>
      <c r="Q20" s="53">
        <f t="shared" si="11"/>
        <v>484.5</v>
      </c>
    </row>
    <row r="21" spans="3:17" ht="15.75" customHeight="1">
      <c r="C21" s="33" t="s">
        <v>4133</v>
      </c>
      <c r="D21" s="33" t="s">
        <v>4134</v>
      </c>
      <c r="E21" s="254" t="s">
        <v>4100</v>
      </c>
      <c r="F21" s="60">
        <f t="shared" si="15"/>
        <v>550</v>
      </c>
      <c r="G21" s="60">
        <f t="shared" si="16"/>
        <v>570</v>
      </c>
      <c r="H21" s="60">
        <f t="shared" si="17"/>
        <v>950</v>
      </c>
      <c r="J21" s="241"/>
      <c r="K21" s="241"/>
      <c r="L21" s="241"/>
      <c r="M21" s="52">
        <f t="shared" si="8"/>
        <v>0</v>
      </c>
      <c r="N21" s="242">
        <v>950</v>
      </c>
      <c r="O21" s="53">
        <f t="shared" si="9"/>
        <v>570</v>
      </c>
      <c r="P21" s="53">
        <f t="shared" si="10"/>
        <v>541.5</v>
      </c>
      <c r="Q21" s="53">
        <f t="shared" si="11"/>
        <v>460.27499999999998</v>
      </c>
    </row>
    <row r="22" spans="3:17" ht="15.75" customHeight="1">
      <c r="C22" s="33" t="s">
        <v>4135</v>
      </c>
      <c r="D22" s="33" t="s">
        <v>4136</v>
      </c>
      <c r="E22" s="254" t="s">
        <v>4100</v>
      </c>
      <c r="F22" s="60">
        <f t="shared" si="15"/>
        <v>570</v>
      </c>
      <c r="G22" s="60">
        <f t="shared" si="16"/>
        <v>600</v>
      </c>
      <c r="H22" s="60">
        <f t="shared" si="17"/>
        <v>1000</v>
      </c>
      <c r="J22" s="241"/>
      <c r="K22" s="241"/>
      <c r="L22" s="241"/>
      <c r="M22" s="52">
        <f t="shared" si="8"/>
        <v>0</v>
      </c>
      <c r="N22" s="242">
        <v>1000</v>
      </c>
      <c r="O22" s="53">
        <f t="shared" si="9"/>
        <v>600</v>
      </c>
      <c r="P22" s="53">
        <f t="shared" si="10"/>
        <v>570</v>
      </c>
      <c r="Q22" s="53">
        <f t="shared" si="11"/>
        <v>484.5</v>
      </c>
    </row>
    <row r="23" spans="3:17" ht="15.75" customHeight="1">
      <c r="C23" s="33" t="s">
        <v>4137</v>
      </c>
      <c r="D23" s="33" t="s">
        <v>4138</v>
      </c>
      <c r="E23" s="254" t="s">
        <v>4100</v>
      </c>
      <c r="F23" s="60">
        <f t="shared" si="15"/>
        <v>400</v>
      </c>
      <c r="G23" s="60">
        <f t="shared" si="16"/>
        <v>420</v>
      </c>
      <c r="H23" s="60">
        <f t="shared" si="17"/>
        <v>700</v>
      </c>
      <c r="J23" s="241"/>
      <c r="K23" s="241"/>
      <c r="L23" s="241"/>
      <c r="M23" s="52">
        <f t="shared" si="8"/>
        <v>0</v>
      </c>
      <c r="N23" s="242">
        <v>700</v>
      </c>
      <c r="O23" s="53">
        <f t="shared" si="9"/>
        <v>420</v>
      </c>
      <c r="P23" s="53">
        <f t="shared" si="10"/>
        <v>399</v>
      </c>
      <c r="Q23" s="53">
        <f t="shared" si="11"/>
        <v>339.15</v>
      </c>
    </row>
    <row r="24" spans="3:17" ht="15.75" customHeight="1">
      <c r="C24" s="33" t="s">
        <v>4139</v>
      </c>
      <c r="D24" s="33" t="s">
        <v>4140</v>
      </c>
      <c r="E24" s="254" t="s">
        <v>4100</v>
      </c>
      <c r="F24" s="60">
        <f t="shared" si="15"/>
        <v>690</v>
      </c>
      <c r="G24" s="60">
        <f t="shared" si="16"/>
        <v>720</v>
      </c>
      <c r="H24" s="60">
        <f t="shared" si="17"/>
        <v>1200</v>
      </c>
      <c r="J24" s="241"/>
      <c r="K24" s="241"/>
      <c r="L24" s="241"/>
      <c r="M24" s="52">
        <f t="shared" si="8"/>
        <v>0</v>
      </c>
      <c r="N24" s="242">
        <v>1200</v>
      </c>
      <c r="O24" s="53">
        <f t="shared" si="9"/>
        <v>720</v>
      </c>
      <c r="P24" s="53">
        <f t="shared" si="10"/>
        <v>684</v>
      </c>
      <c r="Q24" s="53">
        <f t="shared" si="11"/>
        <v>581.4</v>
      </c>
    </row>
    <row r="25" spans="3:17" ht="15.75" customHeight="1">
      <c r="C25" s="33" t="s">
        <v>4141</v>
      </c>
      <c r="D25" s="33" t="s">
        <v>4142</v>
      </c>
      <c r="E25" s="254" t="s">
        <v>4100</v>
      </c>
      <c r="F25" s="60">
        <f t="shared" si="15"/>
        <v>550</v>
      </c>
      <c r="G25" s="60">
        <f t="shared" si="16"/>
        <v>570</v>
      </c>
      <c r="H25" s="60">
        <f t="shared" si="17"/>
        <v>950</v>
      </c>
      <c r="J25" s="241"/>
      <c r="K25" s="241"/>
      <c r="L25" s="241"/>
      <c r="M25" s="52">
        <f t="shared" si="8"/>
        <v>0</v>
      </c>
      <c r="N25" s="242">
        <v>950</v>
      </c>
      <c r="O25" s="53">
        <f t="shared" si="9"/>
        <v>570</v>
      </c>
      <c r="P25" s="53">
        <f t="shared" si="10"/>
        <v>541.5</v>
      </c>
      <c r="Q25" s="53">
        <f t="shared" si="11"/>
        <v>460.27499999999998</v>
      </c>
    </row>
    <row r="26" spans="3:17" ht="15.75" customHeight="1">
      <c r="C26" s="33" t="s">
        <v>4143</v>
      </c>
      <c r="D26" s="33" t="s">
        <v>4144</v>
      </c>
      <c r="E26" s="254" t="s">
        <v>4100</v>
      </c>
      <c r="F26" s="60">
        <f t="shared" si="15"/>
        <v>460</v>
      </c>
      <c r="G26" s="60">
        <f t="shared" si="16"/>
        <v>480</v>
      </c>
      <c r="H26" s="60">
        <f t="shared" si="17"/>
        <v>800</v>
      </c>
      <c r="J26" s="241"/>
      <c r="K26" s="241"/>
      <c r="L26" s="241"/>
      <c r="M26" s="52">
        <f t="shared" si="8"/>
        <v>0</v>
      </c>
      <c r="N26" s="242">
        <v>800</v>
      </c>
      <c r="O26" s="53">
        <f t="shared" si="9"/>
        <v>480</v>
      </c>
      <c r="P26" s="53">
        <f t="shared" si="10"/>
        <v>456</v>
      </c>
      <c r="Q26" s="53">
        <f t="shared" si="11"/>
        <v>387.59999999999997</v>
      </c>
    </row>
    <row r="27" spans="3:17" ht="15.75" customHeight="1">
      <c r="C27" s="33" t="s">
        <v>4145</v>
      </c>
      <c r="D27" s="33" t="s">
        <v>4146</v>
      </c>
      <c r="E27" s="254" t="s">
        <v>4100</v>
      </c>
      <c r="F27" s="60">
        <f t="shared" si="15"/>
        <v>340</v>
      </c>
      <c r="G27" s="60">
        <f t="shared" si="16"/>
        <v>360</v>
      </c>
      <c r="H27" s="60">
        <f t="shared" si="17"/>
        <v>590</v>
      </c>
      <c r="J27" s="241"/>
      <c r="K27" s="241"/>
      <c r="L27" s="241"/>
      <c r="M27" s="52">
        <f t="shared" si="8"/>
        <v>0</v>
      </c>
      <c r="N27" s="242">
        <v>590</v>
      </c>
      <c r="O27" s="53">
        <f t="shared" si="9"/>
        <v>354</v>
      </c>
      <c r="P27" s="53">
        <f t="shared" si="10"/>
        <v>336.3</v>
      </c>
      <c r="Q27" s="53">
        <f t="shared" si="11"/>
        <v>285.85500000000002</v>
      </c>
    </row>
    <row r="28" spans="3:17" ht="15.75" customHeight="1">
      <c r="C28" s="33" t="s">
        <v>4147</v>
      </c>
      <c r="D28" s="33" t="s">
        <v>4148</v>
      </c>
      <c r="E28" s="254" t="s">
        <v>4100</v>
      </c>
      <c r="F28" s="60">
        <f t="shared" si="15"/>
        <v>460</v>
      </c>
      <c r="G28" s="60">
        <f t="shared" si="16"/>
        <v>480</v>
      </c>
      <c r="H28" s="60">
        <f t="shared" si="17"/>
        <v>800</v>
      </c>
      <c r="J28" s="241"/>
      <c r="K28" s="241"/>
      <c r="L28" s="241"/>
      <c r="M28" s="52">
        <f t="shared" si="8"/>
        <v>0</v>
      </c>
      <c r="N28" s="242">
        <v>800</v>
      </c>
      <c r="O28" s="53">
        <f t="shared" si="9"/>
        <v>480</v>
      </c>
      <c r="P28" s="53">
        <f t="shared" si="10"/>
        <v>456</v>
      </c>
      <c r="Q28" s="53">
        <f t="shared" si="11"/>
        <v>387.59999999999997</v>
      </c>
    </row>
    <row r="29" spans="3:17" ht="15.75" customHeight="1">
      <c r="C29" s="33" t="s">
        <v>4149</v>
      </c>
      <c r="D29" s="33" t="s">
        <v>4150</v>
      </c>
      <c r="E29" s="254" t="s">
        <v>4100</v>
      </c>
      <c r="F29" s="60">
        <f t="shared" si="15"/>
        <v>340</v>
      </c>
      <c r="G29" s="60">
        <f t="shared" si="16"/>
        <v>360</v>
      </c>
      <c r="H29" s="60">
        <f t="shared" si="17"/>
        <v>590</v>
      </c>
      <c r="J29" s="241"/>
      <c r="K29" s="241"/>
      <c r="L29" s="241"/>
      <c r="M29" s="52">
        <f t="shared" si="8"/>
        <v>0</v>
      </c>
      <c r="N29" s="242">
        <v>590</v>
      </c>
      <c r="O29" s="53">
        <f t="shared" si="9"/>
        <v>354</v>
      </c>
      <c r="P29" s="53">
        <f t="shared" si="10"/>
        <v>336.3</v>
      </c>
      <c r="Q29" s="53">
        <f t="shared" si="11"/>
        <v>285.85500000000002</v>
      </c>
    </row>
    <row r="30" spans="3:17" ht="15.75" customHeight="1">
      <c r="C30" s="33" t="s">
        <v>4151</v>
      </c>
      <c r="D30" s="33" t="s">
        <v>4152</v>
      </c>
      <c r="E30" s="254" t="s">
        <v>4100</v>
      </c>
      <c r="F30" s="60">
        <f t="shared" si="15"/>
        <v>470</v>
      </c>
      <c r="G30" s="60">
        <f t="shared" si="16"/>
        <v>500</v>
      </c>
      <c r="H30" s="60">
        <f t="shared" si="17"/>
        <v>820</v>
      </c>
      <c r="J30" s="241"/>
      <c r="K30" s="241"/>
      <c r="L30" s="241"/>
      <c r="M30" s="52">
        <f t="shared" si="8"/>
        <v>0</v>
      </c>
      <c r="N30" s="242">
        <v>820</v>
      </c>
      <c r="O30" s="53">
        <f t="shared" si="9"/>
        <v>492</v>
      </c>
      <c r="P30" s="53">
        <f t="shared" si="10"/>
        <v>467.4</v>
      </c>
      <c r="Q30" s="53">
        <f t="shared" si="11"/>
        <v>397.28999999999996</v>
      </c>
    </row>
    <row r="31" spans="3:17" ht="15.75" customHeight="1">
      <c r="C31" s="33" t="s">
        <v>4153</v>
      </c>
      <c r="D31" s="33" t="s">
        <v>4154</v>
      </c>
      <c r="E31" s="254" t="s">
        <v>4100</v>
      </c>
      <c r="F31" s="60">
        <f t="shared" si="15"/>
        <v>550</v>
      </c>
      <c r="G31" s="60">
        <f t="shared" si="16"/>
        <v>570</v>
      </c>
      <c r="H31" s="60">
        <f t="shared" si="17"/>
        <v>950</v>
      </c>
      <c r="J31" s="241"/>
      <c r="K31" s="241"/>
      <c r="L31" s="241"/>
      <c r="M31" s="52">
        <f t="shared" si="8"/>
        <v>0</v>
      </c>
      <c r="N31" s="242">
        <v>950</v>
      </c>
      <c r="O31" s="53">
        <f t="shared" si="9"/>
        <v>570</v>
      </c>
      <c r="P31" s="53">
        <f t="shared" si="10"/>
        <v>541.5</v>
      </c>
      <c r="Q31" s="53">
        <f t="shared" si="11"/>
        <v>460.27499999999998</v>
      </c>
    </row>
    <row r="32" spans="3:17" ht="15.75" customHeight="1">
      <c r="C32" s="33" t="s">
        <v>4155</v>
      </c>
      <c r="D32" s="33" t="s">
        <v>4156</v>
      </c>
      <c r="E32" s="254" t="s">
        <v>4100</v>
      </c>
      <c r="F32" s="60">
        <f t="shared" si="15"/>
        <v>150</v>
      </c>
      <c r="G32" s="60">
        <f t="shared" si="16"/>
        <v>150</v>
      </c>
      <c r="H32" s="60">
        <f t="shared" si="17"/>
        <v>250</v>
      </c>
      <c r="J32" s="241"/>
      <c r="K32" s="241"/>
      <c r="L32" s="241"/>
      <c r="M32" s="52">
        <f t="shared" si="8"/>
        <v>0</v>
      </c>
      <c r="N32" s="242">
        <v>250</v>
      </c>
      <c r="O32" s="53">
        <f t="shared" si="9"/>
        <v>150</v>
      </c>
      <c r="P32" s="53">
        <f t="shared" si="10"/>
        <v>142.5</v>
      </c>
      <c r="Q32" s="53">
        <f t="shared" si="11"/>
        <v>121.125</v>
      </c>
    </row>
    <row r="33" spans="2:18" ht="15.75" customHeight="1">
      <c r="C33" s="33" t="s">
        <v>4157</v>
      </c>
      <c r="D33" s="33" t="s">
        <v>4158</v>
      </c>
      <c r="E33" s="254" t="s">
        <v>4100</v>
      </c>
      <c r="F33" s="60">
        <f t="shared" si="15"/>
        <v>100</v>
      </c>
      <c r="G33" s="60">
        <f t="shared" si="16"/>
        <v>110</v>
      </c>
      <c r="H33" s="60">
        <f t="shared" si="17"/>
        <v>170</v>
      </c>
      <c r="J33" s="241"/>
      <c r="K33" s="241"/>
      <c r="L33" s="241"/>
      <c r="M33" s="52">
        <f t="shared" si="8"/>
        <v>0</v>
      </c>
      <c r="N33" s="242">
        <v>170</v>
      </c>
      <c r="O33" s="53">
        <f t="shared" si="9"/>
        <v>102</v>
      </c>
      <c r="P33" s="53">
        <f t="shared" si="10"/>
        <v>96.899999999999991</v>
      </c>
      <c r="Q33" s="53">
        <f t="shared" si="11"/>
        <v>82.364999999999995</v>
      </c>
    </row>
    <row r="34" spans="2:18" ht="15.75" customHeight="1">
      <c r="C34" s="33" t="s">
        <v>4159</v>
      </c>
      <c r="D34" s="33" t="s">
        <v>4160</v>
      </c>
      <c r="E34" s="254" t="s">
        <v>4100</v>
      </c>
      <c r="F34" s="60">
        <f t="shared" si="15"/>
        <v>380</v>
      </c>
      <c r="G34" s="60">
        <f t="shared" si="16"/>
        <v>390</v>
      </c>
      <c r="H34" s="60">
        <f t="shared" si="17"/>
        <v>650</v>
      </c>
      <c r="J34" s="241"/>
      <c r="K34" s="241"/>
      <c r="L34" s="241"/>
      <c r="M34" s="52">
        <f t="shared" si="8"/>
        <v>0</v>
      </c>
      <c r="N34" s="242">
        <v>650</v>
      </c>
      <c r="O34" s="53">
        <f t="shared" si="9"/>
        <v>390</v>
      </c>
      <c r="P34" s="53">
        <f t="shared" si="10"/>
        <v>370.5</v>
      </c>
      <c r="Q34" s="53">
        <f t="shared" si="11"/>
        <v>314.92500000000001</v>
      </c>
    </row>
    <row r="35" spans="2:18" ht="15.75" customHeight="1">
      <c r="C35" s="33" t="s">
        <v>4161</v>
      </c>
      <c r="D35" s="33" t="s">
        <v>4160</v>
      </c>
      <c r="E35" s="254" t="s">
        <v>4100</v>
      </c>
      <c r="F35" s="60">
        <f>CEILING(P35,10)</f>
        <v>440</v>
      </c>
      <c r="G35" s="60">
        <f>CEILING(O35,10)</f>
        <v>470</v>
      </c>
      <c r="H35" s="60">
        <f>CEILING(N35,10)</f>
        <v>770</v>
      </c>
      <c r="J35" s="63"/>
      <c r="K35" s="63"/>
      <c r="L35" s="63"/>
      <c r="M35" s="52">
        <f t="shared" si="8"/>
        <v>0</v>
      </c>
      <c r="N35" s="242">
        <v>770</v>
      </c>
      <c r="O35" s="53">
        <f t="shared" si="9"/>
        <v>462</v>
      </c>
      <c r="P35" s="53">
        <f t="shared" si="10"/>
        <v>438.9</v>
      </c>
      <c r="Q35" s="53">
        <f t="shared" si="11"/>
        <v>373.065</v>
      </c>
    </row>
    <row r="36" spans="2:18" ht="15.75" customHeight="1">
      <c r="E36" s="249"/>
      <c r="F36" s="249"/>
      <c r="G36" s="249"/>
      <c r="H36" s="254">
        <f t="shared" ref="H36" si="18">G36*2</f>
        <v>0</v>
      </c>
      <c r="J36" s="63"/>
      <c r="K36" s="63"/>
      <c r="L36" s="63"/>
      <c r="M36" s="52">
        <f t="shared" si="8"/>
        <v>0</v>
      </c>
      <c r="N36" s="254">
        <f t="shared" ref="N36" si="19">M36*2</f>
        <v>0</v>
      </c>
      <c r="O36" s="53">
        <f t="shared" si="9"/>
        <v>0</v>
      </c>
      <c r="P36" s="53">
        <f t="shared" si="10"/>
        <v>0</v>
      </c>
      <c r="Q36" s="53">
        <f t="shared" si="11"/>
        <v>0</v>
      </c>
    </row>
    <row r="37" spans="2:18" ht="15.75" customHeight="1">
      <c r="B37" s="253" t="s">
        <v>4162</v>
      </c>
      <c r="C37" s="33" t="s">
        <v>4163</v>
      </c>
      <c r="D37" s="33" t="s">
        <v>4164</v>
      </c>
      <c r="E37" s="249"/>
      <c r="F37" s="60">
        <f>CEILING(P37,10)</f>
        <v>240</v>
      </c>
      <c r="G37" s="60">
        <f>CEILING(O37,10)</f>
        <v>260</v>
      </c>
      <c r="H37" s="60">
        <f>CEILING(N37,10)</f>
        <v>420</v>
      </c>
      <c r="J37" s="63"/>
      <c r="K37" s="63"/>
      <c r="L37" s="63"/>
      <c r="M37" s="52">
        <f t="shared" si="8"/>
        <v>0</v>
      </c>
      <c r="N37" s="242">
        <v>420</v>
      </c>
      <c r="O37" s="53">
        <f t="shared" si="9"/>
        <v>252</v>
      </c>
      <c r="P37" s="53">
        <f t="shared" si="10"/>
        <v>239.39999999999998</v>
      </c>
      <c r="Q37" s="53">
        <f t="shared" si="11"/>
        <v>203.48999999999998</v>
      </c>
      <c r="R37" s="33" t="s">
        <v>4165</v>
      </c>
    </row>
    <row r="38" spans="2:18" ht="15.75" customHeight="1">
      <c r="C38" s="33" t="s">
        <v>4166</v>
      </c>
      <c r="D38" s="33" t="s">
        <v>4164</v>
      </c>
      <c r="E38" s="249"/>
      <c r="F38" s="60">
        <f t="shared" ref="F38:F42" si="20">CEILING(P38,10)</f>
        <v>340</v>
      </c>
      <c r="G38" s="60">
        <f t="shared" ref="G38:G42" si="21">CEILING(O38,10)</f>
        <v>350</v>
      </c>
      <c r="H38" s="60">
        <f t="shared" ref="H38:H42" si="22">CEILING(N38,10)</f>
        <v>580</v>
      </c>
      <c r="J38" s="241"/>
      <c r="K38" s="241"/>
      <c r="L38" s="241"/>
      <c r="M38" s="52">
        <f t="shared" si="8"/>
        <v>0</v>
      </c>
      <c r="N38" s="242">
        <v>580</v>
      </c>
      <c r="O38" s="53">
        <f t="shared" si="9"/>
        <v>348</v>
      </c>
      <c r="P38" s="53">
        <f t="shared" si="10"/>
        <v>330.59999999999997</v>
      </c>
      <c r="Q38" s="53">
        <f t="shared" si="11"/>
        <v>281.01</v>
      </c>
      <c r="R38" s="33" t="s">
        <v>4165</v>
      </c>
    </row>
    <row r="39" spans="2:18" ht="15.75" customHeight="1">
      <c r="C39" s="33" t="s">
        <v>4167</v>
      </c>
      <c r="D39" s="33" t="s">
        <v>4164</v>
      </c>
      <c r="E39" s="249"/>
      <c r="F39" s="60">
        <f t="shared" si="20"/>
        <v>400</v>
      </c>
      <c r="G39" s="60">
        <f t="shared" si="21"/>
        <v>420</v>
      </c>
      <c r="H39" s="60">
        <f t="shared" si="22"/>
        <v>700</v>
      </c>
      <c r="J39" s="241"/>
      <c r="K39" s="241"/>
      <c r="L39" s="241"/>
      <c r="M39" s="52">
        <f t="shared" si="8"/>
        <v>0</v>
      </c>
      <c r="N39" s="242">
        <v>700</v>
      </c>
      <c r="O39" s="53">
        <f t="shared" si="9"/>
        <v>420</v>
      </c>
      <c r="P39" s="53">
        <f t="shared" si="10"/>
        <v>399</v>
      </c>
      <c r="Q39" s="53">
        <f t="shared" si="11"/>
        <v>339.15</v>
      </c>
      <c r="R39" s="33" t="s">
        <v>4165</v>
      </c>
    </row>
    <row r="40" spans="2:18" ht="15.75" customHeight="1">
      <c r="C40" s="33" t="s">
        <v>4168</v>
      </c>
      <c r="D40" s="33" t="s">
        <v>4164</v>
      </c>
      <c r="E40" s="249"/>
      <c r="F40" s="60">
        <f t="shared" si="20"/>
        <v>490</v>
      </c>
      <c r="G40" s="60">
        <f t="shared" si="21"/>
        <v>510</v>
      </c>
      <c r="H40" s="60">
        <f t="shared" si="22"/>
        <v>850</v>
      </c>
      <c r="J40" s="241" t="s">
        <v>3545</v>
      </c>
      <c r="K40" s="241"/>
      <c r="L40" s="241"/>
      <c r="M40" s="52">
        <f t="shared" si="8"/>
        <v>0</v>
      </c>
      <c r="N40" s="242">
        <v>850</v>
      </c>
      <c r="O40" s="53">
        <f t="shared" si="9"/>
        <v>510</v>
      </c>
      <c r="P40" s="53">
        <f t="shared" si="10"/>
        <v>484.5</v>
      </c>
      <c r="Q40" s="53">
        <f t="shared" si="11"/>
        <v>411.82499999999999</v>
      </c>
      <c r="R40" s="33" t="s">
        <v>4165</v>
      </c>
    </row>
    <row r="41" spans="2:18" ht="15.75" customHeight="1">
      <c r="C41" s="33" t="s">
        <v>4169</v>
      </c>
      <c r="D41" s="33" t="s">
        <v>4164</v>
      </c>
      <c r="E41" s="249"/>
      <c r="F41" s="60">
        <f t="shared" si="20"/>
        <v>570</v>
      </c>
      <c r="G41" s="60">
        <f t="shared" si="21"/>
        <v>600</v>
      </c>
      <c r="H41" s="60">
        <f t="shared" si="22"/>
        <v>1000</v>
      </c>
      <c r="J41" s="241"/>
      <c r="K41" s="241"/>
      <c r="L41" s="241"/>
      <c r="M41" s="52">
        <f t="shared" si="8"/>
        <v>0</v>
      </c>
      <c r="N41" s="242">
        <v>1000</v>
      </c>
      <c r="O41" s="53">
        <f t="shared" si="9"/>
        <v>600</v>
      </c>
      <c r="P41" s="53">
        <f t="shared" si="10"/>
        <v>570</v>
      </c>
      <c r="Q41" s="53">
        <f t="shared" si="11"/>
        <v>484.5</v>
      </c>
      <c r="R41" s="33" t="s">
        <v>4165</v>
      </c>
    </row>
    <row r="42" spans="2:18" ht="15.75" customHeight="1">
      <c r="C42" s="33" t="s">
        <v>4170</v>
      </c>
      <c r="D42" s="33" t="s">
        <v>4164</v>
      </c>
      <c r="E42" s="249"/>
      <c r="F42" s="60">
        <f t="shared" si="20"/>
        <v>200</v>
      </c>
      <c r="G42" s="60">
        <f t="shared" si="21"/>
        <v>210</v>
      </c>
      <c r="H42" s="60">
        <f t="shared" si="22"/>
        <v>350</v>
      </c>
      <c r="J42" s="241" t="s">
        <v>3545</v>
      </c>
      <c r="K42" s="241"/>
      <c r="L42" s="241"/>
      <c r="M42" s="52">
        <f t="shared" si="8"/>
        <v>0</v>
      </c>
      <c r="N42" s="242">
        <v>350</v>
      </c>
      <c r="O42" s="53">
        <f t="shared" si="9"/>
        <v>210</v>
      </c>
      <c r="P42" s="53">
        <f t="shared" si="10"/>
        <v>199.5</v>
      </c>
      <c r="Q42" s="53">
        <f t="shared" si="11"/>
        <v>169.57499999999999</v>
      </c>
      <c r="R42" s="33" t="s">
        <v>4165</v>
      </c>
    </row>
    <row r="43" spans="2:18" ht="15.75" customHeight="1">
      <c r="C43" s="33" t="s">
        <v>4171</v>
      </c>
      <c r="D43" s="33" t="s">
        <v>4164</v>
      </c>
      <c r="E43" s="249"/>
      <c r="F43" s="255" t="s">
        <v>1113</v>
      </c>
      <c r="G43" s="240" t="s">
        <v>4327</v>
      </c>
      <c r="H43" s="240" t="s">
        <v>4327</v>
      </c>
      <c r="J43" s="241"/>
      <c r="K43" s="239" t="s">
        <v>5124</v>
      </c>
      <c r="L43" s="241"/>
      <c r="M43" s="52">
        <f t="shared" si="8"/>
        <v>0</v>
      </c>
      <c r="N43" s="240" t="s">
        <v>4327</v>
      </c>
      <c r="O43" s="53" t="e">
        <f t="shared" si="9"/>
        <v>#VALUE!</v>
      </c>
      <c r="P43" s="53" t="e">
        <f t="shared" si="10"/>
        <v>#VALUE!</v>
      </c>
      <c r="Q43" s="53" t="e">
        <f t="shared" si="11"/>
        <v>#VALUE!</v>
      </c>
      <c r="R43" s="33" t="s">
        <v>4165</v>
      </c>
    </row>
    <row r="44" spans="2:18" ht="15.75" customHeight="1">
      <c r="C44" s="33" t="s">
        <v>4172</v>
      </c>
      <c r="D44" s="33" t="s">
        <v>4164</v>
      </c>
      <c r="E44" s="249"/>
      <c r="F44" s="60">
        <f>CEILING(P44,10)</f>
        <v>340</v>
      </c>
      <c r="G44" s="60">
        <f>CEILING(O44,10)</f>
        <v>360</v>
      </c>
      <c r="H44" s="60">
        <f>CEILING(N44,10)</f>
        <v>590</v>
      </c>
      <c r="J44" s="241" t="s">
        <v>3545</v>
      </c>
      <c r="K44" s="241"/>
      <c r="L44" s="241"/>
      <c r="M44" s="52">
        <f t="shared" si="8"/>
        <v>0</v>
      </c>
      <c r="N44" s="242">
        <v>590</v>
      </c>
      <c r="O44" s="53">
        <f t="shared" si="9"/>
        <v>354</v>
      </c>
      <c r="P44" s="53">
        <f t="shared" si="10"/>
        <v>336.3</v>
      </c>
      <c r="Q44" s="53">
        <f t="shared" si="11"/>
        <v>285.85500000000002</v>
      </c>
      <c r="R44" s="33" t="s">
        <v>4165</v>
      </c>
    </row>
    <row r="45" spans="2:18" ht="15.75" customHeight="1">
      <c r="C45" s="33" t="s">
        <v>4173</v>
      </c>
      <c r="D45" s="33" t="s">
        <v>4164</v>
      </c>
      <c r="E45" s="249"/>
      <c r="F45" s="60">
        <f t="shared" ref="F45:F65" si="23">CEILING(P45,10)</f>
        <v>380</v>
      </c>
      <c r="G45" s="60">
        <f t="shared" ref="G45:G65" si="24">CEILING(O45,10)</f>
        <v>390</v>
      </c>
      <c r="H45" s="60">
        <f t="shared" ref="H45:H65" si="25">CEILING(N45,10)</f>
        <v>650</v>
      </c>
      <c r="J45" s="241"/>
      <c r="K45" s="241"/>
      <c r="L45" s="241"/>
      <c r="M45" s="52">
        <f t="shared" si="8"/>
        <v>0</v>
      </c>
      <c r="N45" s="242">
        <v>650</v>
      </c>
      <c r="O45" s="53">
        <f t="shared" si="9"/>
        <v>390</v>
      </c>
      <c r="P45" s="53">
        <f t="shared" si="10"/>
        <v>370.5</v>
      </c>
      <c r="Q45" s="53">
        <f t="shared" si="11"/>
        <v>314.92500000000001</v>
      </c>
      <c r="R45" s="33" t="s">
        <v>4165</v>
      </c>
    </row>
    <row r="46" spans="2:18" ht="15.75" customHeight="1">
      <c r="C46" s="33" t="s">
        <v>4174</v>
      </c>
      <c r="D46" s="33" t="s">
        <v>4164</v>
      </c>
      <c r="E46" s="249"/>
      <c r="F46" s="60">
        <f t="shared" si="23"/>
        <v>440</v>
      </c>
      <c r="G46" s="60">
        <f t="shared" si="24"/>
        <v>470</v>
      </c>
      <c r="H46" s="60">
        <f t="shared" si="25"/>
        <v>770</v>
      </c>
      <c r="J46" s="241"/>
      <c r="K46" s="241"/>
      <c r="L46" s="241"/>
      <c r="M46" s="52">
        <f t="shared" si="8"/>
        <v>0</v>
      </c>
      <c r="N46" s="242">
        <v>770</v>
      </c>
      <c r="O46" s="53">
        <f t="shared" si="9"/>
        <v>462</v>
      </c>
      <c r="P46" s="53">
        <f t="shared" si="10"/>
        <v>438.9</v>
      </c>
      <c r="Q46" s="53">
        <f t="shared" si="11"/>
        <v>373.065</v>
      </c>
      <c r="R46" s="33" t="s">
        <v>4165</v>
      </c>
    </row>
    <row r="47" spans="2:18" ht="15.75" customHeight="1">
      <c r="C47" s="33" t="s">
        <v>4175</v>
      </c>
      <c r="D47" s="33" t="s">
        <v>4176</v>
      </c>
      <c r="E47" s="249"/>
      <c r="F47" s="60">
        <f t="shared" si="23"/>
        <v>20</v>
      </c>
      <c r="G47" s="60">
        <f t="shared" si="24"/>
        <v>20</v>
      </c>
      <c r="H47" s="60">
        <f t="shared" si="25"/>
        <v>30</v>
      </c>
      <c r="J47" s="241" t="s">
        <v>3545</v>
      </c>
      <c r="K47" s="241"/>
      <c r="L47" s="241"/>
      <c r="M47" s="52">
        <f t="shared" si="8"/>
        <v>0</v>
      </c>
      <c r="N47" s="242">
        <v>30</v>
      </c>
      <c r="O47" s="53">
        <f t="shared" si="9"/>
        <v>18</v>
      </c>
      <c r="P47" s="53">
        <f t="shared" si="10"/>
        <v>17.099999999999998</v>
      </c>
      <c r="Q47" s="53">
        <f t="shared" si="11"/>
        <v>14.534999999999998</v>
      </c>
      <c r="R47" s="33" t="s">
        <v>4177</v>
      </c>
    </row>
    <row r="48" spans="2:18" ht="15.75" customHeight="1">
      <c r="C48" s="33" t="s">
        <v>4178</v>
      </c>
      <c r="D48" s="33" t="s">
        <v>4179</v>
      </c>
      <c r="E48" s="249"/>
      <c r="F48" s="60">
        <f t="shared" si="23"/>
        <v>70</v>
      </c>
      <c r="G48" s="60">
        <f t="shared" si="24"/>
        <v>80</v>
      </c>
      <c r="H48" s="60">
        <f t="shared" si="25"/>
        <v>120</v>
      </c>
      <c r="J48" s="241"/>
      <c r="K48" s="241"/>
      <c r="L48" s="241"/>
      <c r="M48" s="52">
        <f t="shared" si="8"/>
        <v>0</v>
      </c>
      <c r="N48" s="242">
        <v>120</v>
      </c>
      <c r="O48" s="53">
        <f t="shared" si="9"/>
        <v>72</v>
      </c>
      <c r="P48" s="53">
        <f t="shared" si="10"/>
        <v>68.399999999999991</v>
      </c>
      <c r="Q48" s="53">
        <f t="shared" si="11"/>
        <v>58.139999999999993</v>
      </c>
      <c r="R48" s="33" t="s">
        <v>4180</v>
      </c>
    </row>
    <row r="49" spans="3:18" ht="15.75" customHeight="1">
      <c r="C49" s="33" t="s">
        <v>4181</v>
      </c>
      <c r="D49" s="33" t="s">
        <v>4182</v>
      </c>
      <c r="E49" s="249"/>
      <c r="F49" s="60">
        <f t="shared" si="23"/>
        <v>140</v>
      </c>
      <c r="G49" s="60">
        <f t="shared" si="24"/>
        <v>140</v>
      </c>
      <c r="H49" s="60">
        <f t="shared" si="25"/>
        <v>230</v>
      </c>
      <c r="J49" s="241"/>
      <c r="K49" s="241"/>
      <c r="L49" s="241"/>
      <c r="M49" s="52">
        <f t="shared" si="8"/>
        <v>0</v>
      </c>
      <c r="N49" s="242">
        <v>230</v>
      </c>
      <c r="O49" s="53">
        <f t="shared" si="9"/>
        <v>138</v>
      </c>
      <c r="P49" s="53">
        <f t="shared" si="10"/>
        <v>131.1</v>
      </c>
      <c r="Q49" s="53">
        <f t="shared" si="11"/>
        <v>111.43499999999999</v>
      </c>
      <c r="R49" s="33" t="s">
        <v>4183</v>
      </c>
    </row>
    <row r="50" spans="3:18" ht="15.75" customHeight="1">
      <c r="C50" s="33" t="s">
        <v>4184</v>
      </c>
      <c r="D50" s="33" t="s">
        <v>4185</v>
      </c>
      <c r="E50" s="249"/>
      <c r="F50" s="60">
        <f t="shared" si="23"/>
        <v>110</v>
      </c>
      <c r="G50" s="60">
        <f t="shared" si="24"/>
        <v>110</v>
      </c>
      <c r="H50" s="60">
        <f t="shared" si="25"/>
        <v>180</v>
      </c>
      <c r="J50" s="241" t="s">
        <v>3545</v>
      </c>
      <c r="K50" s="241"/>
      <c r="L50" s="241"/>
      <c r="M50" s="52">
        <f t="shared" si="8"/>
        <v>0</v>
      </c>
      <c r="N50" s="242">
        <v>180</v>
      </c>
      <c r="O50" s="53">
        <f t="shared" si="9"/>
        <v>108</v>
      </c>
      <c r="P50" s="53">
        <f t="shared" si="10"/>
        <v>102.6</v>
      </c>
      <c r="Q50" s="53">
        <f t="shared" si="11"/>
        <v>87.21</v>
      </c>
      <c r="R50" s="33" t="s">
        <v>4186</v>
      </c>
    </row>
    <row r="51" spans="3:18" ht="15.75" customHeight="1">
      <c r="C51" s="33" t="s">
        <v>4187</v>
      </c>
      <c r="D51" s="33" t="s">
        <v>4185</v>
      </c>
      <c r="E51" s="249"/>
      <c r="F51" s="60">
        <f t="shared" si="23"/>
        <v>150</v>
      </c>
      <c r="G51" s="60">
        <f t="shared" si="24"/>
        <v>150</v>
      </c>
      <c r="H51" s="60">
        <f t="shared" si="25"/>
        <v>250</v>
      </c>
      <c r="J51" s="241"/>
      <c r="K51" s="241"/>
      <c r="L51" s="241"/>
      <c r="M51" s="52">
        <f t="shared" si="8"/>
        <v>0</v>
      </c>
      <c r="N51" s="242">
        <v>250</v>
      </c>
      <c r="O51" s="53">
        <f t="shared" si="9"/>
        <v>150</v>
      </c>
      <c r="P51" s="53">
        <f t="shared" si="10"/>
        <v>142.5</v>
      </c>
      <c r="Q51" s="53">
        <f t="shared" si="11"/>
        <v>121.125</v>
      </c>
      <c r="R51" s="33" t="s">
        <v>4186</v>
      </c>
    </row>
    <row r="52" spans="3:18" ht="15.75" customHeight="1">
      <c r="C52" s="33" t="s">
        <v>4188</v>
      </c>
      <c r="D52" s="33" t="s">
        <v>4185</v>
      </c>
      <c r="E52" s="249"/>
      <c r="F52" s="60">
        <f t="shared" si="23"/>
        <v>200</v>
      </c>
      <c r="G52" s="60">
        <f t="shared" si="24"/>
        <v>210</v>
      </c>
      <c r="H52" s="60">
        <f t="shared" si="25"/>
        <v>350</v>
      </c>
      <c r="J52" s="241" t="s">
        <v>3545</v>
      </c>
      <c r="K52" s="241"/>
      <c r="L52" s="241"/>
      <c r="M52" s="52">
        <f t="shared" si="8"/>
        <v>0</v>
      </c>
      <c r="N52" s="242">
        <v>350</v>
      </c>
      <c r="O52" s="53">
        <f t="shared" si="9"/>
        <v>210</v>
      </c>
      <c r="P52" s="53">
        <f t="shared" si="10"/>
        <v>199.5</v>
      </c>
      <c r="Q52" s="53">
        <f t="shared" si="11"/>
        <v>169.57499999999999</v>
      </c>
      <c r="R52" s="33" t="s">
        <v>4186</v>
      </c>
    </row>
    <row r="53" spans="3:18" ht="15.75" customHeight="1">
      <c r="C53" s="33" t="s">
        <v>4189</v>
      </c>
      <c r="D53" s="33" t="s">
        <v>4185</v>
      </c>
      <c r="E53" s="249"/>
      <c r="F53" s="60">
        <f t="shared" si="23"/>
        <v>240</v>
      </c>
      <c r="G53" s="60">
        <f t="shared" si="24"/>
        <v>260</v>
      </c>
      <c r="H53" s="60">
        <f t="shared" si="25"/>
        <v>420</v>
      </c>
      <c r="J53" s="241"/>
      <c r="K53" s="241"/>
      <c r="L53" s="241"/>
      <c r="M53" s="52">
        <f t="shared" si="8"/>
        <v>0</v>
      </c>
      <c r="N53" s="242">
        <v>420</v>
      </c>
      <c r="O53" s="53">
        <f t="shared" si="9"/>
        <v>252</v>
      </c>
      <c r="P53" s="53">
        <f t="shared" si="10"/>
        <v>239.39999999999998</v>
      </c>
      <c r="Q53" s="53">
        <f t="shared" si="11"/>
        <v>203.48999999999998</v>
      </c>
      <c r="R53" s="33" t="s">
        <v>4186</v>
      </c>
    </row>
    <row r="54" spans="3:18" ht="15.75" customHeight="1">
      <c r="C54" s="33" t="s">
        <v>4190</v>
      </c>
      <c r="D54" s="33" t="s">
        <v>4185</v>
      </c>
      <c r="E54" s="249"/>
      <c r="F54" s="60">
        <f t="shared" si="23"/>
        <v>270</v>
      </c>
      <c r="G54" s="60">
        <f t="shared" si="24"/>
        <v>290</v>
      </c>
      <c r="H54" s="60">
        <f t="shared" si="25"/>
        <v>470</v>
      </c>
      <c r="J54" s="241" t="s">
        <v>3545</v>
      </c>
      <c r="K54" s="241"/>
      <c r="L54" s="241"/>
      <c r="M54" s="52">
        <f t="shared" si="8"/>
        <v>0</v>
      </c>
      <c r="N54" s="242">
        <v>470</v>
      </c>
      <c r="O54" s="53">
        <f t="shared" si="9"/>
        <v>282</v>
      </c>
      <c r="P54" s="53">
        <f t="shared" si="10"/>
        <v>267.89999999999998</v>
      </c>
      <c r="Q54" s="53">
        <f t="shared" si="11"/>
        <v>227.71499999999997</v>
      </c>
      <c r="R54" s="33" t="s">
        <v>4186</v>
      </c>
    </row>
    <row r="55" spans="3:18" ht="15.75" customHeight="1">
      <c r="C55" s="33" t="s">
        <v>4191</v>
      </c>
      <c r="D55" s="33" t="s">
        <v>4192</v>
      </c>
      <c r="E55" s="249"/>
      <c r="F55" s="60">
        <f t="shared" si="23"/>
        <v>310</v>
      </c>
      <c r="G55" s="60">
        <f t="shared" si="24"/>
        <v>320</v>
      </c>
      <c r="H55" s="60">
        <f t="shared" si="25"/>
        <v>530</v>
      </c>
      <c r="J55" s="241"/>
      <c r="K55" s="241"/>
      <c r="L55" s="241"/>
      <c r="M55" s="52">
        <f t="shared" si="8"/>
        <v>0</v>
      </c>
      <c r="N55" s="242">
        <v>530</v>
      </c>
      <c r="O55" s="53">
        <f t="shared" si="9"/>
        <v>318</v>
      </c>
      <c r="P55" s="53">
        <f t="shared" si="10"/>
        <v>302.09999999999997</v>
      </c>
      <c r="Q55" s="53">
        <f t="shared" si="11"/>
        <v>256.78499999999997</v>
      </c>
      <c r="R55" s="33" t="s">
        <v>4193</v>
      </c>
    </row>
    <row r="56" spans="3:18" ht="15.75" customHeight="1">
      <c r="C56" s="33" t="s">
        <v>4194</v>
      </c>
      <c r="D56" s="33" t="s">
        <v>4192</v>
      </c>
      <c r="E56" s="249"/>
      <c r="F56" s="60">
        <f t="shared" si="23"/>
        <v>330</v>
      </c>
      <c r="G56" s="60">
        <f t="shared" si="24"/>
        <v>350</v>
      </c>
      <c r="H56" s="60">
        <f t="shared" si="25"/>
        <v>570</v>
      </c>
      <c r="J56" s="241"/>
      <c r="K56" s="241"/>
      <c r="L56" s="241"/>
      <c r="M56" s="52">
        <f t="shared" si="8"/>
        <v>0</v>
      </c>
      <c r="N56" s="242">
        <v>570</v>
      </c>
      <c r="O56" s="53">
        <f t="shared" si="9"/>
        <v>342</v>
      </c>
      <c r="P56" s="53">
        <f t="shared" si="10"/>
        <v>324.89999999999998</v>
      </c>
      <c r="Q56" s="53">
        <f t="shared" si="11"/>
        <v>276.16499999999996</v>
      </c>
      <c r="R56" s="33" t="s">
        <v>4193</v>
      </c>
    </row>
    <row r="57" spans="3:18" ht="15.75" customHeight="1">
      <c r="C57" s="33" t="s">
        <v>4195</v>
      </c>
      <c r="D57" s="33" t="s">
        <v>4192</v>
      </c>
      <c r="E57" s="249"/>
      <c r="F57" s="60">
        <f t="shared" si="23"/>
        <v>400</v>
      </c>
      <c r="G57" s="60">
        <f t="shared" si="24"/>
        <v>420</v>
      </c>
      <c r="H57" s="60">
        <f t="shared" si="25"/>
        <v>700</v>
      </c>
      <c r="J57" s="241"/>
      <c r="K57" s="241"/>
      <c r="L57" s="241"/>
      <c r="M57" s="52">
        <f t="shared" si="8"/>
        <v>0</v>
      </c>
      <c r="N57" s="242">
        <v>700</v>
      </c>
      <c r="O57" s="53">
        <f t="shared" si="9"/>
        <v>420</v>
      </c>
      <c r="P57" s="53">
        <f t="shared" si="10"/>
        <v>399</v>
      </c>
      <c r="Q57" s="53">
        <f t="shared" si="11"/>
        <v>339.15</v>
      </c>
      <c r="R57" s="33" t="s">
        <v>4193</v>
      </c>
    </row>
    <row r="58" spans="3:18" ht="15.75" customHeight="1">
      <c r="C58" s="33" t="s">
        <v>4196</v>
      </c>
      <c r="D58" s="33" t="s">
        <v>4192</v>
      </c>
      <c r="E58" s="249"/>
      <c r="F58" s="60">
        <f t="shared" si="23"/>
        <v>460</v>
      </c>
      <c r="G58" s="60">
        <f t="shared" si="24"/>
        <v>480</v>
      </c>
      <c r="H58" s="60">
        <f t="shared" si="25"/>
        <v>800</v>
      </c>
      <c r="J58" s="241"/>
      <c r="K58" s="241"/>
      <c r="L58" s="241"/>
      <c r="M58" s="52">
        <f t="shared" si="8"/>
        <v>0</v>
      </c>
      <c r="N58" s="242">
        <v>800</v>
      </c>
      <c r="O58" s="53">
        <f t="shared" si="9"/>
        <v>480</v>
      </c>
      <c r="P58" s="53">
        <f t="shared" si="10"/>
        <v>456</v>
      </c>
      <c r="Q58" s="53">
        <f t="shared" si="11"/>
        <v>387.59999999999997</v>
      </c>
      <c r="R58" s="33" t="s">
        <v>4193</v>
      </c>
    </row>
    <row r="59" spans="3:18" ht="15.75" customHeight="1">
      <c r="C59" s="33" t="s">
        <v>4197</v>
      </c>
      <c r="D59" s="33" t="s">
        <v>4192</v>
      </c>
      <c r="E59" s="249"/>
      <c r="F59" s="60">
        <f t="shared" si="23"/>
        <v>510</v>
      </c>
      <c r="G59" s="60">
        <f t="shared" si="24"/>
        <v>540</v>
      </c>
      <c r="H59" s="60">
        <f t="shared" si="25"/>
        <v>890</v>
      </c>
      <c r="J59" s="241"/>
      <c r="K59" s="241"/>
      <c r="L59" s="241"/>
      <c r="M59" s="52">
        <f t="shared" si="8"/>
        <v>0</v>
      </c>
      <c r="N59" s="242">
        <v>890</v>
      </c>
      <c r="O59" s="53">
        <f t="shared" si="9"/>
        <v>534</v>
      </c>
      <c r="P59" s="53">
        <f t="shared" si="10"/>
        <v>507.29999999999995</v>
      </c>
      <c r="Q59" s="53">
        <f t="shared" si="11"/>
        <v>431.20499999999993</v>
      </c>
      <c r="R59" s="33" t="s">
        <v>4193</v>
      </c>
    </row>
    <row r="60" spans="3:18" ht="15.75" customHeight="1">
      <c r="C60" s="33" t="s">
        <v>4198</v>
      </c>
      <c r="D60" s="33" t="s">
        <v>4199</v>
      </c>
      <c r="E60" s="249"/>
      <c r="F60" s="60">
        <f t="shared" si="23"/>
        <v>90</v>
      </c>
      <c r="G60" s="60">
        <f t="shared" si="24"/>
        <v>90</v>
      </c>
      <c r="H60" s="60">
        <f t="shared" si="25"/>
        <v>150</v>
      </c>
      <c r="J60" s="241"/>
      <c r="K60" s="241"/>
      <c r="L60" s="241"/>
      <c r="M60" s="52">
        <f t="shared" si="8"/>
        <v>0</v>
      </c>
      <c r="N60" s="242">
        <v>150</v>
      </c>
      <c r="O60" s="53">
        <f t="shared" si="9"/>
        <v>90</v>
      </c>
      <c r="P60" s="53">
        <f t="shared" si="10"/>
        <v>85.5</v>
      </c>
      <c r="Q60" s="53">
        <f t="shared" si="11"/>
        <v>72.674999999999997</v>
      </c>
      <c r="R60" s="33" t="s">
        <v>4200</v>
      </c>
    </row>
    <row r="61" spans="3:18" ht="15.75" customHeight="1">
      <c r="C61" s="33" t="s">
        <v>4201</v>
      </c>
      <c r="D61" s="33" t="s">
        <v>4199</v>
      </c>
      <c r="E61" s="249"/>
      <c r="F61" s="60">
        <f t="shared" si="23"/>
        <v>120</v>
      </c>
      <c r="G61" s="60">
        <f t="shared" si="24"/>
        <v>120</v>
      </c>
      <c r="H61" s="60">
        <f t="shared" si="25"/>
        <v>200</v>
      </c>
      <c r="J61" s="241"/>
      <c r="K61" s="241"/>
      <c r="L61" s="241"/>
      <c r="M61" s="52">
        <f t="shared" si="8"/>
        <v>0</v>
      </c>
      <c r="N61" s="242">
        <v>200</v>
      </c>
      <c r="O61" s="53">
        <f t="shared" si="9"/>
        <v>120</v>
      </c>
      <c r="P61" s="53">
        <f t="shared" si="10"/>
        <v>114</v>
      </c>
      <c r="Q61" s="53">
        <f t="shared" si="11"/>
        <v>96.899999999999991</v>
      </c>
      <c r="R61" s="33" t="s">
        <v>4200</v>
      </c>
    </row>
    <row r="62" spans="3:18" ht="15.75" customHeight="1">
      <c r="C62" s="33" t="s">
        <v>4202</v>
      </c>
      <c r="D62" s="33" t="s">
        <v>4199</v>
      </c>
      <c r="E62" s="249"/>
      <c r="F62" s="60">
        <f t="shared" si="23"/>
        <v>190</v>
      </c>
      <c r="G62" s="60">
        <f t="shared" si="24"/>
        <v>200</v>
      </c>
      <c r="H62" s="60">
        <f t="shared" si="25"/>
        <v>330</v>
      </c>
      <c r="J62" s="241"/>
      <c r="K62" s="241"/>
      <c r="L62" s="241"/>
      <c r="M62" s="52">
        <f t="shared" si="8"/>
        <v>0</v>
      </c>
      <c r="N62" s="242">
        <v>330</v>
      </c>
      <c r="O62" s="53">
        <f t="shared" si="9"/>
        <v>198</v>
      </c>
      <c r="P62" s="53">
        <f t="shared" si="10"/>
        <v>188.1</v>
      </c>
      <c r="Q62" s="53">
        <f t="shared" si="11"/>
        <v>159.88499999999999</v>
      </c>
      <c r="R62" s="33" t="s">
        <v>4200</v>
      </c>
    </row>
    <row r="63" spans="3:18" ht="15.75" customHeight="1">
      <c r="C63" s="33" t="s">
        <v>4203</v>
      </c>
      <c r="D63" s="33" t="s">
        <v>4199</v>
      </c>
      <c r="E63" s="249"/>
      <c r="F63" s="60">
        <f t="shared" si="23"/>
        <v>310</v>
      </c>
      <c r="G63" s="60">
        <f t="shared" si="24"/>
        <v>320</v>
      </c>
      <c r="H63" s="60">
        <f t="shared" si="25"/>
        <v>530</v>
      </c>
      <c r="J63" s="241"/>
      <c r="K63" s="241"/>
      <c r="L63" s="241"/>
      <c r="M63" s="52">
        <f t="shared" si="8"/>
        <v>0</v>
      </c>
      <c r="N63" s="242">
        <v>530</v>
      </c>
      <c r="O63" s="53">
        <f t="shared" si="9"/>
        <v>318</v>
      </c>
      <c r="P63" s="53">
        <f t="shared" si="10"/>
        <v>302.09999999999997</v>
      </c>
      <c r="Q63" s="53">
        <f t="shared" si="11"/>
        <v>256.78499999999997</v>
      </c>
      <c r="R63" s="33" t="s">
        <v>4200</v>
      </c>
    </row>
    <row r="64" spans="3:18" ht="15.75" customHeight="1">
      <c r="C64" s="33" t="s">
        <v>4204</v>
      </c>
      <c r="D64" s="33" t="s">
        <v>4199</v>
      </c>
      <c r="E64" s="249"/>
      <c r="F64" s="60">
        <f t="shared" si="23"/>
        <v>380</v>
      </c>
      <c r="G64" s="60">
        <f t="shared" si="24"/>
        <v>390</v>
      </c>
      <c r="H64" s="60">
        <f t="shared" si="25"/>
        <v>650</v>
      </c>
      <c r="J64" s="241"/>
      <c r="K64" s="241"/>
      <c r="L64" s="241"/>
      <c r="M64" s="52">
        <f t="shared" si="8"/>
        <v>0</v>
      </c>
      <c r="N64" s="242">
        <v>650</v>
      </c>
      <c r="O64" s="53">
        <f t="shared" si="9"/>
        <v>390</v>
      </c>
      <c r="P64" s="53">
        <f t="shared" si="10"/>
        <v>370.5</v>
      </c>
      <c r="Q64" s="53">
        <f t="shared" si="11"/>
        <v>314.92500000000001</v>
      </c>
      <c r="R64" s="33" t="s">
        <v>4200</v>
      </c>
    </row>
    <row r="65" spans="3:18" ht="15.75" customHeight="1">
      <c r="C65" s="33" t="s">
        <v>4205</v>
      </c>
      <c r="D65" s="33" t="s">
        <v>4206</v>
      </c>
      <c r="E65" s="249"/>
      <c r="F65" s="60">
        <f t="shared" si="23"/>
        <v>70</v>
      </c>
      <c r="G65" s="60">
        <f t="shared" si="24"/>
        <v>80</v>
      </c>
      <c r="H65" s="60">
        <f t="shared" si="25"/>
        <v>120</v>
      </c>
      <c r="J65" s="241"/>
      <c r="K65" s="241"/>
      <c r="L65" s="241"/>
      <c r="M65" s="52">
        <f t="shared" si="8"/>
        <v>0</v>
      </c>
      <c r="N65" s="242">
        <v>120</v>
      </c>
      <c r="O65" s="53">
        <f t="shared" si="9"/>
        <v>72</v>
      </c>
      <c r="P65" s="53">
        <f t="shared" si="10"/>
        <v>68.399999999999991</v>
      </c>
      <c r="Q65" s="53">
        <f t="shared" si="11"/>
        <v>58.139999999999993</v>
      </c>
      <c r="R65" s="33" t="s">
        <v>4207</v>
      </c>
    </row>
    <row r="66" spans="3:18" ht="15.75" customHeight="1">
      <c r="E66" s="249"/>
      <c r="F66" s="249"/>
      <c r="G66" s="238"/>
      <c r="H66" s="247"/>
      <c r="J66" s="241"/>
      <c r="K66" s="241"/>
      <c r="L66" s="241"/>
    </row>
    <row r="67" spans="3:18" ht="15.75" customHeight="1">
      <c r="E67" s="249"/>
      <c r="F67" s="249"/>
      <c r="G67" s="249"/>
      <c r="J67" s="241"/>
      <c r="K67" s="241"/>
      <c r="L67" s="241"/>
    </row>
    <row r="68" spans="3:18" ht="15.75" customHeight="1">
      <c r="E68" s="249"/>
      <c r="F68" s="249"/>
      <c r="G68" s="249"/>
      <c r="J68" s="241"/>
      <c r="K68" s="241"/>
      <c r="L68" s="241"/>
    </row>
    <row r="69" spans="3:18" ht="15.75" customHeight="1">
      <c r="E69" s="249"/>
      <c r="F69" s="249"/>
      <c r="G69" s="249"/>
      <c r="J69" s="241"/>
      <c r="K69" s="241"/>
      <c r="L69" s="241"/>
    </row>
    <row r="70" spans="3:18" ht="15.75" customHeight="1">
      <c r="E70" s="249"/>
      <c r="F70" s="249"/>
      <c r="G70" s="249"/>
      <c r="J70" s="241"/>
      <c r="K70" s="241"/>
      <c r="L70" s="241"/>
    </row>
    <row r="71" spans="3:18" ht="15.75" customHeight="1">
      <c r="E71" s="249"/>
      <c r="F71" s="249"/>
      <c r="G71" s="249"/>
      <c r="J71" s="241"/>
      <c r="K71" s="241"/>
      <c r="L71" s="241"/>
    </row>
    <row r="72" spans="3:18" ht="15.75" customHeight="1">
      <c r="E72" s="249"/>
      <c r="F72" s="249"/>
      <c r="G72" s="249"/>
      <c r="J72" s="241"/>
      <c r="K72" s="241"/>
      <c r="L72" s="241"/>
    </row>
    <row r="73" spans="3:18" ht="15.75" customHeight="1">
      <c r="E73" s="249"/>
      <c r="F73" s="249"/>
      <c r="G73" s="249"/>
      <c r="J73" s="63"/>
      <c r="K73" s="63"/>
      <c r="L73" s="63"/>
    </row>
    <row r="74" spans="3:18" ht="15.75" customHeight="1">
      <c r="E74" s="249"/>
      <c r="F74" s="249"/>
      <c r="G74" s="249"/>
      <c r="J74" s="63"/>
      <c r="K74" s="63"/>
      <c r="L74" s="63"/>
    </row>
    <row r="75" spans="3:18" ht="15.75" customHeight="1">
      <c r="E75" s="249"/>
      <c r="F75" s="249"/>
      <c r="G75" s="249"/>
      <c r="J75" s="241"/>
      <c r="K75" s="241"/>
      <c r="L75" s="241"/>
    </row>
    <row r="76" spans="3:18" ht="15.75" customHeight="1">
      <c r="E76" s="249"/>
      <c r="F76" s="249"/>
      <c r="G76" s="249"/>
      <c r="J76" s="241"/>
      <c r="K76" s="241"/>
      <c r="L76" s="241"/>
    </row>
    <row r="77" spans="3:18" ht="15.75" customHeight="1">
      <c r="E77" s="249"/>
      <c r="F77" s="249"/>
      <c r="G77" s="249"/>
      <c r="J77" s="241"/>
      <c r="K77" s="241"/>
      <c r="L77" s="241"/>
    </row>
    <row r="78" spans="3:18" ht="15.75" customHeight="1">
      <c r="E78" s="249"/>
      <c r="F78" s="249"/>
      <c r="G78" s="249"/>
      <c r="J78" s="241"/>
      <c r="K78" s="241"/>
      <c r="L78" s="241"/>
    </row>
    <row r="79" spans="3:18" ht="15.75" customHeight="1">
      <c r="E79" s="249"/>
      <c r="F79" s="249"/>
      <c r="G79" s="249"/>
      <c r="J79" s="241"/>
      <c r="K79" s="241"/>
      <c r="L79" s="241"/>
    </row>
    <row r="80" spans="3:18" ht="15.75" customHeight="1">
      <c r="E80" s="249"/>
      <c r="F80" s="249"/>
      <c r="G80" s="249"/>
      <c r="J80" s="241"/>
      <c r="K80" s="241"/>
      <c r="L80" s="241"/>
    </row>
    <row r="81" spans="5:12" ht="15.75" customHeight="1">
      <c r="E81" s="249"/>
      <c r="F81" s="249"/>
      <c r="G81" s="249"/>
      <c r="J81" s="241"/>
      <c r="K81" s="241"/>
      <c r="L81" s="241"/>
    </row>
    <row r="82" spans="5:12" ht="15.75" customHeight="1">
      <c r="E82" s="249"/>
      <c r="F82" s="249"/>
      <c r="G82" s="249"/>
      <c r="J82" s="241"/>
      <c r="K82" s="241"/>
      <c r="L82" s="241"/>
    </row>
    <row r="83" spans="5:12" ht="15.75" customHeight="1">
      <c r="E83" s="249"/>
      <c r="F83" s="249"/>
      <c r="G83" s="249"/>
      <c r="J83" s="241"/>
      <c r="K83" s="241"/>
      <c r="L83" s="241"/>
    </row>
    <row r="84" spans="5:12" ht="15.75" customHeight="1">
      <c r="E84" s="249"/>
      <c r="F84" s="249"/>
      <c r="G84" s="249"/>
      <c r="J84" s="241"/>
      <c r="K84" s="241"/>
      <c r="L84" s="241"/>
    </row>
    <row r="85" spans="5:12" ht="15.75" customHeight="1">
      <c r="E85" s="249"/>
      <c r="F85" s="249"/>
      <c r="G85" s="249"/>
      <c r="J85" s="241"/>
      <c r="K85" s="241"/>
      <c r="L85" s="241"/>
    </row>
    <row r="86" spans="5:12" ht="15.75" customHeight="1">
      <c r="E86" s="249"/>
      <c r="F86" s="249"/>
      <c r="G86" s="249"/>
      <c r="J86" s="241"/>
      <c r="K86" s="241"/>
      <c r="L86" s="241"/>
    </row>
    <row r="87" spans="5:12" ht="15.75" customHeight="1">
      <c r="E87" s="249"/>
      <c r="F87" s="249"/>
      <c r="G87" s="249"/>
      <c r="J87" s="241"/>
      <c r="K87" s="241"/>
      <c r="L87" s="241"/>
    </row>
    <row r="88" spans="5:12" ht="15.75" customHeight="1">
      <c r="E88" s="249"/>
      <c r="F88" s="249"/>
      <c r="G88" s="249"/>
      <c r="J88" s="241"/>
      <c r="K88" s="241"/>
      <c r="L88" s="241"/>
    </row>
    <row r="89" spans="5:12" ht="15.75" customHeight="1">
      <c r="E89" s="249"/>
      <c r="F89" s="249"/>
      <c r="G89" s="249"/>
      <c r="J89" s="241"/>
      <c r="K89" s="241"/>
      <c r="L89" s="241"/>
    </row>
    <row r="90" spans="5:12" ht="15.75" customHeight="1">
      <c r="E90" s="249"/>
      <c r="F90" s="249"/>
      <c r="G90" s="249"/>
      <c r="J90" s="241"/>
      <c r="K90" s="241"/>
      <c r="L90" s="241"/>
    </row>
    <row r="91" spans="5:12" ht="15.75" customHeight="1">
      <c r="E91" s="249"/>
      <c r="F91" s="249"/>
      <c r="G91" s="249"/>
      <c r="J91" s="241"/>
      <c r="K91" s="241"/>
      <c r="L91" s="241"/>
    </row>
    <row r="92" spans="5:12" ht="15.75" customHeight="1">
      <c r="E92" s="249"/>
      <c r="F92" s="249"/>
      <c r="G92" s="249"/>
      <c r="J92" s="241"/>
      <c r="K92" s="241"/>
      <c r="L92" s="241"/>
    </row>
    <row r="93" spans="5:12" ht="15.75" customHeight="1">
      <c r="E93" s="249"/>
      <c r="F93" s="249"/>
      <c r="G93" s="249"/>
      <c r="J93" s="241"/>
      <c r="K93" s="241"/>
      <c r="L93" s="241"/>
    </row>
    <row r="94" spans="5:12" ht="15.75" customHeight="1">
      <c r="E94" s="249"/>
      <c r="F94" s="249"/>
      <c r="G94" s="249"/>
      <c r="J94" s="241"/>
      <c r="K94" s="241"/>
      <c r="L94" s="241"/>
    </row>
    <row r="95" spans="5:12" ht="15.75" customHeight="1">
      <c r="E95" s="249"/>
      <c r="F95" s="249"/>
      <c r="G95" s="249"/>
      <c r="J95" s="241"/>
      <c r="K95" s="241"/>
      <c r="L95" s="241"/>
    </row>
    <row r="96" spans="5:12" ht="15.75" customHeight="1">
      <c r="E96" s="249"/>
      <c r="F96" s="249"/>
      <c r="G96" s="249"/>
      <c r="J96" s="241"/>
      <c r="K96" s="241"/>
      <c r="L96" s="241"/>
    </row>
    <row r="97" spans="5:12" ht="15.75" customHeight="1">
      <c r="E97" s="249"/>
      <c r="F97" s="249"/>
      <c r="G97" s="249"/>
      <c r="J97" s="241"/>
      <c r="K97" s="241"/>
      <c r="L97" s="241"/>
    </row>
    <row r="98" spans="5:12" ht="15.75" customHeight="1">
      <c r="E98" s="249"/>
      <c r="F98" s="249"/>
      <c r="G98" s="249"/>
      <c r="J98" s="241"/>
      <c r="K98" s="241"/>
      <c r="L98" s="241"/>
    </row>
    <row r="99" spans="5:12" ht="15.75" customHeight="1">
      <c r="E99" s="249"/>
      <c r="F99" s="249"/>
      <c r="G99" s="249"/>
      <c r="J99" s="241"/>
      <c r="K99" s="241"/>
      <c r="L99" s="241"/>
    </row>
    <row r="100" spans="5:12" ht="15.75" customHeight="1">
      <c r="E100" s="249"/>
      <c r="F100" s="249"/>
      <c r="G100" s="249"/>
      <c r="J100" s="241"/>
      <c r="K100" s="241"/>
      <c r="L100" s="241"/>
    </row>
    <row r="101" spans="5:12" ht="15.75" customHeight="1">
      <c r="E101" s="249"/>
      <c r="F101" s="249"/>
      <c r="G101" s="249"/>
      <c r="J101" s="241"/>
      <c r="K101" s="241"/>
      <c r="L101" s="241"/>
    </row>
    <row r="102" spans="5:12" ht="15.75" customHeight="1">
      <c r="E102" s="249"/>
      <c r="F102" s="249"/>
      <c r="G102" s="249"/>
      <c r="J102" s="241"/>
      <c r="K102" s="241"/>
      <c r="L102" s="241"/>
    </row>
    <row r="103" spans="5:12" ht="15.75" customHeight="1">
      <c r="E103" s="249"/>
      <c r="F103" s="249"/>
      <c r="G103" s="249"/>
      <c r="J103" s="241"/>
      <c r="K103" s="241"/>
      <c r="L103" s="241"/>
    </row>
    <row r="104" spans="5:12" ht="15.75" customHeight="1">
      <c r="E104" s="249"/>
      <c r="F104" s="249"/>
      <c r="G104" s="249"/>
      <c r="J104" s="241"/>
      <c r="K104" s="241"/>
      <c r="L104" s="241"/>
    </row>
    <row r="105" spans="5:12" ht="15.75" customHeight="1">
      <c r="E105" s="249"/>
      <c r="F105" s="249"/>
      <c r="G105" s="249"/>
      <c r="J105" s="241"/>
      <c r="K105" s="241"/>
      <c r="L105" s="241"/>
    </row>
    <row r="106" spans="5:12" ht="15.75" customHeight="1">
      <c r="E106" s="249"/>
      <c r="F106" s="249"/>
      <c r="G106" s="249"/>
      <c r="J106" s="241"/>
      <c r="K106" s="241"/>
      <c r="L106" s="241"/>
    </row>
    <row r="107" spans="5:12" ht="15.75" customHeight="1">
      <c r="E107" s="249"/>
      <c r="F107" s="249"/>
      <c r="G107" s="249"/>
      <c r="J107" s="241"/>
      <c r="K107" s="241"/>
      <c r="L107" s="241"/>
    </row>
    <row r="108" spans="5:12" ht="15.75" customHeight="1">
      <c r="E108" s="249"/>
      <c r="F108" s="249"/>
      <c r="G108" s="249"/>
      <c r="J108" s="241"/>
      <c r="K108" s="241"/>
      <c r="L108" s="241"/>
    </row>
    <row r="109" spans="5:12" ht="15.75" customHeight="1">
      <c r="E109" s="249"/>
      <c r="F109" s="249"/>
      <c r="G109" s="249"/>
      <c r="J109" s="241"/>
      <c r="K109" s="241"/>
      <c r="L109" s="241"/>
    </row>
    <row r="110" spans="5:12" ht="15.75" customHeight="1">
      <c r="E110" s="249"/>
      <c r="F110" s="249"/>
      <c r="G110" s="249"/>
      <c r="J110" s="241"/>
      <c r="K110" s="241"/>
      <c r="L110" s="241"/>
    </row>
    <row r="111" spans="5:12" ht="15.75" customHeight="1">
      <c r="E111" s="249"/>
      <c r="F111" s="249"/>
      <c r="G111" s="249"/>
      <c r="J111" s="241"/>
      <c r="K111" s="241"/>
      <c r="L111" s="241"/>
    </row>
    <row r="112" spans="5:12" ht="15.75" customHeight="1">
      <c r="E112" s="249"/>
      <c r="F112" s="249"/>
      <c r="G112" s="249"/>
      <c r="J112" s="241"/>
      <c r="K112" s="241"/>
      <c r="L112" s="241"/>
    </row>
    <row r="113" spans="5:12" ht="15.75" customHeight="1">
      <c r="E113" s="249"/>
      <c r="F113" s="249"/>
      <c r="G113" s="249"/>
      <c r="J113" s="241"/>
      <c r="K113" s="241"/>
      <c r="L113" s="241"/>
    </row>
    <row r="114" spans="5:12" ht="15.75" customHeight="1">
      <c r="E114" s="249"/>
      <c r="F114" s="249"/>
      <c r="G114" s="249"/>
      <c r="J114" s="241"/>
      <c r="K114" s="241"/>
      <c r="L114" s="241"/>
    </row>
    <row r="115" spans="5:12" ht="15.75" customHeight="1">
      <c r="E115" s="249"/>
      <c r="F115" s="249"/>
      <c r="G115" s="249"/>
      <c r="J115" s="241"/>
      <c r="K115" s="241"/>
      <c r="L115" s="241"/>
    </row>
    <row r="116" spans="5:12" ht="15.75" customHeight="1">
      <c r="E116" s="249"/>
      <c r="F116" s="249"/>
      <c r="G116" s="249"/>
      <c r="J116" s="241"/>
      <c r="K116" s="241"/>
      <c r="L116" s="241"/>
    </row>
    <row r="117" spans="5:12" ht="15.75" customHeight="1">
      <c r="E117" s="249"/>
      <c r="F117" s="249"/>
      <c r="G117" s="249"/>
      <c r="J117" s="63"/>
      <c r="K117" s="63"/>
      <c r="L117" s="63"/>
    </row>
    <row r="118" spans="5:12" ht="15.75" customHeight="1">
      <c r="E118" s="249"/>
      <c r="F118" s="249"/>
      <c r="G118" s="249"/>
      <c r="J118" s="241"/>
      <c r="K118" s="241"/>
      <c r="L118" s="241"/>
    </row>
    <row r="119" spans="5:12" ht="15.75" customHeight="1">
      <c r="E119" s="249"/>
      <c r="F119" s="249"/>
      <c r="G119" s="249"/>
      <c r="J119" s="241"/>
      <c r="K119" s="241"/>
      <c r="L119" s="241"/>
    </row>
    <row r="120" spans="5:12" ht="15.75" customHeight="1">
      <c r="E120" s="249"/>
      <c r="F120" s="249"/>
      <c r="G120" s="249"/>
      <c r="J120" s="241"/>
      <c r="K120" s="241"/>
      <c r="L120" s="241"/>
    </row>
    <row r="121" spans="5:12" ht="15.75" customHeight="1">
      <c r="E121" s="249"/>
      <c r="F121" s="249"/>
      <c r="G121" s="249"/>
      <c r="J121" s="241"/>
      <c r="K121" s="241"/>
      <c r="L121" s="241"/>
    </row>
    <row r="122" spans="5:12" ht="15.75" customHeight="1">
      <c r="E122" s="249"/>
      <c r="F122" s="249"/>
      <c r="G122" s="249"/>
      <c r="J122" s="241"/>
      <c r="K122" s="241"/>
      <c r="L122" s="241"/>
    </row>
    <row r="123" spans="5:12" ht="15.75" customHeight="1">
      <c r="E123" s="249"/>
      <c r="F123" s="249"/>
      <c r="G123" s="249"/>
      <c r="J123" s="241"/>
      <c r="K123" s="241"/>
      <c r="L123" s="241"/>
    </row>
    <row r="124" spans="5:12" ht="15.75" customHeight="1">
      <c r="E124" s="249"/>
      <c r="F124" s="249"/>
      <c r="G124" s="249"/>
      <c r="J124" s="241"/>
      <c r="K124" s="241"/>
      <c r="L124" s="241"/>
    </row>
    <row r="125" spans="5:12" ht="15.75" customHeight="1">
      <c r="E125" s="249"/>
      <c r="F125" s="249"/>
      <c r="G125" s="249"/>
      <c r="J125" s="241"/>
      <c r="K125" s="241"/>
      <c r="L125" s="241"/>
    </row>
    <row r="126" spans="5:12" ht="15.75" customHeight="1">
      <c r="E126" s="249"/>
      <c r="F126" s="249"/>
      <c r="G126" s="249"/>
      <c r="J126" s="241"/>
      <c r="K126" s="241"/>
      <c r="L126" s="241"/>
    </row>
    <row r="127" spans="5:12" ht="15.75" customHeight="1">
      <c r="E127" s="249"/>
      <c r="F127" s="249"/>
      <c r="G127" s="249"/>
      <c r="J127" s="241"/>
      <c r="K127" s="241"/>
      <c r="L127" s="241"/>
    </row>
    <row r="128" spans="5:12" ht="15.75" customHeight="1">
      <c r="E128" s="249"/>
      <c r="F128" s="249"/>
      <c r="G128" s="249"/>
      <c r="J128" s="241"/>
      <c r="K128" s="241"/>
      <c r="L128" s="241"/>
    </row>
    <row r="129" spans="5:12" ht="15.75" customHeight="1">
      <c r="E129" s="249"/>
      <c r="F129" s="249"/>
      <c r="G129" s="249"/>
      <c r="J129" s="241"/>
      <c r="K129" s="241"/>
      <c r="L129" s="241"/>
    </row>
    <row r="130" spans="5:12" ht="15.75" customHeight="1">
      <c r="E130" s="249"/>
      <c r="F130" s="249"/>
      <c r="G130" s="249"/>
      <c r="J130" s="241"/>
      <c r="K130" s="241"/>
      <c r="L130" s="241"/>
    </row>
    <row r="131" spans="5:12" ht="15.75" customHeight="1">
      <c r="E131" s="249"/>
      <c r="F131" s="249"/>
      <c r="G131" s="249"/>
      <c r="J131" s="241"/>
      <c r="K131" s="241"/>
      <c r="L131" s="241"/>
    </row>
    <row r="132" spans="5:12" ht="15.75" customHeight="1">
      <c r="E132" s="249"/>
      <c r="F132" s="249"/>
      <c r="G132" s="249"/>
      <c r="J132" s="241"/>
      <c r="K132" s="241"/>
      <c r="L132" s="241"/>
    </row>
    <row r="133" spans="5:12" ht="15.75" customHeight="1">
      <c r="E133" s="249"/>
      <c r="F133" s="249"/>
      <c r="G133" s="249"/>
      <c r="J133" s="241"/>
      <c r="K133" s="241"/>
      <c r="L133" s="241"/>
    </row>
    <row r="134" spans="5:12" ht="15.75" customHeight="1">
      <c r="E134" s="249"/>
      <c r="F134" s="249"/>
      <c r="G134" s="249"/>
      <c r="J134" s="241"/>
      <c r="K134" s="241"/>
      <c r="L134" s="241"/>
    </row>
    <row r="135" spans="5:12" ht="15.75" customHeight="1">
      <c r="E135" s="249"/>
      <c r="F135" s="249"/>
      <c r="G135" s="249"/>
      <c r="J135" s="241"/>
      <c r="K135" s="241"/>
      <c r="L135" s="241"/>
    </row>
    <row r="136" spans="5:12" ht="15.75" customHeight="1">
      <c r="E136" s="249"/>
      <c r="F136" s="249"/>
      <c r="G136" s="249"/>
      <c r="J136" s="241"/>
      <c r="K136" s="241"/>
      <c r="L136" s="241"/>
    </row>
    <row r="137" spans="5:12" ht="15.75" customHeight="1">
      <c r="E137" s="249"/>
      <c r="F137" s="249"/>
      <c r="G137" s="249"/>
      <c r="J137" s="241"/>
      <c r="K137" s="241"/>
      <c r="L137" s="241"/>
    </row>
    <row r="138" spans="5:12" ht="15.75" customHeight="1">
      <c r="E138" s="249"/>
      <c r="F138" s="249"/>
      <c r="G138" s="249"/>
      <c r="J138" s="241"/>
      <c r="K138" s="241"/>
      <c r="L138" s="241"/>
    </row>
    <row r="139" spans="5:12" ht="15.75" customHeight="1">
      <c r="E139" s="249"/>
      <c r="F139" s="249"/>
      <c r="G139" s="249"/>
      <c r="J139" s="241"/>
      <c r="K139" s="241"/>
      <c r="L139" s="241"/>
    </row>
    <row r="140" spans="5:12" ht="15.75" customHeight="1">
      <c r="E140" s="249"/>
      <c r="F140" s="249"/>
      <c r="G140" s="249"/>
      <c r="J140" s="241"/>
      <c r="K140" s="241"/>
      <c r="L140" s="241"/>
    </row>
    <row r="141" spans="5:12" ht="15.75" customHeight="1">
      <c r="E141" s="249"/>
      <c r="F141" s="249"/>
      <c r="G141" s="249"/>
      <c r="J141" s="241"/>
      <c r="K141" s="241"/>
      <c r="L141" s="241"/>
    </row>
    <row r="142" spans="5:12" ht="15.75" customHeight="1">
      <c r="E142" s="249"/>
      <c r="F142" s="249"/>
      <c r="G142" s="249"/>
      <c r="J142" s="241"/>
      <c r="K142" s="241"/>
      <c r="L142" s="241"/>
    </row>
    <row r="143" spans="5:12" ht="15.75" customHeight="1">
      <c r="E143" s="249"/>
      <c r="F143" s="249"/>
      <c r="G143" s="249"/>
      <c r="J143" s="241"/>
      <c r="K143" s="241"/>
      <c r="L143" s="241"/>
    </row>
    <row r="144" spans="5:12" ht="15.75" customHeight="1">
      <c r="E144" s="249"/>
      <c r="F144" s="249"/>
      <c r="G144" s="249"/>
      <c r="J144" s="241"/>
      <c r="K144" s="241"/>
      <c r="L144" s="241"/>
    </row>
    <row r="145" spans="5:12" ht="15.75" customHeight="1">
      <c r="E145" s="249"/>
      <c r="F145" s="249"/>
      <c r="G145" s="249"/>
      <c r="J145" s="241"/>
      <c r="K145" s="241"/>
      <c r="L145" s="241"/>
    </row>
    <row r="146" spans="5:12" ht="15.75" customHeight="1">
      <c r="E146" s="249"/>
      <c r="F146" s="249"/>
      <c r="G146" s="249"/>
      <c r="J146" s="241"/>
      <c r="K146" s="241"/>
      <c r="L146" s="241"/>
    </row>
    <row r="147" spans="5:12" ht="15.75" customHeight="1">
      <c r="E147" s="249"/>
      <c r="F147" s="249"/>
      <c r="G147" s="249"/>
      <c r="J147" s="241"/>
      <c r="K147" s="241"/>
      <c r="L147" s="241"/>
    </row>
    <row r="148" spans="5:12" ht="15.75" customHeight="1">
      <c r="E148" s="249"/>
      <c r="F148" s="249"/>
      <c r="G148" s="249"/>
      <c r="J148" s="241"/>
      <c r="K148" s="241"/>
      <c r="L148" s="241"/>
    </row>
    <row r="149" spans="5:12" ht="15.75" customHeight="1">
      <c r="E149" s="249"/>
      <c r="F149" s="249"/>
      <c r="G149" s="249"/>
      <c r="J149" s="241"/>
      <c r="K149" s="241"/>
      <c r="L149" s="241"/>
    </row>
    <row r="150" spans="5:12" ht="15.75" customHeight="1">
      <c r="E150" s="249"/>
      <c r="F150" s="249"/>
      <c r="G150" s="249"/>
      <c r="J150" s="241"/>
      <c r="K150" s="241"/>
      <c r="L150" s="241"/>
    </row>
    <row r="151" spans="5:12" ht="15.75" customHeight="1">
      <c r="E151" s="249"/>
      <c r="F151" s="249"/>
      <c r="G151" s="249"/>
      <c r="J151" s="241"/>
      <c r="K151" s="241"/>
      <c r="L151" s="241"/>
    </row>
    <row r="152" spans="5:12" ht="15.75" customHeight="1">
      <c r="E152" s="249"/>
      <c r="F152" s="249"/>
      <c r="G152" s="249"/>
      <c r="J152" s="241"/>
      <c r="K152" s="241"/>
      <c r="L152" s="241"/>
    </row>
    <row r="153" spans="5:12" ht="15.75" customHeight="1">
      <c r="E153" s="249"/>
      <c r="F153" s="249"/>
      <c r="G153" s="249"/>
      <c r="J153" s="63"/>
      <c r="K153" s="63"/>
      <c r="L153" s="63"/>
    </row>
    <row r="154" spans="5:12" ht="15.75" customHeight="1">
      <c r="E154" s="249"/>
      <c r="F154" s="249"/>
      <c r="G154" s="249"/>
      <c r="J154" s="63"/>
      <c r="K154" s="63"/>
      <c r="L154" s="63"/>
    </row>
    <row r="155" spans="5:12" ht="15.75" customHeight="1">
      <c r="E155" s="249"/>
      <c r="F155" s="249"/>
      <c r="G155" s="249"/>
      <c r="J155" s="63"/>
      <c r="K155" s="63"/>
      <c r="L155" s="63"/>
    </row>
    <row r="156" spans="5:12" ht="15.75" customHeight="1">
      <c r="E156" s="249"/>
      <c r="F156" s="249"/>
      <c r="G156" s="249"/>
      <c r="J156" s="63"/>
      <c r="K156" s="63"/>
      <c r="L156" s="63"/>
    </row>
    <row r="157" spans="5:12" ht="15.75" customHeight="1">
      <c r="E157" s="249"/>
      <c r="F157" s="249"/>
      <c r="G157" s="249"/>
      <c r="J157" s="63"/>
      <c r="K157" s="63"/>
      <c r="L157" s="63"/>
    </row>
    <row r="158" spans="5:12" ht="15.75" customHeight="1">
      <c r="E158" s="249"/>
      <c r="F158" s="249"/>
      <c r="G158" s="249"/>
      <c r="J158" s="241"/>
      <c r="K158" s="241"/>
      <c r="L158" s="241"/>
    </row>
    <row r="159" spans="5:12" ht="15.75" customHeight="1">
      <c r="E159" s="249"/>
      <c r="F159" s="249"/>
      <c r="G159" s="249"/>
      <c r="J159" s="241"/>
      <c r="K159" s="241"/>
      <c r="L159" s="241"/>
    </row>
    <row r="160" spans="5:12" ht="15.75" customHeight="1">
      <c r="E160" s="249"/>
      <c r="F160" s="249"/>
      <c r="G160" s="249"/>
      <c r="J160" s="241"/>
      <c r="K160" s="241"/>
      <c r="L160" s="241"/>
    </row>
    <row r="161" spans="5:12" ht="15.75" customHeight="1">
      <c r="E161" s="249"/>
      <c r="F161" s="249"/>
      <c r="G161" s="249"/>
      <c r="J161" s="241"/>
      <c r="K161" s="241"/>
      <c r="L161" s="241"/>
    </row>
    <row r="162" spans="5:12" ht="15.75" customHeight="1">
      <c r="E162" s="249"/>
      <c r="F162" s="249"/>
      <c r="G162" s="249"/>
      <c r="J162" s="241"/>
      <c r="K162" s="241"/>
      <c r="L162" s="241"/>
    </row>
    <row r="163" spans="5:12" ht="15.75" customHeight="1">
      <c r="E163" s="249"/>
      <c r="F163" s="249"/>
      <c r="G163" s="249"/>
      <c r="J163" s="241"/>
      <c r="K163" s="241"/>
      <c r="L163" s="241"/>
    </row>
    <row r="164" spans="5:12" ht="15.75" customHeight="1">
      <c r="E164" s="249"/>
      <c r="F164" s="249"/>
      <c r="G164" s="249"/>
      <c r="J164" s="241"/>
      <c r="K164" s="241"/>
      <c r="L164" s="241"/>
    </row>
    <row r="165" spans="5:12" ht="15.75" customHeight="1">
      <c r="E165" s="249"/>
      <c r="F165" s="249"/>
      <c r="G165" s="249"/>
      <c r="J165" s="241"/>
      <c r="K165" s="241"/>
      <c r="L165" s="241"/>
    </row>
    <row r="166" spans="5:12" ht="15.75" customHeight="1">
      <c r="E166" s="249"/>
      <c r="F166" s="249"/>
      <c r="G166" s="249"/>
      <c r="J166" s="241"/>
      <c r="K166" s="241"/>
      <c r="L166" s="241"/>
    </row>
    <row r="167" spans="5:12" ht="15.75" customHeight="1">
      <c r="E167" s="249"/>
      <c r="F167" s="249"/>
      <c r="G167" s="249"/>
      <c r="J167" s="241"/>
      <c r="K167" s="241"/>
      <c r="L167" s="241"/>
    </row>
    <row r="168" spans="5:12" ht="15.75" customHeight="1">
      <c r="E168" s="249"/>
      <c r="F168" s="249"/>
      <c r="G168" s="249"/>
      <c r="J168" s="241"/>
      <c r="K168" s="241"/>
      <c r="L168" s="241"/>
    </row>
    <row r="169" spans="5:12" ht="15.75" customHeight="1">
      <c r="E169" s="249"/>
      <c r="F169" s="249"/>
      <c r="G169" s="249"/>
      <c r="J169" s="241"/>
      <c r="K169" s="241"/>
      <c r="L169" s="241"/>
    </row>
    <row r="170" spans="5:12" ht="15.75" customHeight="1">
      <c r="E170" s="249"/>
      <c r="F170" s="249"/>
      <c r="G170" s="249"/>
      <c r="J170" s="241"/>
      <c r="K170" s="241"/>
      <c r="L170" s="241"/>
    </row>
    <row r="171" spans="5:12" ht="15.75" customHeight="1">
      <c r="E171" s="249"/>
      <c r="F171" s="249"/>
      <c r="G171" s="249"/>
      <c r="J171" s="241"/>
      <c r="K171" s="241"/>
      <c r="L171" s="241"/>
    </row>
    <row r="172" spans="5:12" ht="15.75" customHeight="1">
      <c r="E172" s="249"/>
      <c r="F172" s="249"/>
      <c r="G172" s="249"/>
      <c r="J172" s="241"/>
      <c r="K172" s="241"/>
      <c r="L172" s="241"/>
    </row>
    <row r="173" spans="5:12" ht="15.75" customHeight="1">
      <c r="E173" s="249"/>
      <c r="F173" s="249"/>
      <c r="G173" s="249"/>
      <c r="J173" s="241"/>
      <c r="K173" s="241"/>
      <c r="L173" s="241"/>
    </row>
    <row r="174" spans="5:12" ht="15.75" customHeight="1">
      <c r="E174" s="249"/>
      <c r="F174" s="249"/>
      <c r="G174" s="249"/>
      <c r="J174" s="241"/>
      <c r="K174" s="241"/>
      <c r="L174" s="241"/>
    </row>
    <row r="175" spans="5:12" ht="15.75" customHeight="1">
      <c r="E175" s="249"/>
      <c r="F175" s="249"/>
      <c r="G175" s="249"/>
      <c r="J175" s="241"/>
      <c r="K175" s="241"/>
      <c r="L175" s="241"/>
    </row>
    <row r="176" spans="5:12" ht="15.75" customHeight="1">
      <c r="E176" s="249"/>
      <c r="F176" s="249"/>
      <c r="G176" s="249"/>
      <c r="J176" s="241"/>
      <c r="K176" s="241"/>
      <c r="L176" s="241"/>
    </row>
    <row r="177" spans="5:12" ht="15.75" customHeight="1">
      <c r="E177" s="249"/>
      <c r="F177" s="249"/>
      <c r="G177" s="249"/>
      <c r="J177" s="241"/>
      <c r="K177" s="241"/>
      <c r="L177" s="241"/>
    </row>
    <row r="178" spans="5:12" ht="15.75" customHeight="1">
      <c r="E178" s="249"/>
      <c r="F178" s="249"/>
      <c r="G178" s="249"/>
      <c r="J178" s="241"/>
      <c r="K178" s="241"/>
      <c r="L178" s="241"/>
    </row>
    <row r="179" spans="5:12" ht="15.75" customHeight="1">
      <c r="E179" s="249"/>
      <c r="F179" s="249"/>
      <c r="G179" s="249"/>
      <c r="J179" s="241"/>
      <c r="K179" s="241"/>
      <c r="L179" s="241"/>
    </row>
    <row r="180" spans="5:12" ht="15.75" customHeight="1">
      <c r="E180" s="249"/>
      <c r="F180" s="249"/>
      <c r="G180" s="249"/>
      <c r="J180" s="241"/>
      <c r="K180" s="241"/>
      <c r="L180" s="241"/>
    </row>
    <row r="181" spans="5:12" ht="15.75" customHeight="1">
      <c r="E181" s="249"/>
      <c r="F181" s="249"/>
      <c r="G181" s="249"/>
      <c r="J181" s="241"/>
      <c r="K181" s="241"/>
      <c r="L181" s="241"/>
    </row>
    <row r="182" spans="5:12" ht="15.75" customHeight="1">
      <c r="E182" s="249"/>
      <c r="F182" s="249"/>
      <c r="G182" s="249"/>
      <c r="J182" s="241"/>
      <c r="K182" s="241"/>
      <c r="L182" s="241"/>
    </row>
    <row r="183" spans="5:12" ht="15.75" customHeight="1">
      <c r="E183" s="249"/>
      <c r="F183" s="249"/>
      <c r="G183" s="249"/>
      <c r="J183" s="241"/>
      <c r="K183" s="241"/>
      <c r="L183" s="241"/>
    </row>
    <row r="184" spans="5:12" ht="15.75" customHeight="1">
      <c r="E184" s="249"/>
      <c r="F184" s="249"/>
      <c r="G184" s="249"/>
      <c r="J184" s="241"/>
      <c r="K184" s="241"/>
      <c r="L184" s="241"/>
    </row>
    <row r="185" spans="5:12" ht="15.75" customHeight="1">
      <c r="E185" s="249"/>
      <c r="F185" s="249"/>
      <c r="G185" s="249"/>
      <c r="J185" s="241"/>
      <c r="K185" s="241"/>
      <c r="L185" s="241"/>
    </row>
    <row r="186" spans="5:12" ht="15.75" customHeight="1">
      <c r="E186" s="249"/>
      <c r="F186" s="249"/>
      <c r="G186" s="249"/>
      <c r="J186" s="241"/>
      <c r="K186" s="241"/>
      <c r="L186" s="241"/>
    </row>
    <row r="187" spans="5:12" ht="15.75" customHeight="1">
      <c r="E187" s="249"/>
      <c r="F187" s="249"/>
      <c r="G187" s="249"/>
      <c r="J187" s="241"/>
      <c r="K187" s="241"/>
      <c r="L187" s="241"/>
    </row>
    <row r="188" spans="5:12" ht="15.75" customHeight="1">
      <c r="E188" s="249"/>
      <c r="F188" s="249"/>
      <c r="G188" s="249"/>
      <c r="J188" s="241"/>
      <c r="K188" s="241"/>
      <c r="L188" s="241"/>
    </row>
    <row r="189" spans="5:12" ht="15.75" customHeight="1">
      <c r="E189" s="249"/>
      <c r="F189" s="249"/>
      <c r="G189" s="249"/>
      <c r="J189" s="241"/>
      <c r="K189" s="241"/>
      <c r="L189" s="241"/>
    </row>
    <row r="190" spans="5:12" ht="15.75" customHeight="1">
      <c r="E190" s="249"/>
      <c r="F190" s="249"/>
      <c r="G190" s="249"/>
      <c r="J190" s="241"/>
      <c r="K190" s="241"/>
      <c r="L190" s="241"/>
    </row>
    <row r="191" spans="5:12" ht="15.75" customHeight="1">
      <c r="E191" s="249"/>
      <c r="F191" s="249"/>
      <c r="G191" s="249"/>
      <c r="J191" s="241"/>
      <c r="K191" s="241"/>
      <c r="L191" s="241"/>
    </row>
    <row r="192" spans="5:12" ht="15.75" customHeight="1">
      <c r="E192" s="249"/>
      <c r="F192" s="249"/>
      <c r="G192" s="249"/>
      <c r="J192" s="241"/>
      <c r="K192" s="241"/>
      <c r="L192" s="241"/>
    </row>
    <row r="193" spans="5:12" ht="15.75" customHeight="1">
      <c r="E193" s="249"/>
      <c r="F193" s="249"/>
      <c r="G193" s="249"/>
      <c r="J193" s="241"/>
      <c r="K193" s="241"/>
      <c r="L193" s="241"/>
    </row>
    <row r="194" spans="5:12" ht="15.75" customHeight="1">
      <c r="E194" s="249"/>
      <c r="F194" s="249"/>
      <c r="G194" s="249"/>
      <c r="J194" s="241"/>
      <c r="K194" s="241"/>
      <c r="L194" s="241"/>
    </row>
    <row r="195" spans="5:12" ht="15.75" customHeight="1">
      <c r="E195" s="249"/>
      <c r="F195" s="249"/>
      <c r="G195" s="249"/>
      <c r="J195" s="241"/>
      <c r="K195" s="241"/>
      <c r="L195" s="241"/>
    </row>
    <row r="196" spans="5:12" ht="15.75" customHeight="1">
      <c r="E196" s="249"/>
      <c r="F196" s="249"/>
      <c r="G196" s="249"/>
      <c r="J196" s="241"/>
      <c r="K196" s="241"/>
      <c r="L196" s="241"/>
    </row>
    <row r="197" spans="5:12" ht="15.75" customHeight="1">
      <c r="E197" s="249"/>
      <c r="F197" s="249"/>
      <c r="G197" s="249"/>
      <c r="J197" s="241"/>
      <c r="K197" s="241"/>
      <c r="L197" s="241"/>
    </row>
    <row r="198" spans="5:12" ht="15.75" customHeight="1">
      <c r="E198" s="249"/>
      <c r="F198" s="249"/>
      <c r="G198" s="249"/>
      <c r="J198" s="241"/>
      <c r="K198" s="241"/>
      <c r="L198" s="241"/>
    </row>
    <row r="199" spans="5:12" ht="15.75" customHeight="1">
      <c r="E199" s="249"/>
      <c r="F199" s="249"/>
      <c r="G199" s="249"/>
      <c r="J199" s="241"/>
      <c r="K199" s="241"/>
      <c r="L199" s="241"/>
    </row>
    <row r="200" spans="5:12" ht="15.75" customHeight="1">
      <c r="E200" s="249"/>
      <c r="F200" s="249"/>
      <c r="G200" s="249"/>
      <c r="J200" s="241"/>
      <c r="K200" s="241"/>
      <c r="L200" s="241"/>
    </row>
    <row r="201" spans="5:12" ht="15.75" customHeight="1">
      <c r="E201" s="249"/>
      <c r="F201" s="249"/>
      <c r="G201" s="249"/>
      <c r="J201" s="241"/>
      <c r="K201" s="241"/>
      <c r="L201" s="241"/>
    </row>
    <row r="202" spans="5:12" ht="15.75" customHeight="1">
      <c r="E202" s="249"/>
      <c r="F202" s="249"/>
      <c r="G202" s="249"/>
      <c r="J202" s="241"/>
      <c r="K202" s="241"/>
      <c r="L202" s="241"/>
    </row>
    <row r="203" spans="5:12" ht="15.75" customHeight="1">
      <c r="E203" s="249"/>
      <c r="F203" s="249"/>
      <c r="G203" s="249"/>
      <c r="J203" s="241"/>
      <c r="K203" s="241"/>
      <c r="L203" s="241"/>
    </row>
    <row r="204" spans="5:12" ht="15.75" customHeight="1">
      <c r="E204" s="249"/>
      <c r="F204" s="249"/>
      <c r="G204" s="249"/>
      <c r="J204" s="241"/>
      <c r="K204" s="241"/>
      <c r="L204" s="241"/>
    </row>
    <row r="205" spans="5:12" ht="15.75" customHeight="1">
      <c r="E205" s="249"/>
      <c r="F205" s="249"/>
      <c r="G205" s="249"/>
      <c r="J205" s="241"/>
      <c r="K205" s="241"/>
      <c r="L205" s="241"/>
    </row>
    <row r="206" spans="5:12" ht="15.75" customHeight="1">
      <c r="E206" s="249"/>
      <c r="F206" s="249"/>
      <c r="G206" s="249"/>
      <c r="J206" s="241"/>
      <c r="K206" s="241"/>
      <c r="L206" s="241"/>
    </row>
    <row r="207" spans="5:12" ht="15.75" customHeight="1">
      <c r="E207" s="249"/>
      <c r="F207" s="249"/>
      <c r="G207" s="249"/>
      <c r="J207" s="241"/>
      <c r="K207" s="241"/>
      <c r="L207" s="241"/>
    </row>
    <row r="208" spans="5:12" ht="15.75" customHeight="1">
      <c r="E208" s="249"/>
      <c r="F208" s="249"/>
      <c r="G208" s="249"/>
      <c r="J208" s="241"/>
      <c r="K208" s="241"/>
      <c r="L208" s="241"/>
    </row>
    <row r="209" spans="5:12" ht="15.75" customHeight="1">
      <c r="E209" s="249"/>
      <c r="F209" s="249"/>
      <c r="G209" s="249"/>
      <c r="J209" s="241"/>
      <c r="K209" s="241"/>
      <c r="L209" s="241"/>
    </row>
    <row r="210" spans="5:12" ht="15.75" customHeight="1">
      <c r="E210" s="249"/>
      <c r="F210" s="249"/>
      <c r="G210" s="249"/>
      <c r="J210" s="241"/>
      <c r="K210" s="241"/>
      <c r="L210" s="241"/>
    </row>
    <row r="211" spans="5:12" ht="15.75" customHeight="1">
      <c r="E211" s="249"/>
      <c r="F211" s="249"/>
      <c r="G211" s="249"/>
      <c r="J211" s="241"/>
      <c r="K211" s="241"/>
      <c r="L211" s="241"/>
    </row>
    <row r="212" spans="5:12" ht="15.75" customHeight="1">
      <c r="E212" s="249"/>
      <c r="F212" s="249"/>
      <c r="G212" s="249"/>
      <c r="J212" s="241"/>
      <c r="K212" s="241"/>
      <c r="L212" s="241"/>
    </row>
    <row r="213" spans="5:12" ht="15.75" customHeight="1">
      <c r="E213" s="249"/>
      <c r="F213" s="249"/>
      <c r="G213" s="249"/>
      <c r="J213" s="241"/>
      <c r="K213" s="241"/>
      <c r="L213" s="241"/>
    </row>
    <row r="214" spans="5:12" ht="15.75" customHeight="1">
      <c r="E214" s="249"/>
      <c r="F214" s="249"/>
      <c r="G214" s="249"/>
      <c r="J214" s="241"/>
      <c r="K214" s="241"/>
      <c r="L214" s="241"/>
    </row>
    <row r="215" spans="5:12" ht="15.75" customHeight="1">
      <c r="E215" s="249"/>
      <c r="F215" s="249"/>
      <c r="G215" s="249"/>
      <c r="J215" s="241"/>
      <c r="K215" s="241"/>
      <c r="L215" s="241"/>
    </row>
    <row r="216" spans="5:12" ht="15.75" customHeight="1">
      <c r="E216" s="249"/>
      <c r="F216" s="249"/>
      <c r="G216" s="249"/>
      <c r="J216" s="241"/>
      <c r="K216" s="241"/>
      <c r="L216" s="241"/>
    </row>
    <row r="217" spans="5:12" ht="15.75" customHeight="1">
      <c r="E217" s="249"/>
      <c r="F217" s="249"/>
      <c r="G217" s="249"/>
      <c r="J217" s="241"/>
      <c r="K217" s="241"/>
      <c r="L217" s="241"/>
    </row>
    <row r="218" spans="5:12" ht="15.75" customHeight="1">
      <c r="E218" s="249"/>
      <c r="F218" s="249"/>
      <c r="G218" s="249"/>
      <c r="J218" s="241"/>
      <c r="K218" s="241"/>
      <c r="L218" s="241"/>
    </row>
    <row r="219" spans="5:12" ht="15.75" customHeight="1">
      <c r="E219" s="249"/>
      <c r="F219" s="249"/>
      <c r="G219" s="249"/>
      <c r="J219" s="241"/>
      <c r="K219" s="241"/>
      <c r="L219" s="241"/>
    </row>
    <row r="220" spans="5:12" ht="15.75" customHeight="1">
      <c r="E220" s="249"/>
      <c r="F220" s="249"/>
      <c r="G220" s="249"/>
      <c r="J220" s="241"/>
      <c r="K220" s="241"/>
      <c r="L220" s="241"/>
    </row>
    <row r="221" spans="5:12" ht="15.75" customHeight="1">
      <c r="E221" s="249"/>
      <c r="F221" s="249"/>
      <c r="G221" s="249"/>
      <c r="J221" s="241"/>
      <c r="K221" s="241"/>
      <c r="L221" s="241"/>
    </row>
    <row r="222" spans="5:12" ht="15.75" customHeight="1">
      <c r="E222" s="249"/>
      <c r="F222" s="249"/>
      <c r="G222" s="249"/>
      <c r="J222" s="241"/>
      <c r="K222" s="241"/>
      <c r="L222" s="241"/>
    </row>
    <row r="223" spans="5:12" ht="15.75" customHeight="1">
      <c r="E223" s="249"/>
      <c r="F223" s="249"/>
      <c r="G223" s="249"/>
      <c r="J223" s="241"/>
      <c r="K223" s="241"/>
      <c r="L223" s="241"/>
    </row>
    <row r="224" spans="5:12" ht="15.75" customHeight="1">
      <c r="E224" s="249"/>
      <c r="F224" s="249"/>
      <c r="G224" s="249"/>
      <c r="J224" s="241"/>
      <c r="K224" s="241"/>
      <c r="L224" s="241"/>
    </row>
    <row r="225" spans="5:12" ht="15.75" customHeight="1">
      <c r="E225" s="249"/>
      <c r="F225" s="249"/>
      <c r="G225" s="249"/>
      <c r="J225" s="241"/>
      <c r="K225" s="241"/>
      <c r="L225" s="241"/>
    </row>
    <row r="226" spans="5:12" ht="15.75" customHeight="1">
      <c r="E226" s="249"/>
      <c r="F226" s="249"/>
      <c r="G226" s="249"/>
      <c r="J226" s="241"/>
      <c r="K226" s="241"/>
      <c r="L226" s="241"/>
    </row>
    <row r="227" spans="5:12" ht="15.75" customHeight="1">
      <c r="E227" s="249"/>
      <c r="F227" s="249"/>
      <c r="G227" s="249"/>
      <c r="J227" s="241"/>
      <c r="K227" s="241"/>
      <c r="L227" s="241"/>
    </row>
    <row r="228" spans="5:12" ht="15.75" customHeight="1">
      <c r="E228" s="249"/>
      <c r="F228" s="249"/>
      <c r="G228" s="249"/>
      <c r="J228" s="241"/>
      <c r="K228" s="241"/>
      <c r="L228" s="241"/>
    </row>
    <row r="229" spans="5:12" ht="15.75" customHeight="1">
      <c r="E229" s="249"/>
      <c r="F229" s="249"/>
      <c r="G229" s="249"/>
      <c r="J229" s="241"/>
      <c r="K229" s="241"/>
      <c r="L229" s="241"/>
    </row>
    <row r="230" spans="5:12" ht="15.75" customHeight="1">
      <c r="E230" s="249"/>
      <c r="F230" s="249"/>
      <c r="G230" s="249"/>
      <c r="J230" s="241"/>
      <c r="K230" s="241"/>
      <c r="L230" s="241"/>
    </row>
    <row r="231" spans="5:12" ht="15.75" customHeight="1">
      <c r="E231" s="249"/>
      <c r="F231" s="249"/>
      <c r="G231" s="249"/>
      <c r="J231" s="241"/>
      <c r="K231" s="241"/>
      <c r="L231" s="241"/>
    </row>
    <row r="232" spans="5:12" ht="15.75" customHeight="1">
      <c r="E232" s="249"/>
      <c r="F232" s="249"/>
      <c r="G232" s="249"/>
      <c r="J232" s="241"/>
      <c r="K232" s="241"/>
      <c r="L232" s="241"/>
    </row>
    <row r="233" spans="5:12" ht="15.75" customHeight="1">
      <c r="E233" s="249"/>
      <c r="F233" s="249"/>
      <c r="G233" s="249"/>
      <c r="J233" s="241"/>
      <c r="K233" s="241"/>
      <c r="L233" s="241"/>
    </row>
    <row r="234" spans="5:12" ht="15.75" customHeight="1">
      <c r="E234" s="249"/>
      <c r="F234" s="249"/>
      <c r="G234" s="249"/>
      <c r="J234" s="241"/>
      <c r="K234" s="241"/>
      <c r="L234" s="241"/>
    </row>
    <row r="235" spans="5:12" ht="15.75" customHeight="1">
      <c r="E235" s="249"/>
      <c r="F235" s="249"/>
      <c r="G235" s="249"/>
      <c r="J235" s="241"/>
      <c r="K235" s="241"/>
      <c r="L235" s="241"/>
    </row>
    <row r="236" spans="5:12" ht="15.75" customHeight="1">
      <c r="E236" s="249"/>
      <c r="F236" s="249"/>
      <c r="G236" s="249"/>
      <c r="J236" s="241"/>
      <c r="K236" s="241"/>
      <c r="L236" s="241"/>
    </row>
    <row r="237" spans="5:12" ht="15.75" customHeight="1">
      <c r="E237" s="249"/>
      <c r="F237" s="249"/>
      <c r="G237" s="249"/>
      <c r="J237" s="241"/>
      <c r="K237" s="241"/>
      <c r="L237" s="241"/>
    </row>
    <row r="238" spans="5:12" ht="15.75" customHeight="1">
      <c r="E238" s="249"/>
      <c r="F238" s="249"/>
      <c r="G238" s="249"/>
      <c r="J238" s="241"/>
      <c r="K238" s="241"/>
      <c r="L238" s="241"/>
    </row>
    <row r="239" spans="5:12" ht="15.75" customHeight="1">
      <c r="E239" s="249"/>
      <c r="F239" s="249"/>
      <c r="G239" s="249"/>
      <c r="J239" s="241"/>
      <c r="K239" s="241"/>
      <c r="L239" s="241"/>
    </row>
    <row r="240" spans="5:12" ht="15.75" customHeight="1">
      <c r="E240" s="249"/>
      <c r="F240" s="249"/>
      <c r="G240" s="249"/>
      <c r="J240" s="241"/>
      <c r="K240" s="241"/>
      <c r="L240" s="241"/>
    </row>
    <row r="241" spans="5:12" ht="15.75" customHeight="1">
      <c r="E241" s="249"/>
      <c r="F241" s="249"/>
      <c r="G241" s="249"/>
      <c r="J241" s="248"/>
      <c r="K241" s="248"/>
      <c r="L241" s="248"/>
    </row>
    <row r="242" spans="5:12" ht="15.75" customHeight="1">
      <c r="E242" s="249"/>
      <c r="F242" s="249"/>
      <c r="G242" s="249"/>
      <c r="J242" s="248"/>
      <c r="K242" s="248"/>
      <c r="L242" s="248"/>
    </row>
    <row r="243" spans="5:12" ht="15.75" customHeight="1">
      <c r="E243" s="249"/>
      <c r="F243" s="249"/>
      <c r="G243" s="249"/>
      <c r="J243" s="248"/>
      <c r="K243" s="248"/>
      <c r="L243" s="248"/>
    </row>
    <row r="244" spans="5:12" ht="15.75" customHeight="1">
      <c r="E244" s="249"/>
      <c r="F244" s="249"/>
      <c r="G244" s="249"/>
      <c r="J244" s="248"/>
      <c r="K244" s="248"/>
      <c r="L244" s="248"/>
    </row>
    <row r="245" spans="5:12" ht="15.75" customHeight="1">
      <c r="E245" s="249"/>
      <c r="F245" s="249"/>
      <c r="G245" s="249"/>
      <c r="J245" s="248"/>
      <c r="K245" s="248"/>
      <c r="L245" s="248"/>
    </row>
    <row r="246" spans="5:12" ht="15.75" customHeight="1">
      <c r="E246" s="249"/>
      <c r="F246" s="249"/>
      <c r="G246" s="249"/>
      <c r="J246" s="248"/>
      <c r="K246" s="248"/>
      <c r="L246" s="248"/>
    </row>
    <row r="247" spans="5:12" ht="15.75" customHeight="1">
      <c r="E247" s="249"/>
      <c r="F247" s="249"/>
      <c r="G247" s="249"/>
      <c r="J247" s="248"/>
      <c r="K247" s="248"/>
      <c r="L247" s="248"/>
    </row>
    <row r="248" spans="5:12" ht="15.75" customHeight="1">
      <c r="E248" s="249"/>
      <c r="F248" s="249"/>
      <c r="G248" s="249"/>
      <c r="J248" s="248"/>
      <c r="K248" s="248"/>
      <c r="L248" s="248"/>
    </row>
    <row r="249" spans="5:12" ht="15.75" customHeight="1">
      <c r="E249" s="249"/>
      <c r="F249" s="249"/>
      <c r="G249" s="249"/>
      <c r="J249" s="248"/>
      <c r="K249" s="248"/>
      <c r="L249" s="248"/>
    </row>
    <row r="250" spans="5:12" ht="15.75" customHeight="1">
      <c r="E250" s="249"/>
      <c r="F250" s="249"/>
      <c r="G250" s="249"/>
      <c r="J250" s="248"/>
      <c r="K250" s="248"/>
      <c r="L250" s="248"/>
    </row>
    <row r="251" spans="5:12" ht="15.75" customHeight="1">
      <c r="E251" s="249"/>
      <c r="F251" s="249"/>
      <c r="G251" s="249"/>
      <c r="J251" s="248"/>
      <c r="K251" s="248"/>
      <c r="L251" s="248"/>
    </row>
    <row r="252" spans="5:12" ht="15.75" customHeight="1">
      <c r="E252" s="249"/>
      <c r="F252" s="249"/>
      <c r="G252" s="249"/>
      <c r="J252" s="248"/>
      <c r="K252" s="248"/>
      <c r="L252" s="248"/>
    </row>
    <row r="253" spans="5:12" ht="15.75" customHeight="1">
      <c r="E253" s="249"/>
      <c r="F253" s="249"/>
      <c r="G253" s="249"/>
      <c r="J253" s="248"/>
      <c r="K253" s="248"/>
      <c r="L253" s="248"/>
    </row>
    <row r="254" spans="5:12" ht="15.75" customHeight="1">
      <c r="E254" s="249"/>
      <c r="F254" s="249"/>
      <c r="G254" s="249"/>
      <c r="J254" s="248"/>
      <c r="K254" s="248"/>
      <c r="L254" s="248"/>
    </row>
    <row r="255" spans="5:12" ht="15.75" customHeight="1">
      <c r="E255" s="249"/>
      <c r="F255" s="249"/>
      <c r="G255" s="249"/>
      <c r="J255" s="248"/>
      <c r="K255" s="248"/>
      <c r="L255" s="248"/>
    </row>
    <row r="256" spans="5:12" ht="15.75" customHeight="1">
      <c r="E256" s="249"/>
      <c r="F256" s="249"/>
      <c r="G256" s="249"/>
      <c r="J256" s="248"/>
      <c r="K256" s="248"/>
      <c r="L256" s="248"/>
    </row>
    <row r="257" spans="5:12" ht="15.75" customHeight="1">
      <c r="E257" s="249"/>
      <c r="F257" s="249"/>
      <c r="G257" s="249"/>
      <c r="J257" s="248"/>
      <c r="K257" s="248"/>
      <c r="L257" s="248"/>
    </row>
    <row r="258" spans="5:12" ht="15.75" customHeight="1">
      <c r="E258" s="249"/>
      <c r="F258" s="249"/>
      <c r="G258" s="249"/>
      <c r="J258" s="248"/>
      <c r="K258" s="248"/>
      <c r="L258" s="248"/>
    </row>
    <row r="259" spans="5:12" ht="15.75" customHeight="1">
      <c r="E259" s="249"/>
      <c r="F259" s="249"/>
      <c r="G259" s="249"/>
      <c r="J259" s="248"/>
      <c r="K259" s="248"/>
      <c r="L259" s="248"/>
    </row>
    <row r="260" spans="5:12" ht="15.75" customHeight="1">
      <c r="E260" s="249"/>
      <c r="F260" s="249"/>
      <c r="G260" s="249"/>
      <c r="J260" s="248"/>
      <c r="K260" s="248"/>
      <c r="L260" s="248"/>
    </row>
    <row r="261" spans="5:12" ht="15.75" customHeight="1">
      <c r="E261" s="249"/>
      <c r="F261" s="249"/>
      <c r="G261" s="249"/>
      <c r="J261" s="248"/>
      <c r="K261" s="248"/>
      <c r="L261" s="248"/>
    </row>
    <row r="262" spans="5:12" ht="15.75" customHeight="1">
      <c r="E262" s="249"/>
      <c r="F262" s="249"/>
      <c r="G262" s="249"/>
      <c r="J262" s="248"/>
      <c r="K262" s="248"/>
      <c r="L262" s="248"/>
    </row>
    <row r="263" spans="5:12" ht="15.75" customHeight="1">
      <c r="E263" s="249"/>
      <c r="F263" s="249"/>
      <c r="G263" s="249"/>
      <c r="J263" s="248"/>
      <c r="K263" s="248"/>
      <c r="L263" s="248"/>
    </row>
    <row r="264" spans="5:12" ht="15.75" customHeight="1">
      <c r="E264" s="249"/>
      <c r="F264" s="249"/>
      <c r="G264" s="249"/>
      <c r="J264" s="248"/>
      <c r="K264" s="248"/>
      <c r="L264" s="248"/>
    </row>
    <row r="265" spans="5:12" ht="15.75" customHeight="1">
      <c r="E265" s="249"/>
      <c r="F265" s="249"/>
      <c r="G265" s="249"/>
      <c r="J265" s="248"/>
      <c r="K265" s="248"/>
      <c r="L265" s="248"/>
    </row>
    <row r="266" spans="5:12" ht="15.75" customHeight="1">
      <c r="E266" s="249"/>
      <c r="F266" s="249"/>
      <c r="G266" s="249"/>
      <c r="J266" s="248"/>
      <c r="K266" s="248"/>
      <c r="L266" s="248"/>
    </row>
    <row r="267" spans="5:12" ht="15.75" customHeight="1">
      <c r="E267" s="249"/>
      <c r="F267" s="249"/>
      <c r="G267" s="249"/>
      <c r="J267" s="248"/>
      <c r="K267" s="248"/>
      <c r="L267" s="248"/>
    </row>
    <row r="268" spans="5:12" ht="15.75" customHeight="1">
      <c r="E268" s="249"/>
      <c r="F268" s="249"/>
      <c r="G268" s="249"/>
      <c r="J268" s="248"/>
      <c r="K268" s="248"/>
      <c r="L268" s="248"/>
    </row>
    <row r="269" spans="5:12" ht="15.75" customHeight="1">
      <c r="E269" s="249"/>
      <c r="F269" s="249"/>
      <c r="G269" s="249"/>
      <c r="J269" s="248"/>
      <c r="K269" s="248"/>
      <c r="L269" s="248"/>
    </row>
    <row r="270" spans="5:12" ht="15.75" customHeight="1">
      <c r="E270" s="249"/>
      <c r="F270" s="249"/>
      <c r="G270" s="249"/>
      <c r="J270" s="248"/>
      <c r="K270" s="248"/>
      <c r="L270" s="248"/>
    </row>
    <row r="271" spans="5:12" ht="15.75" customHeight="1">
      <c r="E271" s="249"/>
      <c r="F271" s="249"/>
      <c r="G271" s="249"/>
      <c r="J271" s="248"/>
      <c r="K271" s="248"/>
      <c r="L271" s="248"/>
    </row>
    <row r="272" spans="5:12" ht="15.75" customHeight="1">
      <c r="E272" s="249"/>
      <c r="F272" s="249"/>
      <c r="G272" s="249"/>
      <c r="J272" s="248"/>
      <c r="K272" s="248"/>
      <c r="L272" s="248"/>
    </row>
    <row r="273" spans="5:12" ht="15.75" customHeight="1">
      <c r="E273" s="249"/>
      <c r="F273" s="249"/>
      <c r="G273" s="249"/>
      <c r="J273" s="248"/>
      <c r="K273" s="248"/>
      <c r="L273" s="248"/>
    </row>
    <row r="274" spans="5:12" ht="15.75" customHeight="1">
      <c r="E274" s="249"/>
      <c r="F274" s="249"/>
      <c r="G274" s="249"/>
      <c r="J274" s="248"/>
      <c r="K274" s="248"/>
      <c r="L274" s="248"/>
    </row>
    <row r="275" spans="5:12" ht="15.75" customHeight="1">
      <c r="E275" s="249"/>
      <c r="F275" s="249"/>
      <c r="G275" s="249"/>
      <c r="J275" s="248"/>
      <c r="K275" s="248"/>
      <c r="L275" s="248"/>
    </row>
    <row r="276" spans="5:12" ht="15.75" customHeight="1">
      <c r="E276" s="249"/>
      <c r="F276" s="249"/>
      <c r="G276" s="249"/>
      <c r="J276" s="248"/>
      <c r="K276" s="248"/>
      <c r="L276" s="248"/>
    </row>
    <row r="277" spans="5:12" ht="15.75" customHeight="1">
      <c r="E277" s="249"/>
      <c r="F277" s="249"/>
      <c r="G277" s="249"/>
      <c r="J277" s="248"/>
      <c r="K277" s="248"/>
      <c r="L277" s="248"/>
    </row>
    <row r="278" spans="5:12" ht="15.75" customHeight="1">
      <c r="E278" s="249"/>
      <c r="F278" s="249"/>
      <c r="G278" s="249"/>
      <c r="J278" s="248"/>
      <c r="K278" s="248"/>
      <c r="L278" s="248"/>
    </row>
    <row r="279" spans="5:12" ht="15.75" customHeight="1">
      <c r="E279" s="249"/>
      <c r="F279" s="249"/>
      <c r="G279" s="249"/>
      <c r="J279" s="248"/>
      <c r="K279" s="248"/>
      <c r="L279" s="248"/>
    </row>
    <row r="280" spans="5:12" ht="15.75" customHeight="1">
      <c r="E280" s="249"/>
      <c r="F280" s="249"/>
      <c r="G280" s="249"/>
      <c r="J280" s="248"/>
      <c r="K280" s="248"/>
      <c r="L280" s="248"/>
    </row>
    <row r="281" spans="5:12" ht="15.75" customHeight="1">
      <c r="E281" s="249"/>
      <c r="F281" s="249"/>
      <c r="G281" s="249"/>
      <c r="J281" s="248"/>
      <c r="K281" s="248"/>
      <c r="L281" s="248"/>
    </row>
    <row r="282" spans="5:12" ht="15.75" customHeight="1">
      <c r="E282" s="249"/>
      <c r="F282" s="249"/>
      <c r="G282" s="249"/>
      <c r="J282" s="248"/>
      <c r="K282" s="248"/>
      <c r="L282" s="248"/>
    </row>
    <row r="283" spans="5:12" ht="15.75" customHeight="1">
      <c r="E283" s="249"/>
      <c r="F283" s="249"/>
      <c r="G283" s="249"/>
      <c r="J283" s="248"/>
      <c r="K283" s="248"/>
      <c r="L283" s="248"/>
    </row>
    <row r="284" spans="5:12" ht="15.75" customHeight="1">
      <c r="E284" s="249"/>
      <c r="F284" s="249"/>
      <c r="G284" s="249"/>
      <c r="J284" s="248"/>
      <c r="K284" s="248"/>
      <c r="L284" s="248"/>
    </row>
    <row r="285" spans="5:12" ht="15.75" customHeight="1">
      <c r="E285" s="249"/>
      <c r="F285" s="249"/>
      <c r="G285" s="249"/>
      <c r="J285" s="248"/>
      <c r="K285" s="248"/>
      <c r="L285" s="248"/>
    </row>
    <row r="286" spans="5:12" ht="15.75" customHeight="1">
      <c r="E286" s="249"/>
      <c r="F286" s="249"/>
      <c r="G286" s="249"/>
      <c r="J286" s="248"/>
      <c r="K286" s="248"/>
      <c r="L286" s="248"/>
    </row>
    <row r="287" spans="5:12" ht="15.75" customHeight="1">
      <c r="E287" s="249"/>
      <c r="F287" s="249"/>
      <c r="G287" s="249"/>
      <c r="J287" s="248"/>
      <c r="K287" s="248"/>
      <c r="L287" s="248"/>
    </row>
    <row r="288" spans="5:12" ht="15.75" customHeight="1">
      <c r="E288" s="249"/>
      <c r="F288" s="249"/>
      <c r="G288" s="249"/>
      <c r="J288" s="248"/>
      <c r="K288" s="248"/>
      <c r="L288" s="248"/>
    </row>
    <row r="289" spans="5:12" ht="15.75" customHeight="1">
      <c r="E289" s="249"/>
      <c r="F289" s="249"/>
      <c r="G289" s="249"/>
      <c r="J289" s="248"/>
      <c r="K289" s="248"/>
      <c r="L289" s="248"/>
    </row>
    <row r="290" spans="5:12" ht="15.75" customHeight="1">
      <c r="E290" s="249"/>
      <c r="F290" s="249"/>
      <c r="G290" s="249"/>
      <c r="J290" s="248"/>
      <c r="K290" s="248"/>
      <c r="L290" s="248"/>
    </row>
    <row r="291" spans="5:12" ht="15.75" customHeight="1">
      <c r="E291" s="249"/>
      <c r="F291" s="249"/>
      <c r="G291" s="249"/>
      <c r="J291" s="248"/>
      <c r="K291" s="248"/>
      <c r="L291" s="248"/>
    </row>
    <row r="292" spans="5:12" ht="15.75" customHeight="1">
      <c r="E292" s="249"/>
      <c r="F292" s="249"/>
      <c r="G292" s="249"/>
      <c r="J292" s="248"/>
      <c r="K292" s="248"/>
      <c r="L292" s="248"/>
    </row>
    <row r="293" spans="5:12" ht="15.75" customHeight="1">
      <c r="E293" s="249"/>
      <c r="F293" s="249"/>
      <c r="G293" s="249"/>
      <c r="J293" s="248"/>
      <c r="K293" s="248"/>
      <c r="L293" s="248"/>
    </row>
    <row r="294" spans="5:12" ht="15.75" customHeight="1">
      <c r="E294" s="249"/>
      <c r="F294" s="249"/>
      <c r="G294" s="249"/>
      <c r="J294" s="248"/>
      <c r="K294" s="248"/>
      <c r="L294" s="248"/>
    </row>
    <row r="295" spans="5:12" ht="15.75" customHeight="1">
      <c r="E295" s="249"/>
      <c r="F295" s="249"/>
      <c r="G295" s="249"/>
      <c r="J295" s="248"/>
      <c r="K295" s="248"/>
      <c r="L295" s="248"/>
    </row>
    <row r="296" spans="5:12" ht="15.75" customHeight="1">
      <c r="E296" s="249"/>
      <c r="F296" s="249"/>
      <c r="G296" s="249"/>
      <c r="J296" s="248"/>
      <c r="K296" s="248"/>
      <c r="L296" s="248"/>
    </row>
    <row r="297" spans="5:12" ht="15.75" customHeight="1">
      <c r="E297" s="249"/>
      <c r="F297" s="249"/>
      <c r="G297" s="249"/>
      <c r="J297" s="248"/>
      <c r="K297" s="248"/>
      <c r="L297" s="248"/>
    </row>
    <row r="298" spans="5:12" ht="15.75" customHeight="1">
      <c r="E298" s="249"/>
      <c r="F298" s="249"/>
      <c r="G298" s="249"/>
      <c r="J298" s="248"/>
      <c r="K298" s="248"/>
      <c r="L298" s="248"/>
    </row>
    <row r="299" spans="5:12" ht="15.75" customHeight="1">
      <c r="E299" s="249"/>
      <c r="F299" s="249"/>
      <c r="G299" s="249"/>
      <c r="J299" s="248"/>
      <c r="K299" s="248"/>
      <c r="L299" s="248"/>
    </row>
    <row r="300" spans="5:12" ht="15.75" customHeight="1">
      <c r="E300" s="249"/>
      <c r="F300" s="249"/>
      <c r="G300" s="249"/>
      <c r="J300" s="248"/>
      <c r="K300" s="248"/>
      <c r="L300" s="248"/>
    </row>
    <row r="301" spans="5:12" ht="15.75" customHeight="1">
      <c r="E301" s="249"/>
      <c r="F301" s="249"/>
      <c r="G301" s="249"/>
      <c r="J301" s="248"/>
      <c r="K301" s="248"/>
      <c r="L301" s="248"/>
    </row>
    <row r="302" spans="5:12" ht="15.75" customHeight="1">
      <c r="E302" s="249"/>
      <c r="F302" s="249"/>
      <c r="G302" s="249"/>
      <c r="J302" s="248"/>
      <c r="K302" s="248"/>
      <c r="L302" s="248"/>
    </row>
    <row r="303" spans="5:12" ht="15.75" customHeight="1">
      <c r="E303" s="249"/>
      <c r="F303" s="249"/>
      <c r="G303" s="249"/>
      <c r="J303" s="248"/>
      <c r="K303" s="248"/>
      <c r="L303" s="248"/>
    </row>
    <row r="304" spans="5:12" ht="15.75" customHeight="1">
      <c r="E304" s="249"/>
      <c r="F304" s="249"/>
      <c r="G304" s="249"/>
      <c r="J304" s="248"/>
      <c r="K304" s="248"/>
      <c r="L304" s="248"/>
    </row>
    <row r="305" spans="5:12" ht="15.75" customHeight="1">
      <c r="E305" s="249"/>
      <c r="F305" s="249"/>
      <c r="G305" s="249"/>
      <c r="J305" s="248"/>
      <c r="K305" s="248"/>
      <c r="L305" s="248"/>
    </row>
    <row r="306" spans="5:12" ht="15.75" customHeight="1">
      <c r="E306" s="249"/>
      <c r="F306" s="249"/>
      <c r="G306" s="249"/>
      <c r="J306" s="248"/>
      <c r="K306" s="248"/>
      <c r="L306" s="248"/>
    </row>
    <row r="307" spans="5:12" ht="15.75" customHeight="1">
      <c r="E307" s="249"/>
      <c r="F307" s="249"/>
      <c r="G307" s="249"/>
      <c r="J307" s="248"/>
      <c r="K307" s="248"/>
      <c r="L307" s="248"/>
    </row>
    <row r="308" spans="5:12" ht="15.75" customHeight="1">
      <c r="E308" s="249"/>
      <c r="F308" s="249"/>
      <c r="G308" s="249"/>
      <c r="J308" s="248"/>
      <c r="K308" s="248"/>
      <c r="L308" s="248"/>
    </row>
    <row r="309" spans="5:12" ht="15.75" customHeight="1">
      <c r="E309" s="249"/>
      <c r="F309" s="249"/>
      <c r="G309" s="249"/>
      <c r="J309" s="248"/>
      <c r="K309" s="248"/>
      <c r="L309" s="248"/>
    </row>
    <row r="310" spans="5:12" ht="15.75" customHeight="1">
      <c r="E310" s="249"/>
      <c r="F310" s="249"/>
      <c r="G310" s="249"/>
      <c r="J310" s="248"/>
      <c r="K310" s="248"/>
      <c r="L310" s="248"/>
    </row>
    <row r="311" spans="5:12" ht="15.75" customHeight="1">
      <c r="E311" s="249"/>
      <c r="F311" s="249"/>
      <c r="G311" s="249"/>
      <c r="J311" s="248"/>
      <c r="K311" s="248"/>
      <c r="L311" s="248"/>
    </row>
    <row r="312" spans="5:12" ht="15.75" customHeight="1">
      <c r="E312" s="249"/>
      <c r="F312" s="249"/>
      <c r="G312" s="249"/>
      <c r="J312" s="248"/>
      <c r="K312" s="248"/>
      <c r="L312" s="248"/>
    </row>
    <row r="313" spans="5:12" ht="15.75" customHeight="1">
      <c r="E313" s="249"/>
      <c r="F313" s="249"/>
      <c r="G313" s="249"/>
      <c r="J313" s="248"/>
      <c r="K313" s="248"/>
      <c r="L313" s="248"/>
    </row>
    <row r="314" spans="5:12" ht="15.75" customHeight="1">
      <c r="E314" s="249"/>
      <c r="F314" s="249"/>
      <c r="G314" s="249"/>
      <c r="J314" s="248"/>
      <c r="K314" s="248"/>
      <c r="L314" s="248"/>
    </row>
    <row r="315" spans="5:12" ht="15.75" customHeight="1">
      <c r="E315" s="249"/>
      <c r="F315" s="249"/>
      <c r="G315" s="249"/>
      <c r="J315" s="248"/>
      <c r="K315" s="248"/>
      <c r="L315" s="248"/>
    </row>
    <row r="316" spans="5:12" ht="15.75" customHeight="1">
      <c r="E316" s="249"/>
      <c r="F316" s="249"/>
      <c r="G316" s="249"/>
      <c r="J316" s="248"/>
      <c r="K316" s="248"/>
      <c r="L316" s="248"/>
    </row>
    <row r="317" spans="5:12" ht="15.75" customHeight="1">
      <c r="E317" s="249"/>
      <c r="F317" s="249"/>
      <c r="G317" s="249"/>
      <c r="J317" s="248"/>
      <c r="K317" s="248"/>
      <c r="L317" s="248"/>
    </row>
    <row r="318" spans="5:12" ht="15.75" customHeight="1">
      <c r="E318" s="249"/>
      <c r="F318" s="249"/>
      <c r="G318" s="249"/>
      <c r="J318" s="248"/>
      <c r="K318" s="248"/>
      <c r="L318" s="248"/>
    </row>
    <row r="319" spans="5:12" ht="15.75" customHeight="1">
      <c r="E319" s="249"/>
      <c r="F319" s="249"/>
      <c r="G319" s="249"/>
      <c r="J319" s="248"/>
      <c r="K319" s="248"/>
      <c r="L319" s="248"/>
    </row>
    <row r="320" spans="5:12" ht="15.75" customHeight="1">
      <c r="E320" s="249"/>
      <c r="F320" s="249"/>
      <c r="G320" s="249"/>
      <c r="J320" s="248"/>
      <c r="K320" s="248"/>
      <c r="L320" s="248"/>
    </row>
    <row r="321" spans="5:12" ht="15.75" customHeight="1">
      <c r="E321" s="249"/>
      <c r="F321" s="249"/>
      <c r="G321" s="249"/>
      <c r="J321" s="248"/>
      <c r="K321" s="248"/>
      <c r="L321" s="248"/>
    </row>
    <row r="322" spans="5:12" ht="15.75" customHeight="1">
      <c r="E322" s="249"/>
      <c r="F322" s="249"/>
      <c r="G322" s="249"/>
      <c r="J322" s="248"/>
      <c r="K322" s="248"/>
      <c r="L322" s="248"/>
    </row>
    <row r="323" spans="5:12" ht="15.75" customHeight="1">
      <c r="E323" s="249"/>
      <c r="F323" s="249"/>
      <c r="G323" s="249"/>
      <c r="J323" s="248"/>
      <c r="K323" s="248"/>
      <c r="L323" s="248"/>
    </row>
    <row r="324" spans="5:12" ht="15.75" customHeight="1">
      <c r="E324" s="249"/>
      <c r="F324" s="249"/>
      <c r="G324" s="249"/>
      <c r="J324" s="248"/>
      <c r="K324" s="248"/>
      <c r="L324" s="248"/>
    </row>
    <row r="325" spans="5:12" ht="15.75" customHeight="1">
      <c r="E325" s="249"/>
      <c r="F325" s="249"/>
      <c r="G325" s="249"/>
      <c r="J325" s="248"/>
      <c r="K325" s="248"/>
      <c r="L325" s="248"/>
    </row>
    <row r="326" spans="5:12" ht="15.75" customHeight="1">
      <c r="E326" s="249"/>
      <c r="F326" s="249"/>
      <c r="G326" s="249"/>
      <c r="J326" s="248"/>
      <c r="K326" s="248"/>
      <c r="L326" s="248"/>
    </row>
    <row r="327" spans="5:12" ht="15.75" customHeight="1">
      <c r="E327" s="249"/>
      <c r="F327" s="249"/>
      <c r="G327" s="249"/>
      <c r="J327" s="248"/>
      <c r="K327" s="248"/>
      <c r="L327" s="248"/>
    </row>
    <row r="328" spans="5:12" ht="15.75" customHeight="1">
      <c r="E328" s="249"/>
      <c r="F328" s="249"/>
      <c r="G328" s="249"/>
      <c r="J328" s="248"/>
      <c r="K328" s="248"/>
      <c r="L328" s="248"/>
    </row>
    <row r="329" spans="5:12" ht="15.75" customHeight="1">
      <c r="E329" s="249"/>
      <c r="F329" s="249"/>
      <c r="G329" s="249"/>
      <c r="J329" s="248"/>
      <c r="K329" s="248"/>
      <c r="L329" s="248"/>
    </row>
    <row r="330" spans="5:12" ht="15.75" customHeight="1">
      <c r="E330" s="249"/>
      <c r="F330" s="249"/>
      <c r="G330" s="249"/>
      <c r="J330" s="248"/>
      <c r="K330" s="248"/>
      <c r="L330" s="248"/>
    </row>
    <row r="331" spans="5:12" ht="15.75" customHeight="1">
      <c r="E331" s="249"/>
      <c r="F331" s="249"/>
      <c r="G331" s="249"/>
      <c r="J331" s="248"/>
      <c r="K331" s="248"/>
      <c r="L331" s="248"/>
    </row>
    <row r="332" spans="5:12" ht="15.75" customHeight="1">
      <c r="E332" s="249"/>
      <c r="F332" s="249"/>
      <c r="G332" s="249"/>
      <c r="J332" s="248"/>
      <c r="K332" s="248"/>
      <c r="L332" s="248"/>
    </row>
    <row r="333" spans="5:12" ht="15.75" customHeight="1">
      <c r="E333" s="249"/>
      <c r="F333" s="249"/>
      <c r="G333" s="249"/>
      <c r="J333" s="248"/>
      <c r="K333" s="248"/>
      <c r="L333" s="248"/>
    </row>
    <row r="334" spans="5:12" ht="15.75" customHeight="1">
      <c r="E334" s="249"/>
      <c r="F334" s="249"/>
      <c r="G334" s="249"/>
      <c r="J334" s="248"/>
      <c r="K334" s="248"/>
      <c r="L334" s="248"/>
    </row>
    <row r="335" spans="5:12" ht="15.75" customHeight="1">
      <c r="E335" s="249"/>
      <c r="F335" s="249"/>
      <c r="G335" s="249"/>
      <c r="J335" s="248"/>
      <c r="K335" s="248"/>
      <c r="L335" s="248"/>
    </row>
    <row r="336" spans="5:12" ht="15.75" customHeight="1">
      <c r="E336" s="249"/>
      <c r="F336" s="249"/>
      <c r="G336" s="249"/>
      <c r="J336" s="248"/>
      <c r="K336" s="248"/>
      <c r="L336" s="248"/>
    </row>
    <row r="337" spans="5:12" ht="15.75" customHeight="1">
      <c r="E337" s="249"/>
      <c r="F337" s="249"/>
      <c r="G337" s="249"/>
      <c r="J337" s="248"/>
      <c r="K337" s="248"/>
      <c r="L337" s="248"/>
    </row>
    <row r="338" spans="5:12" ht="15.75" customHeight="1">
      <c r="E338" s="249"/>
      <c r="F338" s="249"/>
      <c r="G338" s="249"/>
      <c r="J338" s="248"/>
      <c r="K338" s="248"/>
      <c r="L338" s="248"/>
    </row>
    <row r="339" spans="5:12" ht="15.75" customHeight="1">
      <c r="E339" s="249"/>
      <c r="F339" s="249"/>
      <c r="G339" s="249"/>
      <c r="J339" s="248"/>
      <c r="K339" s="248"/>
      <c r="L339" s="248"/>
    </row>
    <row r="340" spans="5:12" ht="15.75" customHeight="1">
      <c r="E340" s="249"/>
      <c r="F340" s="249"/>
      <c r="G340" s="249"/>
      <c r="J340" s="248"/>
      <c r="K340" s="248"/>
      <c r="L340" s="248"/>
    </row>
    <row r="341" spans="5:12" ht="15.75" customHeight="1">
      <c r="E341" s="249"/>
      <c r="F341" s="249"/>
      <c r="G341" s="249"/>
      <c r="J341" s="248"/>
      <c r="K341" s="248"/>
      <c r="L341" s="248"/>
    </row>
    <row r="342" spans="5:12" ht="15.75" customHeight="1">
      <c r="E342" s="249"/>
      <c r="F342" s="249"/>
      <c r="G342" s="249"/>
      <c r="J342" s="248"/>
      <c r="K342" s="248"/>
      <c r="L342" s="248"/>
    </row>
    <row r="343" spans="5:12" ht="15.75" customHeight="1">
      <c r="E343" s="249"/>
      <c r="F343" s="249"/>
      <c r="G343" s="249"/>
      <c r="J343" s="248"/>
      <c r="K343" s="248"/>
      <c r="L343" s="248"/>
    </row>
    <row r="344" spans="5:12" ht="15.75" customHeight="1">
      <c r="E344" s="249"/>
      <c r="F344" s="249"/>
      <c r="G344" s="249"/>
      <c r="J344" s="248"/>
      <c r="K344" s="248"/>
      <c r="L344" s="248"/>
    </row>
    <row r="345" spans="5:12" ht="15.75" customHeight="1">
      <c r="E345" s="249"/>
      <c r="F345" s="249"/>
      <c r="G345" s="249"/>
      <c r="J345" s="248"/>
      <c r="K345" s="248"/>
      <c r="L345" s="248"/>
    </row>
    <row r="346" spans="5:12" ht="15.75" customHeight="1">
      <c r="E346" s="249"/>
      <c r="F346" s="249"/>
      <c r="G346" s="249"/>
      <c r="J346" s="33"/>
      <c r="K346" s="33"/>
      <c r="L346" s="33"/>
    </row>
    <row r="347" spans="5:12" ht="15.75" customHeight="1">
      <c r="E347" s="249"/>
      <c r="F347" s="249"/>
      <c r="G347" s="249"/>
      <c r="J347" s="33"/>
      <c r="K347" s="33"/>
      <c r="L347" s="33"/>
    </row>
    <row r="348" spans="5:12" ht="15.75" customHeight="1">
      <c r="E348" s="249"/>
      <c r="F348" s="249"/>
      <c r="G348" s="249"/>
      <c r="J348" s="33"/>
      <c r="K348" s="33"/>
      <c r="L348" s="33"/>
    </row>
    <row r="349" spans="5:12" ht="15.75" customHeight="1">
      <c r="E349" s="249"/>
      <c r="F349" s="249"/>
      <c r="G349" s="249"/>
      <c r="J349" s="33"/>
      <c r="K349" s="33"/>
      <c r="L349" s="33"/>
    </row>
    <row r="350" spans="5:12" ht="15.75" customHeight="1">
      <c r="E350" s="249"/>
      <c r="F350" s="249"/>
      <c r="G350" s="249"/>
      <c r="J350" s="33"/>
      <c r="K350" s="33"/>
      <c r="L350" s="33"/>
    </row>
    <row r="351" spans="5:12" ht="15.75" customHeight="1">
      <c r="E351" s="249"/>
      <c r="F351" s="249"/>
      <c r="G351" s="249"/>
      <c r="J351" s="33"/>
      <c r="K351" s="33"/>
      <c r="L351" s="33"/>
    </row>
    <row r="352" spans="5:12" ht="15.75" customHeight="1">
      <c r="E352" s="249"/>
      <c r="F352" s="249"/>
      <c r="G352" s="249"/>
      <c r="J352" s="33"/>
      <c r="K352" s="33"/>
      <c r="L352" s="33"/>
    </row>
    <row r="353" spans="5:12" ht="15.75" customHeight="1">
      <c r="E353" s="249"/>
      <c r="F353" s="249"/>
      <c r="G353" s="249"/>
      <c r="J353" s="33"/>
      <c r="K353" s="33"/>
      <c r="L353" s="33"/>
    </row>
    <row r="354" spans="5:12" ht="15.75" customHeight="1">
      <c r="E354" s="249"/>
      <c r="F354" s="249"/>
      <c r="G354" s="249"/>
      <c r="J354" s="33"/>
      <c r="K354" s="33"/>
      <c r="L354" s="33"/>
    </row>
    <row r="355" spans="5:12" ht="15.75" customHeight="1">
      <c r="E355" s="249"/>
      <c r="F355" s="249"/>
      <c r="G355" s="249"/>
      <c r="J355" s="33"/>
      <c r="K355" s="33"/>
      <c r="L355" s="33"/>
    </row>
    <row r="356" spans="5:12" ht="15.75" customHeight="1">
      <c r="E356" s="249"/>
      <c r="F356" s="249"/>
      <c r="G356" s="249"/>
      <c r="J356" s="33"/>
      <c r="K356" s="33"/>
      <c r="L356" s="33"/>
    </row>
    <row r="357" spans="5:12" ht="15.75" customHeight="1">
      <c r="E357" s="249"/>
      <c r="F357" s="249"/>
      <c r="G357" s="249"/>
      <c r="J357" s="33"/>
      <c r="K357" s="33"/>
      <c r="L357" s="33"/>
    </row>
    <row r="358" spans="5:12" ht="15.75" customHeight="1">
      <c r="E358" s="249"/>
      <c r="F358" s="249"/>
      <c r="G358" s="249"/>
      <c r="J358" s="33"/>
      <c r="K358" s="33"/>
      <c r="L358" s="33"/>
    </row>
    <row r="359" spans="5:12" ht="15.75" customHeight="1">
      <c r="E359" s="249"/>
      <c r="F359" s="249"/>
      <c r="G359" s="249"/>
      <c r="J359" s="33"/>
      <c r="K359" s="33"/>
      <c r="L359" s="33"/>
    </row>
    <row r="360" spans="5:12" ht="15.75" customHeight="1">
      <c r="E360" s="249"/>
      <c r="F360" s="249"/>
      <c r="G360" s="249"/>
      <c r="J360" s="33"/>
      <c r="K360" s="33"/>
      <c r="L360" s="33"/>
    </row>
    <row r="361" spans="5:12" ht="15.75" customHeight="1">
      <c r="E361" s="249"/>
      <c r="F361" s="249"/>
      <c r="G361" s="249"/>
      <c r="J361" s="33"/>
      <c r="K361" s="33"/>
      <c r="L361" s="33"/>
    </row>
    <row r="362" spans="5:12" ht="15.75" customHeight="1">
      <c r="E362" s="249"/>
      <c r="F362" s="249"/>
      <c r="G362" s="249"/>
      <c r="J362" s="33"/>
      <c r="K362" s="33"/>
      <c r="L362" s="33"/>
    </row>
    <row r="363" spans="5:12" ht="15.75" customHeight="1">
      <c r="E363" s="249"/>
      <c r="F363" s="249"/>
      <c r="G363" s="249"/>
      <c r="J363" s="33"/>
      <c r="K363" s="33"/>
      <c r="L363" s="33"/>
    </row>
    <row r="364" spans="5:12" ht="15.75" customHeight="1">
      <c r="E364" s="249"/>
      <c r="F364" s="249"/>
      <c r="G364" s="249"/>
      <c r="J364" s="33"/>
      <c r="K364" s="33"/>
      <c r="L364" s="33"/>
    </row>
    <row r="365" spans="5:12" ht="15.75" customHeight="1">
      <c r="E365" s="249"/>
      <c r="F365" s="249"/>
      <c r="G365" s="249"/>
      <c r="J365" s="33"/>
      <c r="K365" s="33"/>
      <c r="L365" s="33"/>
    </row>
    <row r="366" spans="5:12" ht="15.75" customHeight="1">
      <c r="E366" s="249"/>
      <c r="F366" s="249"/>
      <c r="G366" s="249"/>
      <c r="J366" s="33"/>
      <c r="K366" s="33"/>
      <c r="L366" s="33"/>
    </row>
    <row r="367" spans="5:12" ht="15.75" customHeight="1">
      <c r="E367" s="249"/>
      <c r="F367" s="249"/>
      <c r="G367" s="249"/>
      <c r="J367" s="33"/>
      <c r="K367" s="33"/>
      <c r="L367" s="33"/>
    </row>
    <row r="368" spans="5:12" ht="15.75" customHeight="1">
      <c r="E368" s="249"/>
      <c r="F368" s="249"/>
      <c r="G368" s="249"/>
      <c r="J368" s="33"/>
      <c r="K368" s="33"/>
      <c r="L368" s="33"/>
    </row>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Index</vt:lpstr>
      <vt:lpstr>Ablelink</vt:lpstr>
      <vt:lpstr>Product</vt:lpstr>
      <vt:lpstr>ICT CCTV &amp; Network</vt:lpstr>
      <vt:lpstr>Switch เขย่ง</vt:lpstr>
      <vt:lpstr>Industrial Switch</vt:lpstr>
      <vt:lpstr>Security</vt:lpstr>
      <vt:lpstr>Network Switch</vt:lpstr>
      <vt:lpstr>Wireless</vt:lpstr>
      <vt:lpstr>Cabling</vt:lpstr>
      <vt:lpstr>SFP</vt:lpstr>
      <vt:lpstr>Telecomm_IOT</vt:lpstr>
      <vt:lpstr>UPS_Power supply_Surge</vt:lpstr>
      <vt:lpstr>Audio Multimedia</vt:lpstr>
      <vt:lpstr>Software</vt:lpstr>
      <vt:lpstr>Storage</vt:lpstr>
      <vt:lpstr>Media Converter</vt:lpstr>
      <vt:lpstr>Automation</vt:lpstr>
      <vt:lpstr>Sheet1</vt:lpstr>
      <vt:lpstr>Fiber Tray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Nattapol</dc:creator>
  <cp:lastModifiedBy>RUNCHIDA LEEWANITCHAKUL</cp:lastModifiedBy>
  <dcterms:created xsi:type="dcterms:W3CDTF">2022-03-27T15:55:56Z</dcterms:created>
  <dcterms:modified xsi:type="dcterms:W3CDTF">2022-11-03T04:40:30Z</dcterms:modified>
</cp:coreProperties>
</file>