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uw\Desktop\RA\Single-use-vs-multi-use-in-health-care\results\"/>
    </mc:Choice>
  </mc:AlternateContent>
  <xr:revisionPtr revIDLastSave="0" documentId="13_ncr:1_{4A8E783C-B889-49BE-AF47-B1B33C6C2491}" xr6:coauthVersionLast="47" xr6:coauthVersionMax="47" xr10:uidLastSave="{00000000-0000-0000-0000-000000000000}"/>
  <bookViews>
    <workbookView xWindow="-120" yWindow="-120" windowWidth="37680" windowHeight="20580" firstSheet="1" activeTab="1" xr2:uid="{00000000-000D-0000-FFFF-FFFF00000000}"/>
  </bookViews>
  <sheets>
    <sheet name="case1_apos" sheetId="1" state="hidden" r:id="rId1"/>
    <sheet name="case1_consq" sheetId="2" r:id="rId2"/>
    <sheet name="case1_cut_off" sheetId="3" r:id="rId3"/>
    <sheet name="case2_apos" sheetId="4" state="hidden" r:id="rId4"/>
    <sheet name="case2_consq" sheetId="5" r:id="rId5"/>
    <sheet name="case2_cut_off" sheetId="6" r:id="rId6"/>
  </sheets>
  <externalReferences>
    <externalReference r:id="rId7"/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C3" i="3"/>
  <c r="C13" i="3" s="1"/>
  <c r="D3" i="3"/>
  <c r="E3" i="3"/>
  <c r="F3" i="3"/>
  <c r="G3" i="3"/>
  <c r="H3" i="3"/>
  <c r="B4" i="3"/>
  <c r="C4" i="3"/>
  <c r="D4" i="3"/>
  <c r="E4" i="3"/>
  <c r="F4" i="3"/>
  <c r="G4" i="3"/>
  <c r="H4" i="3"/>
  <c r="B5" i="3"/>
  <c r="C5" i="3"/>
  <c r="D5" i="3"/>
  <c r="C15" i="3" s="1"/>
  <c r="E5" i="3"/>
  <c r="F5" i="3"/>
  <c r="G5" i="3"/>
  <c r="H5" i="3"/>
  <c r="B6" i="3"/>
  <c r="B16" i="3" s="1"/>
  <c r="C6" i="3"/>
  <c r="D6" i="3"/>
  <c r="E6" i="3"/>
  <c r="F6" i="3"/>
  <c r="G6" i="3"/>
  <c r="H6" i="3"/>
  <c r="B7" i="3"/>
  <c r="C7" i="3"/>
  <c r="D7" i="3"/>
  <c r="C17" i="3" s="1"/>
  <c r="E7" i="3"/>
  <c r="F7" i="3"/>
  <c r="G7" i="3"/>
  <c r="H7" i="3"/>
  <c r="B8" i="3"/>
  <c r="C8" i="3"/>
  <c r="D8" i="3"/>
  <c r="E8" i="3"/>
  <c r="F8" i="3"/>
  <c r="G8" i="3"/>
  <c r="H8" i="3"/>
  <c r="B9" i="3"/>
  <c r="C9" i="3"/>
  <c r="D9" i="3"/>
  <c r="E9" i="3"/>
  <c r="F9" i="3"/>
  <c r="G9" i="3"/>
  <c r="H9" i="3"/>
  <c r="C2" i="3"/>
  <c r="C12" i="3" s="1"/>
  <c r="D2" i="3"/>
  <c r="E2" i="3"/>
  <c r="F2" i="3"/>
  <c r="G2" i="3"/>
  <c r="H2" i="3"/>
  <c r="B2" i="3"/>
  <c r="B3" i="2"/>
  <c r="C3" i="2"/>
  <c r="D3" i="2"/>
  <c r="E3" i="2"/>
  <c r="F3" i="2"/>
  <c r="G3" i="2"/>
  <c r="H3" i="2"/>
  <c r="B4" i="2"/>
  <c r="C4" i="2"/>
  <c r="D4" i="2"/>
  <c r="E4" i="2"/>
  <c r="F4" i="2"/>
  <c r="G4" i="2"/>
  <c r="H4" i="2"/>
  <c r="B5" i="2"/>
  <c r="C5" i="2"/>
  <c r="D5" i="2"/>
  <c r="E5" i="2"/>
  <c r="F5" i="2"/>
  <c r="G5" i="2"/>
  <c r="H5" i="2"/>
  <c r="B6" i="2"/>
  <c r="C6" i="2"/>
  <c r="D6" i="2"/>
  <c r="C16" i="2" s="1"/>
  <c r="E6" i="2"/>
  <c r="F6" i="2"/>
  <c r="G6" i="2"/>
  <c r="H6" i="2"/>
  <c r="B7" i="2"/>
  <c r="C7" i="2"/>
  <c r="D7" i="2"/>
  <c r="E7" i="2"/>
  <c r="F7" i="2"/>
  <c r="G7" i="2"/>
  <c r="H7" i="2"/>
  <c r="B8" i="2"/>
  <c r="C8" i="2"/>
  <c r="D8" i="2"/>
  <c r="E8" i="2"/>
  <c r="F8" i="2"/>
  <c r="G8" i="2"/>
  <c r="H8" i="2"/>
  <c r="B9" i="2"/>
  <c r="C9" i="2"/>
  <c r="D9" i="2"/>
  <c r="C19" i="2" s="1"/>
  <c r="E9" i="2"/>
  <c r="F9" i="2"/>
  <c r="G9" i="2"/>
  <c r="B19" i="2" s="1"/>
  <c r="H9" i="2"/>
  <c r="C2" i="2"/>
  <c r="D2" i="2"/>
  <c r="E2" i="2"/>
  <c r="B12" i="2" s="1"/>
  <c r="F2" i="2"/>
  <c r="G2" i="2"/>
  <c r="H2" i="2"/>
  <c r="B2" i="2"/>
  <c r="B3" i="6"/>
  <c r="B7" i="6" s="1"/>
  <c r="C3" i="6"/>
  <c r="D3" i="6"/>
  <c r="E3" i="6"/>
  <c r="F3" i="6"/>
  <c r="G3" i="6"/>
  <c r="H3" i="6"/>
  <c r="C2" i="6"/>
  <c r="C6" i="6" s="1"/>
  <c r="D2" i="6"/>
  <c r="E2" i="6"/>
  <c r="F2" i="6"/>
  <c r="G2" i="6"/>
  <c r="H2" i="6"/>
  <c r="B2" i="6"/>
  <c r="B6" i="6"/>
  <c r="C2" i="5"/>
  <c r="C6" i="5" s="1"/>
  <c r="D2" i="5"/>
  <c r="E2" i="5"/>
  <c r="F2" i="5"/>
  <c r="G2" i="5"/>
  <c r="H2" i="5"/>
  <c r="C3" i="5"/>
  <c r="D3" i="5"/>
  <c r="C7" i="5" s="1"/>
  <c r="E3" i="5"/>
  <c r="F3" i="5"/>
  <c r="G3" i="5"/>
  <c r="H3" i="5"/>
  <c r="B3" i="5"/>
  <c r="B2" i="5"/>
  <c r="B6" i="5" s="1"/>
  <c r="C7" i="6"/>
  <c r="C17" i="2"/>
  <c r="C18" i="3"/>
  <c r="B16" i="2" l="1"/>
  <c r="B25" i="2" s="1"/>
  <c r="C18" i="2"/>
  <c r="C14" i="2"/>
  <c r="B13" i="2"/>
  <c r="C15" i="2"/>
  <c r="C16" i="3"/>
  <c r="C12" i="2"/>
  <c r="C14" i="3"/>
  <c r="B12" i="3"/>
  <c r="B17" i="2"/>
  <c r="C25" i="2" s="1"/>
  <c r="B14" i="2"/>
  <c r="C19" i="3"/>
  <c r="B17" i="3"/>
  <c r="B7" i="5"/>
  <c r="B10" i="5" s="1"/>
  <c r="B18" i="3"/>
  <c r="B18" i="2"/>
  <c r="B15" i="2"/>
  <c r="B14" i="3"/>
  <c r="C13" i="2"/>
  <c r="B10" i="6"/>
  <c r="B19" i="3"/>
  <c r="B15" i="3"/>
  <c r="B13" i="3"/>
  <c r="B23" i="2" l="1"/>
  <c r="C23" i="2"/>
  <c r="C24" i="3"/>
  <c r="B24" i="3"/>
  <c r="C23" i="3"/>
  <c r="B23" i="3"/>
  <c r="B24" i="2"/>
  <c r="C24" i="2"/>
  <c r="C22" i="2"/>
  <c r="B22" i="2"/>
  <c r="C25" i="3"/>
  <c r="B25" i="3"/>
  <c r="C22" i="3"/>
  <c r="B22" i="3"/>
</calcChain>
</file>

<file path=xl/sharedStrings.xml><?xml version="1.0" encoding="utf-8"?>
<sst xmlns="http://schemas.openxmlformats.org/spreadsheetml/2006/main" count="122" uniqueCount="27">
  <si>
    <t>Raw mat. + prod.</t>
  </si>
  <si>
    <t>Disinfection</t>
  </si>
  <si>
    <t>Autoclave</t>
  </si>
  <si>
    <t>Recycling</t>
  </si>
  <si>
    <t>Incineration</t>
  </si>
  <si>
    <t>Avoided energy prod.</t>
  </si>
  <si>
    <t>Avoided mat. prod.</t>
  </si>
  <si>
    <t>H2S</t>
  </si>
  <si>
    <t>H2R</t>
  </si>
  <si>
    <t>ASC</t>
  </si>
  <si>
    <t>ASW</t>
  </si>
  <si>
    <t>H4S</t>
  </si>
  <si>
    <t>H4R</t>
  </si>
  <si>
    <t>ALC</t>
  </si>
  <si>
    <t>ALW</t>
  </si>
  <si>
    <t>Use</t>
  </si>
  <si>
    <t>Ster. consumables</t>
  </si>
  <si>
    <t>Ster. autoclave</t>
  </si>
  <si>
    <t>SUD</t>
  </si>
  <si>
    <t>MUD</t>
  </si>
  <si>
    <t>Prod</t>
  </si>
  <si>
    <t>BE to SU</t>
  </si>
  <si>
    <t>BE to REC</t>
  </si>
  <si>
    <t>Nr of uses</t>
  </si>
  <si>
    <t>Nr of uses SU</t>
  </si>
  <si>
    <t>BE to SUD</t>
  </si>
  <si>
    <t>Nr of uses REC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</si>
</sst>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1" defaultTableStyle="TableStyleMedium9" defaultPivotStyle="PivotStyleLight16">
    <tableStyle name="Invisible" pivot="0" table="0" count="0" xr9:uid="{0C0FAFA6-ABBC-459F-B483-BA5640C0512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uw\Desktop\RA\Single-use-vs-multi-use-in-health-care\results\case1\break_even_data_case1.xlsx" TargetMode="External"/><Relationship Id="rId1" Type="http://schemas.openxmlformats.org/officeDocument/2006/relationships/externalLinkPath" Target="case1/break_even_data_case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uw\Desktop\RA\Single-use-vs-multi-use-in-health-care\results\case2\break_even_data_case2.xlsx" TargetMode="External"/><Relationship Id="rId1" Type="http://schemas.openxmlformats.org/officeDocument/2006/relationships/externalLinkPath" Target="case2/break_even_data_case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case1_apos"/>
      <sheetName val="case1_consq"/>
      <sheetName val="case1_cut_off"/>
      <sheetName val="case2_apos"/>
      <sheetName val="case2_consq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/>
  </sheetViews>
  <sheetFormatPr defaultRowHeight="15" x14ac:dyDescent="0.25"/>
  <cols>
    <col min="2" max="2" width="15.85546875" bestFit="1" customWidth="1"/>
    <col min="3" max="6" width="12" bestFit="1" customWidth="1"/>
    <col min="7" max="7" width="20.42578125" bestFit="1" customWidth="1"/>
    <col min="8" max="8" width="18.28515625" bestFit="1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0.24766788406605769</v>
      </c>
      <c r="C2">
        <v>0</v>
      </c>
      <c r="D2">
        <v>0.19079227058883219</v>
      </c>
      <c r="E2">
        <v>1.549412250357029E-2</v>
      </c>
      <c r="F2">
        <v>0.2030834217834315</v>
      </c>
      <c r="G2">
        <v>-0.1231380451281375</v>
      </c>
      <c r="H2">
        <v>0</v>
      </c>
    </row>
    <row r="3" spans="1:8" x14ac:dyDescent="0.25">
      <c r="A3" s="1" t="s">
        <v>8</v>
      </c>
      <c r="B3">
        <v>0.24766788406605769</v>
      </c>
      <c r="C3">
        <v>0</v>
      </c>
      <c r="D3">
        <v>0.19079227058883219</v>
      </c>
      <c r="E3">
        <v>6.7563359941762019E-2</v>
      </c>
      <c r="F3">
        <v>6.0218944128334742E-2</v>
      </c>
      <c r="G3">
        <v>-1.8470706769220632E-2</v>
      </c>
      <c r="H3">
        <v>-0.14652152338207911</v>
      </c>
    </row>
    <row r="4" spans="1:8" x14ac:dyDescent="0.25">
      <c r="A4" s="1" t="s">
        <v>9</v>
      </c>
      <c r="B4">
        <v>7.9465855348297379E-2</v>
      </c>
      <c r="C4">
        <v>0.1121102241459649</v>
      </c>
      <c r="D4">
        <v>0.29678797647151678</v>
      </c>
      <c r="E4">
        <v>7.1744459528588992E-3</v>
      </c>
      <c r="F4">
        <v>7.4986318382131085E-4</v>
      </c>
      <c r="G4">
        <v>-1.550385326345996E-4</v>
      </c>
      <c r="H4">
        <v>-2.678100918177034E-2</v>
      </c>
    </row>
    <row r="5" spans="1:8" x14ac:dyDescent="0.25">
      <c r="A5" s="1" t="s">
        <v>10</v>
      </c>
      <c r="B5">
        <v>7.9465855348297379E-2</v>
      </c>
      <c r="C5">
        <v>7.3725798652769431E-2</v>
      </c>
      <c r="D5">
        <v>0.29678797647151678</v>
      </c>
      <c r="E5">
        <v>7.1744459528588992E-3</v>
      </c>
      <c r="F5">
        <v>7.4986318382131085E-4</v>
      </c>
      <c r="G5">
        <v>-1.550385326345996E-4</v>
      </c>
      <c r="H5">
        <v>-2.678100918177034E-2</v>
      </c>
    </row>
    <row r="6" spans="1:8" x14ac:dyDescent="0.25">
      <c r="A6" s="1" t="s">
        <v>11</v>
      </c>
      <c r="B6">
        <v>0.70873574022666685</v>
      </c>
      <c r="C6">
        <v>0</v>
      </c>
      <c r="D6">
        <v>0.38158454117766438</v>
      </c>
      <c r="E6">
        <v>4.4079797881992691E-2</v>
      </c>
      <c r="F6">
        <v>0.57635838641239423</v>
      </c>
      <c r="G6">
        <v>-0.3522911415907064</v>
      </c>
      <c r="H6">
        <v>0</v>
      </c>
    </row>
    <row r="7" spans="1:8" x14ac:dyDescent="0.25">
      <c r="A7" s="1" t="s">
        <v>12</v>
      </c>
      <c r="B7">
        <v>0.70873574022666685</v>
      </c>
      <c r="C7">
        <v>0</v>
      </c>
      <c r="D7">
        <v>0.38158454117766438</v>
      </c>
      <c r="E7">
        <v>0.1912648254138232</v>
      </c>
      <c r="F7">
        <v>8.7234176651102766E-2</v>
      </c>
      <c r="G7">
        <v>-5.2843671238605949E-2</v>
      </c>
      <c r="H7">
        <v>-0.41293360650107969</v>
      </c>
    </row>
    <row r="8" spans="1:8" x14ac:dyDescent="0.25">
      <c r="A8" s="1" t="s">
        <v>13</v>
      </c>
      <c r="B8">
        <v>0.1334370390546252</v>
      </c>
      <c r="C8">
        <v>0.22422044829192991</v>
      </c>
      <c r="D8">
        <v>0.53421835764873038</v>
      </c>
      <c r="E8">
        <v>6.7919516692765544E-3</v>
      </c>
      <c r="F8">
        <v>3.7493159191065542E-4</v>
      </c>
      <c r="G8">
        <v>-3.1007706526919941E-4</v>
      </c>
      <c r="H8">
        <v>-4.4780338608588093E-2</v>
      </c>
    </row>
    <row r="9" spans="1:8" x14ac:dyDescent="0.25">
      <c r="A9" s="1" t="s">
        <v>14</v>
      </c>
      <c r="B9">
        <v>0.1334370390546252</v>
      </c>
      <c r="C9">
        <v>7.3725798652769445E-2</v>
      </c>
      <c r="D9">
        <v>0.53421835764873038</v>
      </c>
      <c r="E9">
        <v>6.7919516692765544E-3</v>
      </c>
      <c r="F9">
        <v>3.7493159191065542E-4</v>
      </c>
      <c r="G9">
        <v>-3.1007706526919941E-4</v>
      </c>
      <c r="H9">
        <v>-4.4780338608588093E-2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5"/>
  <sheetViews>
    <sheetView tabSelected="1" workbookViewId="0">
      <selection activeCell="C25" sqref="C25"/>
    </sheetView>
  </sheetViews>
  <sheetFormatPr defaultRowHeight="15" x14ac:dyDescent="0.25"/>
  <cols>
    <col min="2" max="2" width="15.85546875" bestFit="1" customWidth="1"/>
    <col min="3" max="6" width="12" bestFit="1" customWidth="1"/>
    <col min="7" max="7" width="20.42578125" bestFit="1" customWidth="1"/>
    <col min="8" max="8" width="18.28515625" bestFit="1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 s="2">
        <f>[1]Sheet1!B2</f>
        <v>0</v>
      </c>
      <c r="C2" s="2">
        <f>[1]Sheet1!C2</f>
        <v>0</v>
      </c>
      <c r="D2" s="2">
        <f>[1]Sheet1!D2</f>
        <v>0</v>
      </c>
      <c r="E2" s="2">
        <f>[1]Sheet1!E2</f>
        <v>0</v>
      </c>
      <c r="F2" s="2">
        <f>[1]Sheet1!F2</f>
        <v>0</v>
      </c>
      <c r="G2" s="2">
        <f>[1]Sheet1!G2</f>
        <v>0</v>
      </c>
      <c r="H2" s="2">
        <f>[1]Sheet1!H2</f>
        <v>0</v>
      </c>
    </row>
    <row r="3" spans="1:8" x14ac:dyDescent="0.25">
      <c r="A3" s="1" t="s">
        <v>8</v>
      </c>
      <c r="B3" s="2">
        <f>[1]Sheet1!B3</f>
        <v>0</v>
      </c>
      <c r="C3" s="2">
        <f>[1]Sheet1!C3</f>
        <v>0</v>
      </c>
      <c r="D3" s="2">
        <f>[1]Sheet1!D3</f>
        <v>0</v>
      </c>
      <c r="E3" s="2">
        <f>[1]Sheet1!E3</f>
        <v>0</v>
      </c>
      <c r="F3" s="2">
        <f>[1]Sheet1!F3</f>
        <v>0</v>
      </c>
      <c r="G3" s="2">
        <f>[1]Sheet1!G3</f>
        <v>0</v>
      </c>
      <c r="H3" s="2">
        <f>[1]Sheet1!H3</f>
        <v>0</v>
      </c>
    </row>
    <row r="4" spans="1:8" x14ac:dyDescent="0.25">
      <c r="A4" s="1" t="s">
        <v>9</v>
      </c>
      <c r="B4" s="2">
        <f>[1]Sheet1!B4</f>
        <v>0</v>
      </c>
      <c r="C4" s="2">
        <f>[1]Sheet1!C4</f>
        <v>0</v>
      </c>
      <c r="D4" s="2">
        <f>[1]Sheet1!D4</f>
        <v>0</v>
      </c>
      <c r="E4" s="2">
        <f>[1]Sheet1!E4</f>
        <v>0</v>
      </c>
      <c r="F4" s="2">
        <f>[1]Sheet1!F4</f>
        <v>0</v>
      </c>
      <c r="G4" s="2">
        <f>[1]Sheet1!G4</f>
        <v>0</v>
      </c>
      <c r="H4" s="2">
        <f>[1]Sheet1!H4</f>
        <v>0</v>
      </c>
    </row>
    <row r="5" spans="1:8" x14ac:dyDescent="0.25">
      <c r="A5" s="1" t="s">
        <v>10</v>
      </c>
      <c r="B5" s="2">
        <f>[1]Sheet1!B5</f>
        <v>0</v>
      </c>
      <c r="C5" s="2">
        <f>[1]Sheet1!C5</f>
        <v>0</v>
      </c>
      <c r="D5" s="2">
        <f>[1]Sheet1!D5</f>
        <v>0</v>
      </c>
      <c r="E5" s="2">
        <f>[1]Sheet1!E5</f>
        <v>0</v>
      </c>
      <c r="F5" s="2">
        <f>[1]Sheet1!F5</f>
        <v>0</v>
      </c>
      <c r="G5" s="2">
        <f>[1]Sheet1!G5</f>
        <v>0</v>
      </c>
      <c r="H5" s="2">
        <f>[1]Sheet1!H5</f>
        <v>0</v>
      </c>
    </row>
    <row r="6" spans="1:8" x14ac:dyDescent="0.25">
      <c r="A6" s="1" t="s">
        <v>11</v>
      </c>
      <c r="B6" s="2">
        <f>[1]Sheet1!B6</f>
        <v>0</v>
      </c>
      <c r="C6" s="2">
        <f>[1]Sheet1!C6</f>
        <v>0</v>
      </c>
      <c r="D6" s="2">
        <f>[1]Sheet1!D6</f>
        <v>0</v>
      </c>
      <c r="E6" s="2">
        <f>[1]Sheet1!E6</f>
        <v>0</v>
      </c>
      <c r="F6" s="2">
        <f>[1]Sheet1!F6</f>
        <v>0</v>
      </c>
      <c r="G6" s="2">
        <f>[1]Sheet1!G6</f>
        <v>0</v>
      </c>
      <c r="H6" s="2">
        <f>[1]Sheet1!H6</f>
        <v>0</v>
      </c>
    </row>
    <row r="7" spans="1:8" x14ac:dyDescent="0.25">
      <c r="A7" s="1" t="s">
        <v>12</v>
      </c>
      <c r="B7" s="2">
        <f>[1]Sheet1!B7</f>
        <v>0</v>
      </c>
      <c r="C7" s="2">
        <f>[1]Sheet1!C7</f>
        <v>0</v>
      </c>
      <c r="D7" s="2">
        <f>[1]Sheet1!D7</f>
        <v>0</v>
      </c>
      <c r="E7" s="2">
        <f>[1]Sheet1!E7</f>
        <v>0</v>
      </c>
      <c r="F7" s="2">
        <f>[1]Sheet1!F7</f>
        <v>0</v>
      </c>
      <c r="G7" s="2">
        <f>[1]Sheet1!G7</f>
        <v>0</v>
      </c>
      <c r="H7" s="2">
        <f>[1]Sheet1!H7</f>
        <v>0</v>
      </c>
    </row>
    <row r="8" spans="1:8" x14ac:dyDescent="0.25">
      <c r="A8" s="1" t="s">
        <v>13</v>
      </c>
      <c r="B8" s="2">
        <f>[1]Sheet1!B8</f>
        <v>0</v>
      </c>
      <c r="C8" s="2">
        <f>[1]Sheet1!C8</f>
        <v>0</v>
      </c>
      <c r="D8" s="2">
        <f>[1]Sheet1!D8</f>
        <v>0</v>
      </c>
      <c r="E8" s="2">
        <f>[1]Sheet1!E8</f>
        <v>0</v>
      </c>
      <c r="F8" s="2">
        <f>[1]Sheet1!F8</f>
        <v>0</v>
      </c>
      <c r="G8" s="2">
        <f>[1]Sheet1!G8</f>
        <v>0</v>
      </c>
      <c r="H8" s="2">
        <f>[1]Sheet1!H8</f>
        <v>0</v>
      </c>
    </row>
    <row r="9" spans="1:8" x14ac:dyDescent="0.25">
      <c r="A9" s="1" t="s">
        <v>14</v>
      </c>
      <c r="B9" s="2">
        <f>[1]Sheet1!B9</f>
        <v>0</v>
      </c>
      <c r="C9" s="2">
        <f>[1]Sheet1!C9</f>
        <v>0</v>
      </c>
      <c r="D9" s="2">
        <f>[1]Sheet1!D9</f>
        <v>0</v>
      </c>
      <c r="E9" s="2">
        <f>[1]Sheet1!E9</f>
        <v>0</v>
      </c>
      <c r="F9" s="2">
        <f>[1]Sheet1!F9</f>
        <v>0</v>
      </c>
      <c r="G9" s="2">
        <f>[1]Sheet1!G9</f>
        <v>0</v>
      </c>
      <c r="H9" s="2">
        <f>[1]Sheet1!H9</f>
        <v>0</v>
      </c>
    </row>
    <row r="11" spans="1:8" x14ac:dyDescent="0.25">
      <c r="B11" t="s">
        <v>20</v>
      </c>
      <c r="C11" t="s">
        <v>15</v>
      </c>
      <c r="D11" t="s">
        <v>24</v>
      </c>
      <c r="E11" t="s">
        <v>26</v>
      </c>
    </row>
    <row r="12" spans="1:8" x14ac:dyDescent="0.25">
      <c r="A12" s="1" t="s">
        <v>7</v>
      </c>
      <c r="B12" s="2">
        <f>SUM(B2,E2:H2)</f>
        <v>0</v>
      </c>
      <c r="C12" s="2">
        <f>SUM(C2:D2)</f>
        <v>0</v>
      </c>
      <c r="D12" s="3"/>
    </row>
    <row r="13" spans="1:8" x14ac:dyDescent="0.25">
      <c r="A13" s="1" t="s">
        <v>8</v>
      </c>
      <c r="B13" s="2">
        <f t="shared" ref="B13:B17" si="0">SUM(B3,E3:H3)</f>
        <v>0</v>
      </c>
      <c r="C13" s="2">
        <f t="shared" ref="C13:C19" si="1">SUM(C3:D3)</f>
        <v>0</v>
      </c>
      <c r="D13" s="3"/>
    </row>
    <row r="14" spans="1:8" x14ac:dyDescent="0.25">
      <c r="A14" s="1" t="s">
        <v>9</v>
      </c>
      <c r="B14" s="2">
        <f>SUM(B4,E4:H4)*513</f>
        <v>0</v>
      </c>
      <c r="C14" s="2">
        <f t="shared" si="1"/>
        <v>0</v>
      </c>
      <c r="D14" s="3">
        <v>38</v>
      </c>
      <c r="E14">
        <v>99</v>
      </c>
    </row>
    <row r="15" spans="1:8" x14ac:dyDescent="0.25">
      <c r="A15" s="1" t="s">
        <v>10</v>
      </c>
      <c r="B15" s="2">
        <f>SUM(B5,E5:H5)*513</f>
        <v>0</v>
      </c>
      <c r="C15" s="2">
        <f t="shared" si="1"/>
        <v>0</v>
      </c>
      <c r="D15" s="3">
        <v>39</v>
      </c>
      <c r="E15">
        <v>110</v>
      </c>
    </row>
    <row r="16" spans="1:8" x14ac:dyDescent="0.25">
      <c r="A16" s="1" t="s">
        <v>11</v>
      </c>
      <c r="B16" s="2">
        <f t="shared" si="0"/>
        <v>0</v>
      </c>
      <c r="C16" s="2">
        <f t="shared" si="1"/>
        <v>0</v>
      </c>
      <c r="D16" s="3"/>
    </row>
    <row r="17" spans="1:5" x14ac:dyDescent="0.25">
      <c r="A17" s="1" t="s">
        <v>12</v>
      </c>
      <c r="B17" s="2">
        <f t="shared" si="0"/>
        <v>0</v>
      </c>
      <c r="C17" s="2">
        <f t="shared" si="1"/>
        <v>0</v>
      </c>
      <c r="D17" s="3"/>
    </row>
    <row r="18" spans="1:5" x14ac:dyDescent="0.25">
      <c r="A18" s="1" t="s">
        <v>13</v>
      </c>
      <c r="B18" s="2">
        <f>SUM(B8,E8:H8)*513</f>
        <v>0</v>
      </c>
      <c r="C18" s="2">
        <f t="shared" si="1"/>
        <v>0</v>
      </c>
      <c r="D18" s="3">
        <v>20</v>
      </c>
      <c r="E18">
        <v>58</v>
      </c>
    </row>
    <row r="19" spans="1:5" x14ac:dyDescent="0.25">
      <c r="A19" s="1" t="s">
        <v>14</v>
      </c>
      <c r="B19" s="2">
        <f>SUM(B9,E9:H9)*513</f>
        <v>0</v>
      </c>
      <c r="C19" s="2">
        <f t="shared" si="1"/>
        <v>0</v>
      </c>
      <c r="D19" s="3">
        <v>20</v>
      </c>
      <c r="E19">
        <v>56</v>
      </c>
    </row>
    <row r="20" spans="1:5" x14ac:dyDescent="0.25">
      <c r="D20" s="3"/>
    </row>
    <row r="21" spans="1:5" x14ac:dyDescent="0.25">
      <c r="B21" t="s">
        <v>21</v>
      </c>
      <c r="C21" t="s">
        <v>22</v>
      </c>
    </row>
    <row r="22" spans="1:5" x14ac:dyDescent="0.25">
      <c r="A22" s="1" t="s">
        <v>9</v>
      </c>
      <c r="B22">
        <f>IF($B$14+$C$14*D14&lt;SUM($B$12:$C$12)*D14,D14,)</f>
        <v>0</v>
      </c>
      <c r="C22">
        <f>IF($B$14+$C$14*E14&lt;SUM($B$13:$C$13)*E14,E14,)</f>
        <v>0</v>
      </c>
    </row>
    <row r="23" spans="1:5" x14ac:dyDescent="0.25">
      <c r="A23" s="1" t="s">
        <v>10</v>
      </c>
      <c r="B23">
        <f>IF($B$15+$C$15*D15&lt;SUM($B$12:$C$12)*D15,D15,)</f>
        <v>0</v>
      </c>
      <c r="C23">
        <f>IF($B$15+$C$15*E15&lt;SUM($B$13:$C$13)*E15,E15,)</f>
        <v>0</v>
      </c>
    </row>
    <row r="24" spans="1:5" x14ac:dyDescent="0.25">
      <c r="A24" s="1" t="s">
        <v>13</v>
      </c>
      <c r="B24">
        <f>IF($B$18+$C$18*$D$18&lt;SUM($B$16:$C$16)*D18,D18,)</f>
        <v>0</v>
      </c>
      <c r="C24">
        <f>IF($B$18+$C$18*$E$18&lt;SUM($B$17:$C$17)*E18,E18,)</f>
        <v>0</v>
      </c>
    </row>
    <row r="25" spans="1:5" x14ac:dyDescent="0.25">
      <c r="A25" s="1" t="s">
        <v>14</v>
      </c>
      <c r="B25">
        <f>IF($B$19+$C$19*D19&lt;SUM($B$16:$C$16)*D19,D19,)</f>
        <v>0</v>
      </c>
      <c r="C25">
        <f>IF($B$19+$C$19*E19&lt;SUM($B$17:$C$17)*E19,E19,)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5"/>
  <sheetViews>
    <sheetView workbookViewId="0">
      <selection activeCell="D39" sqref="D39"/>
    </sheetView>
  </sheetViews>
  <sheetFormatPr defaultRowHeight="15" x14ac:dyDescent="0.25"/>
  <cols>
    <col min="2" max="2" width="15.85546875" bestFit="1" customWidth="1"/>
    <col min="3" max="3" width="12" bestFit="1" customWidth="1"/>
    <col min="4" max="4" width="12.5703125" bestFit="1" customWidth="1"/>
    <col min="5" max="6" width="12" bestFit="1" customWidth="1"/>
    <col min="7" max="7" width="20.42578125" bestFit="1" customWidth="1"/>
    <col min="8" max="8" width="18.28515625" bestFit="1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 s="2">
        <f>[1]Sheet1!B2</f>
        <v>0</v>
      </c>
      <c r="C2" s="2">
        <f>[1]Sheet1!C2</f>
        <v>0</v>
      </c>
      <c r="D2" s="2">
        <f>[1]Sheet1!D2</f>
        <v>0</v>
      </c>
      <c r="E2" s="2">
        <f>[1]Sheet1!E2</f>
        <v>0</v>
      </c>
      <c r="F2" s="2">
        <f>[1]Sheet1!F2</f>
        <v>0</v>
      </c>
      <c r="G2" s="2">
        <f>[1]Sheet1!G2</f>
        <v>0</v>
      </c>
      <c r="H2" s="2">
        <f>[1]Sheet1!H2</f>
        <v>0</v>
      </c>
    </row>
    <row r="3" spans="1:8" x14ac:dyDescent="0.25">
      <c r="A3" s="1" t="s">
        <v>8</v>
      </c>
      <c r="B3" s="2">
        <f>[1]Sheet1!B3</f>
        <v>0</v>
      </c>
      <c r="C3" s="2">
        <f>[1]Sheet1!C3</f>
        <v>0</v>
      </c>
      <c r="D3" s="2">
        <f>[1]Sheet1!D3</f>
        <v>0</v>
      </c>
      <c r="E3" s="2">
        <f>[1]Sheet1!E3</f>
        <v>0</v>
      </c>
      <c r="F3" s="2">
        <f>[1]Sheet1!F3</f>
        <v>0</v>
      </c>
      <c r="G3" s="2">
        <f>[1]Sheet1!G3</f>
        <v>0</v>
      </c>
      <c r="H3" s="2">
        <f>[1]Sheet1!H3</f>
        <v>0</v>
      </c>
    </row>
    <row r="4" spans="1:8" x14ac:dyDescent="0.25">
      <c r="A4" s="1" t="s">
        <v>9</v>
      </c>
      <c r="B4" s="2">
        <f>[1]Sheet1!B4</f>
        <v>0</v>
      </c>
      <c r="C4" s="2">
        <f>[1]Sheet1!C4</f>
        <v>0</v>
      </c>
      <c r="D4" s="2">
        <f>[1]Sheet1!D4</f>
        <v>0</v>
      </c>
      <c r="E4" s="2">
        <f>[1]Sheet1!E4</f>
        <v>0</v>
      </c>
      <c r="F4" s="2">
        <f>[1]Sheet1!F4</f>
        <v>0</v>
      </c>
      <c r="G4" s="2">
        <f>[1]Sheet1!G4</f>
        <v>0</v>
      </c>
      <c r="H4" s="2">
        <f>[1]Sheet1!H4</f>
        <v>0</v>
      </c>
    </row>
    <row r="5" spans="1:8" x14ac:dyDescent="0.25">
      <c r="A5" s="1" t="s">
        <v>10</v>
      </c>
      <c r="B5" s="2">
        <f>[1]Sheet1!B5</f>
        <v>0</v>
      </c>
      <c r="C5" s="2">
        <f>[1]Sheet1!C5</f>
        <v>0</v>
      </c>
      <c r="D5" s="2">
        <f>[1]Sheet1!D5</f>
        <v>0</v>
      </c>
      <c r="E5" s="2">
        <f>[1]Sheet1!E5</f>
        <v>0</v>
      </c>
      <c r="F5" s="2">
        <f>[1]Sheet1!F5</f>
        <v>0</v>
      </c>
      <c r="G5" s="2">
        <f>[1]Sheet1!G5</f>
        <v>0</v>
      </c>
      <c r="H5" s="2">
        <f>[1]Sheet1!H5</f>
        <v>0</v>
      </c>
    </row>
    <row r="6" spans="1:8" x14ac:dyDescent="0.25">
      <c r="A6" s="1" t="s">
        <v>11</v>
      </c>
      <c r="B6" s="2">
        <f>[1]Sheet1!B6</f>
        <v>0</v>
      </c>
      <c r="C6" s="2">
        <f>[1]Sheet1!C6</f>
        <v>0</v>
      </c>
      <c r="D6" s="2">
        <f>[1]Sheet1!D6</f>
        <v>0</v>
      </c>
      <c r="E6" s="2">
        <f>[1]Sheet1!E6</f>
        <v>0</v>
      </c>
      <c r="F6" s="2">
        <f>[1]Sheet1!F6</f>
        <v>0</v>
      </c>
      <c r="G6" s="2">
        <f>[1]Sheet1!G6</f>
        <v>0</v>
      </c>
      <c r="H6" s="2">
        <f>[1]Sheet1!H6</f>
        <v>0</v>
      </c>
    </row>
    <row r="7" spans="1:8" x14ac:dyDescent="0.25">
      <c r="A7" s="1" t="s">
        <v>12</v>
      </c>
      <c r="B7" s="2">
        <f>[1]Sheet1!B7</f>
        <v>0</v>
      </c>
      <c r="C7" s="2">
        <f>[1]Sheet1!C7</f>
        <v>0</v>
      </c>
      <c r="D7" s="2">
        <f>[1]Sheet1!D7</f>
        <v>0</v>
      </c>
      <c r="E7" s="2">
        <f>[1]Sheet1!E7</f>
        <v>0</v>
      </c>
      <c r="F7" s="2">
        <f>[1]Sheet1!F7</f>
        <v>0</v>
      </c>
      <c r="G7" s="2">
        <f>[1]Sheet1!G7</f>
        <v>0</v>
      </c>
      <c r="H7" s="2">
        <f>[1]Sheet1!H7</f>
        <v>0</v>
      </c>
    </row>
    <row r="8" spans="1:8" x14ac:dyDescent="0.25">
      <c r="A8" s="1" t="s">
        <v>13</v>
      </c>
      <c r="B8" s="2">
        <f>[1]Sheet1!B8</f>
        <v>0</v>
      </c>
      <c r="C8" s="2">
        <f>[1]Sheet1!C8</f>
        <v>0</v>
      </c>
      <c r="D8" s="2">
        <f>[1]Sheet1!D8</f>
        <v>0</v>
      </c>
      <c r="E8" s="2">
        <f>[1]Sheet1!E8</f>
        <v>0</v>
      </c>
      <c r="F8" s="2">
        <f>[1]Sheet1!F8</f>
        <v>0</v>
      </c>
      <c r="G8" s="2">
        <f>[1]Sheet1!G8</f>
        <v>0</v>
      </c>
      <c r="H8" s="2">
        <f>[1]Sheet1!H8</f>
        <v>0</v>
      </c>
    </row>
    <row r="9" spans="1:8" x14ac:dyDescent="0.25">
      <c r="A9" s="1" t="s">
        <v>14</v>
      </c>
      <c r="B9" s="2">
        <f>[1]Sheet1!B9</f>
        <v>0</v>
      </c>
      <c r="C9" s="2">
        <f>[1]Sheet1!C9</f>
        <v>0</v>
      </c>
      <c r="D9" s="2">
        <f>[1]Sheet1!D9</f>
        <v>0</v>
      </c>
      <c r="E9" s="2">
        <f>[1]Sheet1!E9</f>
        <v>0</v>
      </c>
      <c r="F9" s="2">
        <f>[1]Sheet1!F9</f>
        <v>0</v>
      </c>
      <c r="G9" s="2">
        <f>[1]Sheet1!G9</f>
        <v>0</v>
      </c>
      <c r="H9" s="2">
        <f>[1]Sheet1!H9</f>
        <v>0</v>
      </c>
    </row>
    <row r="11" spans="1:8" x14ac:dyDescent="0.25">
      <c r="B11" t="s">
        <v>20</v>
      </c>
      <c r="C11" t="s">
        <v>15</v>
      </c>
      <c r="D11" t="s">
        <v>24</v>
      </c>
      <c r="E11" t="s">
        <v>26</v>
      </c>
    </row>
    <row r="12" spans="1:8" x14ac:dyDescent="0.25">
      <c r="A12" s="1" t="s">
        <v>7</v>
      </c>
      <c r="B12" s="2">
        <f>SUM(B2,E2:H2)</f>
        <v>0</v>
      </c>
      <c r="C12" s="2">
        <f>SUM(C2:D2)</f>
        <v>0</v>
      </c>
      <c r="D12" s="3"/>
    </row>
    <row r="13" spans="1:8" x14ac:dyDescent="0.25">
      <c r="A13" s="1" t="s">
        <v>8</v>
      </c>
      <c r="B13" s="2">
        <f t="shared" ref="B13:B17" si="0">SUM(B3,E3:H3)</f>
        <v>0</v>
      </c>
      <c r="C13" s="2">
        <f t="shared" ref="C13:C19" si="1">SUM(C3:D3)</f>
        <v>0</v>
      </c>
      <c r="D13" s="3"/>
    </row>
    <row r="14" spans="1:8" x14ac:dyDescent="0.25">
      <c r="A14" s="1" t="s">
        <v>9</v>
      </c>
      <c r="B14" s="2">
        <f>SUM(B4,E4:H4)*513</f>
        <v>0</v>
      </c>
      <c r="C14" s="2">
        <f t="shared" si="1"/>
        <v>0</v>
      </c>
      <c r="D14" s="3">
        <v>165</v>
      </c>
      <c r="E14">
        <v>2406</v>
      </c>
    </row>
    <row r="15" spans="1:8" x14ac:dyDescent="0.25">
      <c r="A15" s="1" t="s">
        <v>10</v>
      </c>
      <c r="B15" s="2">
        <f>SUM(B5,E5:H5)*513</f>
        <v>0</v>
      </c>
      <c r="C15" s="2">
        <f t="shared" si="1"/>
        <v>0</v>
      </c>
      <c r="D15" s="3">
        <v>121</v>
      </c>
      <c r="E15">
        <v>378</v>
      </c>
    </row>
    <row r="16" spans="1:8" x14ac:dyDescent="0.25">
      <c r="A16" s="1" t="s">
        <v>11</v>
      </c>
      <c r="B16" s="2">
        <f t="shared" si="0"/>
        <v>0</v>
      </c>
      <c r="C16" s="2">
        <f t="shared" si="1"/>
        <v>0</v>
      </c>
      <c r="D16" s="3"/>
    </row>
    <row r="17" spans="1:5" x14ac:dyDescent="0.25">
      <c r="A17" s="1" t="s">
        <v>12</v>
      </c>
      <c r="B17" s="2">
        <f t="shared" si="0"/>
        <v>0</v>
      </c>
      <c r="C17" s="2">
        <f t="shared" si="1"/>
        <v>0</v>
      </c>
      <c r="D17" s="3"/>
    </row>
    <row r="18" spans="1:5" x14ac:dyDescent="0.25">
      <c r="A18" s="1" t="s">
        <v>13</v>
      </c>
      <c r="B18" s="2">
        <f>SUM(B8,E8:H8)*513</f>
        <v>0</v>
      </c>
      <c r="C18" s="2">
        <f t="shared" si="1"/>
        <v>0</v>
      </c>
      <c r="D18" s="3">
        <v>66</v>
      </c>
      <c r="E18">
        <v>250</v>
      </c>
    </row>
    <row r="19" spans="1:5" x14ac:dyDescent="0.25">
      <c r="A19" s="1" t="s">
        <v>14</v>
      </c>
      <c r="B19" s="2">
        <f>SUM(B9,E9:H9)*513</f>
        <v>0</v>
      </c>
      <c r="C19" s="2">
        <f t="shared" si="1"/>
        <v>0</v>
      </c>
      <c r="D19" s="3">
        <v>53</v>
      </c>
      <c r="E19">
        <v>126</v>
      </c>
    </row>
    <row r="21" spans="1:5" x14ac:dyDescent="0.25">
      <c r="B21" t="s">
        <v>21</v>
      </c>
      <c r="C21" t="s">
        <v>22</v>
      </c>
    </row>
    <row r="22" spans="1:5" x14ac:dyDescent="0.25">
      <c r="A22" s="1" t="s">
        <v>9</v>
      </c>
      <c r="B22">
        <f>IF($B$14+$C$14*D14&lt;SUM($B$12:$C$12)*D14,D14,)</f>
        <v>0</v>
      </c>
      <c r="C22">
        <f>IF($B$14+$C$14*E14&lt;SUM($B$13:$C$13)*E14,E14,)</f>
        <v>0</v>
      </c>
    </row>
    <row r="23" spans="1:5" x14ac:dyDescent="0.25">
      <c r="A23" s="1" t="s">
        <v>10</v>
      </c>
      <c r="B23">
        <f>IF($B$15+$C$15*D15&lt;SUM($B$12:$C$12)*D15,D15,)</f>
        <v>0</v>
      </c>
      <c r="C23">
        <f>IF($B$15+$C$15*E15&lt;SUM($B$13:$C$13)*E15,E15,)</f>
        <v>0</v>
      </c>
    </row>
    <row r="24" spans="1:5" x14ac:dyDescent="0.25">
      <c r="A24" s="1" t="s">
        <v>13</v>
      </c>
      <c r="B24">
        <f>IF($B$18+$C$18*$D$18&lt;SUM($B$16:$C$16)*D18,D18,)</f>
        <v>0</v>
      </c>
      <c r="C24">
        <f>IF($B$18+$C$18*$E$18&lt;SUM($B$17:$C$17)*E18,E18,)</f>
        <v>0</v>
      </c>
    </row>
    <row r="25" spans="1:5" x14ac:dyDescent="0.25">
      <c r="A25" s="1" t="s">
        <v>14</v>
      </c>
      <c r="B25">
        <f>IF($B$19+$C$19*D19&lt;SUM($B$16:$C$16)*D19,D19,)</f>
        <v>0</v>
      </c>
      <c r="C25">
        <f>IF($B$19+$C$19*E19&lt;SUM($B$17:$C$17)*E19,E19,)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15</v>
      </c>
      <c r="D1" s="1" t="s">
        <v>1</v>
      </c>
      <c r="E1" s="1" t="s">
        <v>16</v>
      </c>
      <c r="F1" s="1" t="s">
        <v>17</v>
      </c>
      <c r="G1" s="1" t="s">
        <v>4</v>
      </c>
      <c r="H1" s="1" t="s">
        <v>5</v>
      </c>
    </row>
    <row r="2" spans="1:8" x14ac:dyDescent="0.25">
      <c r="A2" s="1" t="s">
        <v>18</v>
      </c>
      <c r="B2">
        <v>1.007562302121209</v>
      </c>
      <c r="C2">
        <v>1.623028470842695E-2</v>
      </c>
      <c r="D2">
        <v>0</v>
      </c>
      <c r="E2">
        <v>0</v>
      </c>
      <c r="F2">
        <v>0</v>
      </c>
      <c r="G2">
        <v>0.42159318513061789</v>
      </c>
      <c r="H2">
        <v>-0.32255909085955842</v>
      </c>
    </row>
    <row r="3" spans="1:8" x14ac:dyDescent="0.25">
      <c r="A3" s="1" t="s">
        <v>19</v>
      </c>
      <c r="B3">
        <v>0.2262825189199677</v>
      </c>
      <c r="C3">
        <v>1.623028470842695E-2</v>
      </c>
      <c r="D3">
        <v>0.1121100967278825</v>
      </c>
      <c r="E3">
        <v>8.5776855914463407E-2</v>
      </c>
      <c r="F3">
        <v>4.7698049130588532E-2</v>
      </c>
      <c r="G3">
        <v>1.443658609517501E-2</v>
      </c>
      <c r="H3">
        <v>1.2043103694142549E-3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5"/>
  <sheetViews>
    <sheetView workbookViewId="0">
      <selection activeCell="D8" sqref="D8"/>
    </sheetView>
  </sheetViews>
  <sheetFormatPr defaultRowHeight="15" x14ac:dyDescent="0.25"/>
  <cols>
    <col min="2" max="2" width="15.85546875" bestFit="1" customWidth="1"/>
    <col min="3" max="4" width="12" bestFit="1" customWidth="1"/>
    <col min="5" max="5" width="17.42578125" bestFit="1" customWidth="1"/>
    <col min="6" max="6" width="14.28515625" bestFit="1" customWidth="1"/>
    <col min="7" max="7" width="12" bestFit="1" customWidth="1"/>
    <col min="8" max="8" width="20.42578125" bestFit="1" customWidth="1"/>
  </cols>
  <sheetData>
    <row r="1" spans="1:8" x14ac:dyDescent="0.25">
      <c r="B1" s="1" t="s">
        <v>0</v>
      </c>
      <c r="C1" s="1" t="s">
        <v>15</v>
      </c>
      <c r="D1" s="1" t="s">
        <v>1</v>
      </c>
      <c r="E1" s="1" t="s">
        <v>16</v>
      </c>
      <c r="F1" s="1" t="s">
        <v>17</v>
      </c>
      <c r="G1" s="1" t="s">
        <v>4</v>
      </c>
      <c r="H1" s="1" t="s">
        <v>5</v>
      </c>
    </row>
    <row r="2" spans="1:8" x14ac:dyDescent="0.25">
      <c r="A2" s="1" t="s">
        <v>18</v>
      </c>
      <c r="B2" s="2">
        <f>[2]Sheet1!B2</f>
        <v>0</v>
      </c>
      <c r="C2" s="2">
        <f>[2]Sheet1!C2</f>
        <v>0</v>
      </c>
      <c r="D2" s="2">
        <f>[2]Sheet1!D2</f>
        <v>0</v>
      </c>
      <c r="E2" s="2">
        <f>[2]Sheet1!E2</f>
        <v>0</v>
      </c>
      <c r="F2" s="2">
        <f>[2]Sheet1!F2</f>
        <v>0</v>
      </c>
      <c r="G2" s="2">
        <f>[2]Sheet1!G2</f>
        <v>0</v>
      </c>
      <c r="H2" s="2">
        <f>[2]Sheet1!H2</f>
        <v>0</v>
      </c>
    </row>
    <row r="3" spans="1:8" x14ac:dyDescent="0.25">
      <c r="A3" s="1" t="s">
        <v>19</v>
      </c>
      <c r="B3" s="2">
        <f>[2]Sheet1!B3</f>
        <v>0</v>
      </c>
      <c r="C3" s="2">
        <f>[2]Sheet1!C3</f>
        <v>0</v>
      </c>
      <c r="D3" s="2">
        <f>[2]Sheet1!D3</f>
        <v>0</v>
      </c>
      <c r="E3" s="2">
        <f>[2]Sheet1!E3</f>
        <v>0</v>
      </c>
      <c r="F3" s="2">
        <f>[2]Sheet1!F3</f>
        <v>0</v>
      </c>
      <c r="G3" s="2">
        <f>[2]Sheet1!G3</f>
        <v>0</v>
      </c>
      <c r="H3" s="2">
        <f>[2]Sheet1!H3</f>
        <v>0</v>
      </c>
    </row>
    <row r="5" spans="1:8" x14ac:dyDescent="0.25">
      <c r="B5" t="s">
        <v>20</v>
      </c>
      <c r="C5" t="s">
        <v>15</v>
      </c>
      <c r="D5" t="s">
        <v>23</v>
      </c>
    </row>
    <row r="6" spans="1:8" x14ac:dyDescent="0.25">
      <c r="A6" s="1" t="s">
        <v>18</v>
      </c>
      <c r="B6" s="2">
        <f>SUM(B2,E2:H2)</f>
        <v>0</v>
      </c>
      <c r="C6" s="2">
        <f>SUM(C2:D2)</f>
        <v>0</v>
      </c>
      <c r="D6" s="3"/>
    </row>
    <row r="7" spans="1:8" x14ac:dyDescent="0.25">
      <c r="A7" s="1" t="s">
        <v>19</v>
      </c>
      <c r="B7" s="2">
        <f>SUM(B3,E3:H3)*250</f>
        <v>0</v>
      </c>
      <c r="C7" s="2">
        <f>SUM(C3:D3)</f>
        <v>0</v>
      </c>
      <c r="D7" s="3">
        <v>35</v>
      </c>
    </row>
    <row r="8" spans="1:8" x14ac:dyDescent="0.25">
      <c r="A8" s="4"/>
      <c r="B8" s="2"/>
      <c r="C8" s="2"/>
      <c r="D8" s="3"/>
    </row>
    <row r="9" spans="1:8" x14ac:dyDescent="0.25">
      <c r="B9" t="s">
        <v>25</v>
      </c>
      <c r="C9" s="2"/>
      <c r="D9" s="3"/>
    </row>
    <row r="10" spans="1:8" x14ac:dyDescent="0.25">
      <c r="A10" s="1" t="s">
        <v>19</v>
      </c>
      <c r="B10">
        <f>IF(SUM($B$7:$C$7)+$C$7*D7&lt;SUM($B$6:$C$6)*D7,D7,)</f>
        <v>0</v>
      </c>
      <c r="C10" s="2"/>
      <c r="D10" s="3"/>
    </row>
    <row r="17" spans="1:4" x14ac:dyDescent="0.25">
      <c r="A17" s="4"/>
      <c r="B17" s="2"/>
      <c r="C17" s="2"/>
      <c r="D17" s="3"/>
    </row>
    <row r="18" spans="1:4" x14ac:dyDescent="0.25">
      <c r="A18" s="4"/>
      <c r="B18" s="2"/>
      <c r="C18" s="2"/>
      <c r="D18" s="3"/>
    </row>
    <row r="19" spans="1:4" x14ac:dyDescent="0.25">
      <c r="A19" s="4"/>
      <c r="B19" s="2"/>
      <c r="C19" s="2"/>
      <c r="D19" s="3"/>
    </row>
    <row r="23" spans="1:4" x14ac:dyDescent="0.25">
      <c r="A23" s="4"/>
    </row>
    <row r="24" spans="1:4" x14ac:dyDescent="0.25">
      <c r="A24" s="4"/>
    </row>
    <row r="25" spans="1:4" x14ac:dyDescent="0.25">
      <c r="A25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"/>
  <sheetViews>
    <sheetView workbookViewId="0">
      <selection activeCell="I13" sqref="I13"/>
    </sheetView>
  </sheetViews>
  <sheetFormatPr defaultRowHeight="15" x14ac:dyDescent="0.25"/>
  <sheetData>
    <row r="1" spans="1:8" x14ac:dyDescent="0.25">
      <c r="B1" s="1" t="s">
        <v>0</v>
      </c>
      <c r="C1" s="1" t="s">
        <v>15</v>
      </c>
      <c r="D1" s="1" t="s">
        <v>1</v>
      </c>
      <c r="E1" s="1" t="s">
        <v>16</v>
      </c>
      <c r="F1" s="1" t="s">
        <v>17</v>
      </c>
      <c r="G1" s="1" t="s">
        <v>4</v>
      </c>
      <c r="H1" s="1" t="s">
        <v>5</v>
      </c>
    </row>
    <row r="2" spans="1:8" x14ac:dyDescent="0.25">
      <c r="A2" s="1" t="s">
        <v>18</v>
      </c>
      <c r="B2" s="2">
        <f>[2]Sheet1!B2</f>
        <v>0</v>
      </c>
      <c r="C2" s="2">
        <f>[2]Sheet1!C2</f>
        <v>0</v>
      </c>
      <c r="D2" s="2">
        <f>[2]Sheet1!D2</f>
        <v>0</v>
      </c>
      <c r="E2" s="2">
        <f>[2]Sheet1!E2</f>
        <v>0</v>
      </c>
      <c r="F2" s="2">
        <f>[2]Sheet1!F2</f>
        <v>0</v>
      </c>
      <c r="G2" s="2">
        <f>[2]Sheet1!G2</f>
        <v>0</v>
      </c>
      <c r="H2" s="2">
        <f>[2]Sheet1!H2</f>
        <v>0</v>
      </c>
    </row>
    <row r="3" spans="1:8" x14ac:dyDescent="0.25">
      <c r="A3" s="1" t="s">
        <v>19</v>
      </c>
      <c r="B3" s="2">
        <f>[2]Sheet1!B3</f>
        <v>0</v>
      </c>
      <c r="C3" s="2">
        <f>[2]Sheet1!C3</f>
        <v>0</v>
      </c>
      <c r="D3" s="2">
        <f>[2]Sheet1!D3</f>
        <v>0</v>
      </c>
      <c r="E3" s="2">
        <f>[2]Sheet1!E3</f>
        <v>0</v>
      </c>
      <c r="F3" s="2">
        <f>[2]Sheet1!F3</f>
        <v>0</v>
      </c>
      <c r="G3" s="2">
        <f>[2]Sheet1!G3</f>
        <v>0</v>
      </c>
      <c r="H3" s="2">
        <f>[2]Sheet1!H3</f>
        <v>0</v>
      </c>
    </row>
    <row r="5" spans="1:8" x14ac:dyDescent="0.25">
      <c r="B5" t="s">
        <v>20</v>
      </c>
      <c r="C5" t="s">
        <v>15</v>
      </c>
      <c r="D5" t="s">
        <v>23</v>
      </c>
    </row>
    <row r="6" spans="1:8" x14ac:dyDescent="0.25">
      <c r="A6" s="1" t="s">
        <v>18</v>
      </c>
      <c r="B6" s="2">
        <f>SUM(B2,E2:H2)</f>
        <v>0</v>
      </c>
      <c r="C6" s="2">
        <f>SUM(C2:D2)</f>
        <v>0</v>
      </c>
      <c r="D6" s="3"/>
    </row>
    <row r="7" spans="1:8" x14ac:dyDescent="0.25">
      <c r="A7" s="1" t="s">
        <v>19</v>
      </c>
      <c r="B7" s="2">
        <f>SUM(B3,E3:H3)*250</f>
        <v>0</v>
      </c>
      <c r="C7" s="2">
        <f>SUM(C3:D3)</f>
        <v>0</v>
      </c>
      <c r="D7" s="3">
        <v>91</v>
      </c>
    </row>
    <row r="8" spans="1:8" x14ac:dyDescent="0.25">
      <c r="A8" s="4"/>
      <c r="B8" s="2"/>
      <c r="C8" s="2"/>
      <c r="D8" s="3"/>
    </row>
    <row r="9" spans="1:8" x14ac:dyDescent="0.25">
      <c r="B9" t="s">
        <v>25</v>
      </c>
      <c r="C9" s="2"/>
      <c r="D9" s="3"/>
    </row>
    <row r="10" spans="1:8" x14ac:dyDescent="0.25">
      <c r="A10" s="1" t="s">
        <v>19</v>
      </c>
      <c r="B10">
        <f>IF(SUM($B$7:$C$7)+$C$7*D7&lt;SUM($B$6:$C$6)*D7,D7,)</f>
        <v>0</v>
      </c>
      <c r="C10" s="2"/>
      <c r="D1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case1_apos</vt:lpstr>
      <vt:lpstr>case1_consq</vt:lpstr>
      <vt:lpstr>case1_cut_off</vt:lpstr>
      <vt:lpstr>case2_apos</vt:lpstr>
      <vt:lpstr>case2_consq</vt:lpstr>
      <vt:lpstr>case2_cut_off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Rune Winther Fabrin Olsen</cp:lastModifiedBy>
  <dcterms:created xsi:type="dcterms:W3CDTF">2025-01-30T07:56:44Z</dcterms:created>
  <dcterms:modified xsi:type="dcterms:W3CDTF">2025-04-02T14:51:40Z</dcterms:modified>
</cp:coreProperties>
</file>