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93CA0225-DD6B-4312-AFA2-3D6D338CF55C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Data" sheetId="1" r:id="rId1"/>
    <sheet name="case1" sheetId="2" r:id="rId2"/>
    <sheet name="case2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B27" i="1"/>
  <c r="D8" i="3" s="1"/>
  <c r="C27" i="1"/>
  <c r="E8" i="3" s="1"/>
  <c r="D27" i="1"/>
  <c r="H8" i="3" s="1"/>
  <c r="E27" i="1"/>
  <c r="I8" i="3" s="1"/>
  <c r="A22" i="1"/>
  <c r="B22" i="1"/>
  <c r="D3" i="3" s="1"/>
  <c r="C22" i="1"/>
  <c r="E3" i="3" s="1"/>
  <c r="D22" i="1"/>
  <c r="H3" i="3" s="1"/>
  <c r="E22" i="1"/>
  <c r="I3" i="3" s="1"/>
  <c r="A23" i="1"/>
  <c r="B23" i="1"/>
  <c r="D4" i="3" s="1"/>
  <c r="C23" i="1"/>
  <c r="E4" i="3" s="1"/>
  <c r="D23" i="1"/>
  <c r="H4" i="3" s="1"/>
  <c r="E23" i="1"/>
  <c r="I4" i="3" s="1"/>
  <c r="A24" i="1"/>
  <c r="B24" i="1"/>
  <c r="D5" i="3" s="1"/>
  <c r="C24" i="1"/>
  <c r="E5" i="3" s="1"/>
  <c r="D24" i="1"/>
  <c r="H5" i="3" s="1"/>
  <c r="E24" i="1"/>
  <c r="I5" i="3" s="1"/>
  <c r="A25" i="1"/>
  <c r="B25" i="1"/>
  <c r="D6" i="3" s="1"/>
  <c r="C25" i="1"/>
  <c r="E6" i="3" s="1"/>
  <c r="D25" i="1"/>
  <c r="H6" i="3" s="1"/>
  <c r="E25" i="1"/>
  <c r="I6" i="3" s="1"/>
  <c r="A26" i="1"/>
  <c r="B26" i="1"/>
  <c r="D7" i="3" s="1"/>
  <c r="C26" i="1"/>
  <c r="E7" i="3" s="1"/>
  <c r="D26" i="1"/>
  <c r="H7" i="3" s="1"/>
  <c r="E26" i="1"/>
  <c r="I7" i="3" s="1"/>
  <c r="B21" i="1"/>
  <c r="C21" i="1"/>
  <c r="D21" i="1"/>
  <c r="E21" i="1"/>
  <c r="A21" i="1"/>
  <c r="A19" i="1"/>
  <c r="B19" i="1"/>
  <c r="B8" i="3" s="1"/>
  <c r="C19" i="1"/>
  <c r="C8" i="3" s="1"/>
  <c r="D19" i="1"/>
  <c r="F8" i="3" s="1"/>
  <c r="E19" i="1"/>
  <c r="G8" i="3" s="1"/>
  <c r="A18" i="1"/>
  <c r="B18" i="1"/>
  <c r="B7" i="3" s="1"/>
  <c r="C18" i="1"/>
  <c r="C7" i="3" s="1"/>
  <c r="D18" i="1"/>
  <c r="F7" i="3" s="1"/>
  <c r="E18" i="1"/>
  <c r="G7" i="3" s="1"/>
  <c r="A14" i="1"/>
  <c r="B14" i="1"/>
  <c r="B3" i="3" s="1"/>
  <c r="C14" i="1"/>
  <c r="C3" i="3" s="1"/>
  <c r="D14" i="1"/>
  <c r="F3" i="3" s="1"/>
  <c r="E14" i="1"/>
  <c r="G3" i="3" s="1"/>
  <c r="A15" i="1"/>
  <c r="B15" i="1"/>
  <c r="B4" i="3" s="1"/>
  <c r="C15" i="1"/>
  <c r="C4" i="3" s="1"/>
  <c r="D15" i="1"/>
  <c r="F4" i="3" s="1"/>
  <c r="E15" i="1"/>
  <c r="G4" i="3" s="1"/>
  <c r="A16" i="1"/>
  <c r="B16" i="1"/>
  <c r="B5" i="3" s="1"/>
  <c r="C16" i="1"/>
  <c r="C5" i="3" s="1"/>
  <c r="D16" i="1"/>
  <c r="F5" i="3" s="1"/>
  <c r="E16" i="1"/>
  <c r="G5" i="3" s="1"/>
  <c r="A17" i="1"/>
  <c r="B17" i="1"/>
  <c r="B6" i="3" s="1"/>
  <c r="C17" i="1"/>
  <c r="C6" i="3" s="1"/>
  <c r="D17" i="1"/>
  <c r="F6" i="3" s="1"/>
  <c r="E17" i="1"/>
  <c r="G6" i="3" s="1"/>
  <c r="B13" i="1"/>
  <c r="C13" i="1"/>
  <c r="D13" i="1"/>
  <c r="E13" i="1"/>
  <c r="A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M4" i="2" s="1"/>
  <c r="C8" i="1"/>
  <c r="N4" i="2" s="1"/>
  <c r="D8" i="1"/>
  <c r="O4" i="2" s="1"/>
  <c r="E8" i="1"/>
  <c r="P4" i="2" s="1"/>
  <c r="F8" i="1"/>
  <c r="Q4" i="2" s="1"/>
  <c r="G8" i="1"/>
  <c r="R4" i="2" s="1"/>
  <c r="H8" i="1"/>
  <c r="S4" i="2" s="1"/>
  <c r="I8" i="1"/>
  <c r="T4" i="2" s="1"/>
  <c r="J8" i="1"/>
  <c r="M11" i="2" s="1"/>
  <c r="K8" i="1"/>
  <c r="N11" i="2" s="1"/>
  <c r="L8" i="1"/>
  <c r="O11" i="2" s="1"/>
  <c r="M8" i="1"/>
  <c r="P11" i="2" s="1"/>
  <c r="N8" i="1"/>
  <c r="Q11" i="2" s="1"/>
  <c r="O8" i="1"/>
  <c r="R11" i="2" s="1"/>
  <c r="P8" i="1"/>
  <c r="S11" i="2" s="1"/>
  <c r="Q8" i="1"/>
  <c r="T11" i="2" s="1"/>
  <c r="B9" i="1"/>
  <c r="M5" i="2" s="1"/>
  <c r="C9" i="1"/>
  <c r="N5" i="2" s="1"/>
  <c r="D9" i="1"/>
  <c r="O5" i="2" s="1"/>
  <c r="E9" i="1"/>
  <c r="P5" i="2" s="1"/>
  <c r="F9" i="1"/>
  <c r="Q5" i="2" s="1"/>
  <c r="G9" i="1"/>
  <c r="R5" i="2" s="1"/>
  <c r="H9" i="1"/>
  <c r="S5" i="2" s="1"/>
  <c r="I9" i="1"/>
  <c r="T5" i="2" s="1"/>
  <c r="J9" i="1"/>
  <c r="M12" i="2" s="1"/>
  <c r="K9" i="1"/>
  <c r="N12" i="2" s="1"/>
  <c r="L9" i="1"/>
  <c r="O12" i="2" s="1"/>
  <c r="M9" i="1"/>
  <c r="P12" i="2" s="1"/>
  <c r="N9" i="1"/>
  <c r="Q12" i="2" s="1"/>
  <c r="O9" i="1"/>
  <c r="R12" i="2" s="1"/>
  <c r="P9" i="1"/>
  <c r="S12" i="2" s="1"/>
  <c r="Q9" i="1"/>
  <c r="T12" i="2" s="1"/>
  <c r="B10" i="1"/>
  <c r="M6" i="2" s="1"/>
  <c r="C10" i="1"/>
  <c r="N6" i="2" s="1"/>
  <c r="D10" i="1"/>
  <c r="O6" i="2" s="1"/>
  <c r="E10" i="1"/>
  <c r="P6" i="2" s="1"/>
  <c r="F10" i="1"/>
  <c r="Q6" i="2" s="1"/>
  <c r="G10" i="1"/>
  <c r="R6" i="2" s="1"/>
  <c r="H10" i="1"/>
  <c r="S6" i="2" s="1"/>
  <c r="I10" i="1"/>
  <c r="T6" i="2" s="1"/>
  <c r="J10" i="1"/>
  <c r="M13" i="2" s="1"/>
  <c r="K10" i="1"/>
  <c r="N13" i="2" s="1"/>
  <c r="L10" i="1"/>
  <c r="O13" i="2" s="1"/>
  <c r="M10" i="1"/>
  <c r="P13" i="2" s="1"/>
  <c r="N10" i="1"/>
  <c r="Q13" i="2" s="1"/>
  <c r="O10" i="1"/>
  <c r="R13" i="2" s="1"/>
  <c r="P10" i="1"/>
  <c r="S13" i="2" s="1"/>
  <c r="Q10" i="1"/>
  <c r="T13" i="2" s="1"/>
  <c r="B11" i="1"/>
  <c r="M7" i="2" s="1"/>
  <c r="C11" i="1"/>
  <c r="N7" i="2" s="1"/>
  <c r="D11" i="1"/>
  <c r="O7" i="2" s="1"/>
  <c r="E11" i="1"/>
  <c r="P7" i="2" s="1"/>
  <c r="F11" i="1"/>
  <c r="Q7" i="2" s="1"/>
  <c r="G11" i="1"/>
  <c r="R7" i="2" s="1"/>
  <c r="H11" i="1"/>
  <c r="S7" i="2" s="1"/>
  <c r="I11" i="1"/>
  <c r="T7" i="2" s="1"/>
  <c r="J11" i="1"/>
  <c r="M14" i="2" s="1"/>
  <c r="K11" i="1"/>
  <c r="N14" i="2" s="1"/>
  <c r="L11" i="1"/>
  <c r="O14" i="2" s="1"/>
  <c r="M11" i="1"/>
  <c r="P14" i="2" s="1"/>
  <c r="N11" i="1"/>
  <c r="Q14" i="2" s="1"/>
  <c r="O11" i="1"/>
  <c r="R14" i="2" s="1"/>
  <c r="P11" i="1"/>
  <c r="S14" i="2" s="1"/>
  <c r="Q11" i="1"/>
  <c r="T14" i="2" s="1"/>
  <c r="A8" i="1"/>
  <c r="A9" i="1"/>
  <c r="A10" i="1"/>
  <c r="A11" i="1"/>
  <c r="A7" i="1"/>
  <c r="P1" i="1"/>
  <c r="Q1" i="1"/>
  <c r="P2" i="1"/>
  <c r="H11" i="2" s="1"/>
  <c r="Q2" i="1"/>
  <c r="I11" i="2" s="1"/>
  <c r="P3" i="1"/>
  <c r="H12" i="2" s="1"/>
  <c r="Q3" i="1"/>
  <c r="I12" i="2" s="1"/>
  <c r="P4" i="1"/>
  <c r="H13" i="2" s="1"/>
  <c r="Q4" i="1"/>
  <c r="I13" i="2" s="1"/>
  <c r="P5" i="1"/>
  <c r="H14" i="2" s="1"/>
  <c r="Q5" i="1"/>
  <c r="I14" i="2" s="1"/>
  <c r="N1" i="1"/>
  <c r="O1" i="1"/>
  <c r="N2" i="1"/>
  <c r="F11" i="2" s="1"/>
  <c r="O2" i="1"/>
  <c r="G11" i="2" s="1"/>
  <c r="N3" i="1"/>
  <c r="F12" i="2" s="1"/>
  <c r="O3" i="1"/>
  <c r="G12" i="2" s="1"/>
  <c r="N4" i="1"/>
  <c r="F13" i="2" s="1"/>
  <c r="O4" i="1"/>
  <c r="G13" i="2" s="1"/>
  <c r="N5" i="1"/>
  <c r="F14" i="2" s="1"/>
  <c r="O5" i="1"/>
  <c r="G14" i="2" s="1"/>
  <c r="L1" i="1"/>
  <c r="M1" i="1"/>
  <c r="L2" i="1"/>
  <c r="D11" i="2" s="1"/>
  <c r="M2" i="1"/>
  <c r="E11" i="2" s="1"/>
  <c r="L3" i="1"/>
  <c r="D12" i="2" s="1"/>
  <c r="M3" i="1"/>
  <c r="E12" i="2" s="1"/>
  <c r="L4" i="1"/>
  <c r="D13" i="2" s="1"/>
  <c r="M4" i="1"/>
  <c r="E13" i="2" s="1"/>
  <c r="L5" i="1"/>
  <c r="D14" i="2" s="1"/>
  <c r="M5" i="1"/>
  <c r="E14" i="2" s="1"/>
  <c r="B1" i="1"/>
  <c r="C1" i="1"/>
  <c r="D1" i="1"/>
  <c r="E1" i="1"/>
  <c r="F1" i="1"/>
  <c r="G1" i="1"/>
  <c r="H1" i="1"/>
  <c r="I1" i="1"/>
  <c r="J1" i="1"/>
  <c r="K1" i="1"/>
  <c r="B2" i="1"/>
  <c r="B4" i="2" s="1"/>
  <c r="C2" i="1"/>
  <c r="C4" i="2" s="1"/>
  <c r="D2" i="1"/>
  <c r="D4" i="2" s="1"/>
  <c r="E2" i="1"/>
  <c r="E4" i="2" s="1"/>
  <c r="F2" i="1"/>
  <c r="F4" i="2" s="1"/>
  <c r="G2" i="1"/>
  <c r="G4" i="2" s="1"/>
  <c r="H2" i="1"/>
  <c r="H4" i="2" s="1"/>
  <c r="I2" i="1"/>
  <c r="I4" i="2" s="1"/>
  <c r="J2" i="1"/>
  <c r="B11" i="2" s="1"/>
  <c r="K2" i="1"/>
  <c r="C11" i="2" s="1"/>
  <c r="B3" i="1"/>
  <c r="B5" i="2" s="1"/>
  <c r="C3" i="1"/>
  <c r="C5" i="2" s="1"/>
  <c r="D3" i="1"/>
  <c r="D5" i="2" s="1"/>
  <c r="E3" i="1"/>
  <c r="E5" i="2" s="1"/>
  <c r="F3" i="1"/>
  <c r="F5" i="2" s="1"/>
  <c r="G3" i="1"/>
  <c r="G5" i="2" s="1"/>
  <c r="H3" i="1"/>
  <c r="H5" i="2" s="1"/>
  <c r="I3" i="1"/>
  <c r="I5" i="2" s="1"/>
  <c r="J3" i="1"/>
  <c r="B12" i="2" s="1"/>
  <c r="K3" i="1"/>
  <c r="C12" i="2" s="1"/>
  <c r="B4" i="1"/>
  <c r="B6" i="2" s="1"/>
  <c r="C4" i="1"/>
  <c r="C6" i="2" s="1"/>
  <c r="D4" i="1"/>
  <c r="D6" i="2" s="1"/>
  <c r="E4" i="1"/>
  <c r="E6" i="2" s="1"/>
  <c r="F4" i="1"/>
  <c r="F6" i="2" s="1"/>
  <c r="G4" i="1"/>
  <c r="G6" i="2" s="1"/>
  <c r="H4" i="1"/>
  <c r="H6" i="2" s="1"/>
  <c r="I4" i="1"/>
  <c r="I6" i="2" s="1"/>
  <c r="J4" i="1"/>
  <c r="B13" i="2" s="1"/>
  <c r="K4" i="1"/>
  <c r="C13" i="2" s="1"/>
  <c r="B5" i="1"/>
  <c r="B7" i="2" s="1"/>
  <c r="C5" i="1"/>
  <c r="C7" i="2" s="1"/>
  <c r="D5" i="1"/>
  <c r="D7" i="2" s="1"/>
  <c r="E5" i="1"/>
  <c r="E7" i="2" s="1"/>
  <c r="F5" i="1"/>
  <c r="F7" i="2" s="1"/>
  <c r="G5" i="1"/>
  <c r="G7" i="2" s="1"/>
  <c r="H5" i="1"/>
  <c r="H7" i="2" s="1"/>
  <c r="I5" i="1"/>
  <c r="I7" i="2" s="1"/>
  <c r="J5" i="1"/>
  <c r="B14" i="2" s="1"/>
  <c r="K5" i="1"/>
  <c r="C14" i="2" s="1"/>
  <c r="A3" i="1"/>
  <c r="A4" i="1"/>
  <c r="A5" i="1"/>
  <c r="A1" i="1"/>
  <c r="A2" i="1"/>
</calcChain>
</file>

<file path=xl/sharedStrings.xml><?xml version="1.0" encoding="utf-8"?>
<sst xmlns="http://schemas.openxmlformats.org/spreadsheetml/2006/main" count="86" uniqueCount="24">
  <si>
    <t>cut off</t>
  </si>
  <si>
    <t>Consq</t>
  </si>
  <si>
    <t>Lifetime</t>
  </si>
  <si>
    <t>Autoclave</t>
  </si>
  <si>
    <t>Protection sheet</t>
  </si>
  <si>
    <t>Total</t>
  </si>
  <si>
    <t>H2S</t>
  </si>
  <si>
    <t>H2R</t>
  </si>
  <si>
    <t>ASC</t>
  </si>
  <si>
    <t>ASW</t>
  </si>
  <si>
    <t>↓</t>
  </si>
  <si>
    <t>↑</t>
  </si>
  <si>
    <t>H4S</t>
  </si>
  <si>
    <t>H4R</t>
  </si>
  <si>
    <t>ALC</t>
  </si>
  <si>
    <t>ALW</t>
  </si>
  <si>
    <t>SUD - Cut off</t>
  </si>
  <si>
    <t>SUD - Consequential</t>
  </si>
  <si>
    <t>MUD - Cut off</t>
  </si>
  <si>
    <t>MUD - Consequential</t>
  </si>
  <si>
    <t>autoclave</t>
  </si>
  <si>
    <t>cabinet washer</t>
  </si>
  <si>
    <t>sterilization</t>
  </si>
  <si>
    <t>surgery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</si>
</sst>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rgb="FF24242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242424"/>
      <name val="Calibri"/>
      <family val="2"/>
    </font>
    <font>
      <b/>
      <sz val="10"/>
      <color rgb="FF000000"/>
      <name val="Calibri"/>
      <family val="2"/>
    </font>
    <font>
      <b/>
      <sz val="10"/>
      <color rgb="FF242424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0" fontId="4" fillId="2" borderId="1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horizontal="left" vertical="center"/>
    </xf>
    <xf numFmtId="10" fontId="5" fillId="2" borderId="0" xfId="1" applyNumberFormat="1" applyFont="1" applyFill="1" applyBorder="1" applyAlignment="1">
      <alignment horizontal="left" vertical="center"/>
    </xf>
    <xf numFmtId="10" fontId="4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justify" vertical="center"/>
    </xf>
    <xf numFmtId="10" fontId="0" fillId="0" borderId="0" xfId="1" applyNumberFormat="1" applyFont="1"/>
    <xf numFmtId="10" fontId="0" fillId="0" borderId="2" xfId="1" applyNumberFormat="1" applyFont="1" applyBorder="1"/>
    <xf numFmtId="10" fontId="5" fillId="2" borderId="2" xfId="1" applyNumberFormat="1" applyFont="1" applyFill="1" applyBorder="1" applyAlignment="1">
      <alignment horizontal="left" vertical="center"/>
    </xf>
    <xf numFmtId="10" fontId="4" fillId="2" borderId="2" xfId="1" applyNumberFormat="1" applyFont="1" applyFill="1" applyBorder="1" applyAlignment="1">
      <alignment vertical="center"/>
    </xf>
    <xf numFmtId="10" fontId="4" fillId="2" borderId="2" xfId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10" fontId="4" fillId="0" borderId="1" xfId="1" applyNumberFormat="1" applyFont="1" applyFill="1" applyBorder="1" applyAlignment="1">
      <alignment horizontal="left" vertical="center"/>
    </xf>
    <xf numFmtId="10" fontId="4" fillId="0" borderId="0" xfId="1" applyNumberFormat="1" applyFont="1" applyFill="1" applyBorder="1" applyAlignment="1">
      <alignment horizontal="left" vertical="center"/>
    </xf>
    <xf numFmtId="10" fontId="4" fillId="0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_cut_off\sensitivity_case1_cut_off.xlsx" TargetMode="External"/><Relationship Id="rId1" Type="http://schemas.openxmlformats.org/officeDocument/2006/relationships/externalLinkPath" Target="case1_cut_off/sensitivity_case1_cut_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ut_off\sensitivity_case2_cut_off.xlsx" TargetMode="External"/><Relationship Id="rId1" Type="http://schemas.openxmlformats.org/officeDocument/2006/relationships/externalLinkPath" Target="case2_cut_off/sensitivity_case2_cut_of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_consq\sensitivity_case2_consq.xlsx" TargetMode="External"/><Relationship Id="rId1" Type="http://schemas.openxmlformats.org/officeDocument/2006/relationships/externalLinkPath" Target="case2_consq/sensitivity_case2_con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cut_off"/>
    </sheetNames>
    <sheetDataSet>
      <sheetData sheetId="0">
        <row r="1">
          <cell r="B1" t="str">
            <v>H2S - lower%</v>
          </cell>
          <cell r="C1" t="str">
            <v>H2S - upper%</v>
          </cell>
          <cell r="D1" t="str">
            <v>H2R - lower%</v>
          </cell>
          <cell r="E1" t="str">
            <v>H2R - upper%</v>
          </cell>
          <cell r="F1" t="str">
            <v>ASC - lower%</v>
          </cell>
          <cell r="G1" t="str">
            <v>ASC - upper%</v>
          </cell>
          <cell r="H1" t="str">
            <v>ASW - lower%</v>
          </cell>
          <cell r="I1" t="str">
            <v>ASW - upper%</v>
          </cell>
          <cell r="J1" t="str">
            <v>H4S - lower%</v>
          </cell>
          <cell r="K1" t="str">
            <v>H4S - upper%</v>
          </cell>
          <cell r="L1" t="str">
            <v>H4R - lower%</v>
          </cell>
          <cell r="M1" t="str">
            <v>H4R - upper%</v>
          </cell>
          <cell r="N1" t="str">
            <v>ALC - lower%</v>
          </cell>
          <cell r="O1" t="str">
            <v>ALC - upper%</v>
          </cell>
          <cell r="P1" t="str">
            <v>ALW - lower%</v>
          </cell>
          <cell r="Q1" t="str">
            <v>ALW - upper%</v>
          </cell>
        </row>
        <row r="2">
          <cell r="A2" t="str">
            <v>Life time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>
            <v>7.8032346469988148E-2</v>
          </cell>
          <cell r="G2">
            <v>-4.6749328459437113E-2</v>
          </cell>
          <cell r="H2">
            <v>9.4685943910113618E-2</v>
          </cell>
          <cell r="I2">
            <v>-5.672653063237286E-2</v>
          </cell>
          <cell r="J2" t="str">
            <v>-</v>
          </cell>
          <cell r="K2" t="str">
            <v>-</v>
          </cell>
          <cell r="L2" t="str">
            <v>-</v>
          </cell>
          <cell r="M2" t="str">
            <v>-</v>
          </cell>
          <cell r="N2">
            <v>7.1388409664502162E-2</v>
          </cell>
          <cell r="O2">
            <v>-4.276893317422209E-2</v>
          </cell>
          <cell r="P2">
            <v>9.4678519171323638E-2</v>
          </cell>
          <cell r="Q2">
            <v>-5.6722082457121098E-2</v>
          </cell>
        </row>
        <row r="3">
          <cell r="A3" t="str">
            <v>autoclave</v>
          </cell>
          <cell r="B3" t="str">
            <v>-</v>
          </cell>
          <cell r="C3">
            <v>-0.18117413699041521</v>
          </cell>
          <cell r="D3" t="str">
            <v>-</v>
          </cell>
          <cell r="E3">
            <v>-0.23221079556337351</v>
          </cell>
          <cell r="F3" t="str">
            <v>-</v>
          </cell>
          <cell r="G3">
            <v>-0.2280834215829706</v>
          </cell>
          <cell r="H3" t="str">
            <v>-</v>
          </cell>
          <cell r="I3">
            <v>-0.27676079266869119</v>
          </cell>
          <cell r="J3" t="str">
            <v>-</v>
          </cell>
          <cell r="K3">
            <v>-0.13166149471884389</v>
          </cell>
          <cell r="L3" t="str">
            <v>-</v>
          </cell>
          <cell r="M3">
            <v>-0.18976173824355119</v>
          </cell>
          <cell r="N3" t="str">
            <v>-</v>
          </cell>
          <cell r="O3">
            <v>-0.17923737645286669</v>
          </cell>
          <cell r="P3" t="str">
            <v>-</v>
          </cell>
          <cell r="Q3">
            <v>-0.2377126687996354</v>
          </cell>
        </row>
        <row r="4">
          <cell r="A4" t="str">
            <v>protection cover</v>
          </cell>
          <cell r="B4">
            <v>-7.1806989356617459E-2</v>
          </cell>
          <cell r="C4" t="str">
            <v>-</v>
          </cell>
          <cell r="D4">
            <v>-3.9610573860254197E-2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>
            <v>-4.2433227678745238E-2</v>
          </cell>
          <cell r="K4" t="str">
            <v>-</v>
          </cell>
          <cell r="L4">
            <v>-2.1289564733259821E-2</v>
          </cell>
          <cell r="M4" t="str">
            <v>-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</row>
        <row r="5">
          <cell r="A5" t="str">
            <v>total</v>
          </cell>
          <cell r="B5">
            <v>-7.1806989356617459E-2</v>
          </cell>
          <cell r="C5">
            <v>-0.18117413699041521</v>
          </cell>
          <cell r="D5">
            <v>-3.9610573860254197E-2</v>
          </cell>
          <cell r="E5">
            <v>-0.23221079556337351</v>
          </cell>
          <cell r="F5">
            <v>7.8032346469988148E-2</v>
          </cell>
          <cell r="G5">
            <v>-0.2748327500424077</v>
          </cell>
          <cell r="H5">
            <v>9.4685943910113618E-2</v>
          </cell>
          <cell r="I5">
            <v>-0.33348732330106412</v>
          </cell>
          <cell r="J5">
            <v>-4.2433227678745238E-2</v>
          </cell>
          <cell r="K5">
            <v>-0.13166149471884389</v>
          </cell>
          <cell r="L5">
            <v>-2.1289564733259821E-2</v>
          </cell>
          <cell r="M5">
            <v>-0.18976173824355119</v>
          </cell>
          <cell r="N5">
            <v>7.1388409664502162E-2</v>
          </cell>
          <cell r="O5">
            <v>-0.22200630962708881</v>
          </cell>
          <cell r="P5">
            <v>9.4678519171323638E-2</v>
          </cell>
          <cell r="Q5">
            <v>-0.29443475125675661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ut_off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8.3558174344123326E-2</v>
          </cell>
          <cell r="E2">
            <v>-4.8206639044686507E-2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-7.459746319074996E-2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2.7191773293535091</v>
          </cell>
          <cell r="E4">
            <v>-0.33989716616918858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0.15261974017817609</v>
          </cell>
          <cell r="E5">
            <v>-0.1044799191123106</v>
          </cell>
        </row>
        <row r="6">
          <cell r="A6" t="str">
            <v>surgery time</v>
          </cell>
          <cell r="B6">
            <v>0.27710843373493949</v>
          </cell>
          <cell r="C6">
            <v>-0.39428571428571441</v>
          </cell>
          <cell r="D6">
            <v>0.27710843373493987</v>
          </cell>
          <cell r="E6">
            <v>-0.39428571428571407</v>
          </cell>
        </row>
        <row r="7">
          <cell r="A7" t="str">
            <v>total</v>
          </cell>
          <cell r="B7">
            <v>0.27710843373493949</v>
          </cell>
          <cell r="C7">
            <v>-0.39428571428571441</v>
          </cell>
          <cell r="D7">
            <v>3.232463677610748</v>
          </cell>
          <cell r="E7">
            <v>-0.96146690180264982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2_consq"/>
    </sheetNames>
    <sheetDataSet>
      <sheetData sheetId="0">
        <row r="1">
          <cell r="B1" t="str">
            <v>SUD - lower%</v>
          </cell>
          <cell r="C1" t="str">
            <v>SUD - upper%</v>
          </cell>
          <cell r="D1" t="str">
            <v>MUD - lower%</v>
          </cell>
          <cell r="E1" t="str">
            <v>MUD - upper%</v>
          </cell>
        </row>
        <row r="2">
          <cell r="A2" t="str">
            <v>autoclave</v>
          </cell>
          <cell r="B2" t="str">
            <v>-</v>
          </cell>
          <cell r="C2" t="str">
            <v>-</v>
          </cell>
          <cell r="D2">
            <v>4.22940090681269E-2</v>
          </cell>
          <cell r="E2">
            <v>-2.4400389846996291E-2</v>
          </cell>
        </row>
        <row r="3">
          <cell r="A3" t="str">
            <v>cabinet washer</v>
          </cell>
          <cell r="B3" t="str">
            <v>-</v>
          </cell>
          <cell r="C3" t="str">
            <v>-</v>
          </cell>
          <cell r="D3" t="str">
            <v>-</v>
          </cell>
          <cell r="E3">
            <v>-3.7699717034851379E-2</v>
          </cell>
        </row>
        <row r="4">
          <cell r="A4" t="str">
            <v>Life time</v>
          </cell>
          <cell r="B4" t="str">
            <v>-</v>
          </cell>
          <cell r="C4" t="str">
            <v>-</v>
          </cell>
          <cell r="D4">
            <v>3.352400276805815</v>
          </cell>
          <cell r="E4">
            <v>-0.41905003460072671</v>
          </cell>
        </row>
        <row r="5">
          <cell r="A5" t="str">
            <v>sterilization</v>
          </cell>
          <cell r="B5" t="str">
            <v>-</v>
          </cell>
          <cell r="C5" t="str">
            <v>-</v>
          </cell>
          <cell r="D5">
            <v>0.40374243314620439</v>
          </cell>
          <cell r="E5">
            <v>-0.34217195165289338</v>
          </cell>
        </row>
        <row r="6">
          <cell r="A6" t="str">
            <v>surgery time</v>
          </cell>
          <cell r="B6">
            <v>0.27710843373493987</v>
          </cell>
          <cell r="C6">
            <v>-0.39428571428571418</v>
          </cell>
          <cell r="D6">
            <v>0.27710843373493987</v>
          </cell>
          <cell r="E6">
            <v>-0.39428571428571441</v>
          </cell>
        </row>
        <row r="7">
          <cell r="A7" t="str">
            <v>total</v>
          </cell>
          <cell r="B7">
            <v>0.27710843373493987</v>
          </cell>
          <cell r="C7">
            <v>-0.39428571428571418</v>
          </cell>
          <cell r="D7">
            <v>4.0755451527550859</v>
          </cell>
          <cell r="E7">
            <v>-1.217607807421182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R27"/>
  <sheetViews>
    <sheetView workbookViewId="0">
      <selection activeCell="H41" sqref="H41"/>
    </sheetView>
  </sheetViews>
  <sheetFormatPr defaultRowHeight="14.25" x14ac:dyDescent="0.2"/>
  <cols>
    <col min="2" max="5" width="12.5" bestFit="1" customWidth="1"/>
    <col min="6" max="6" width="12.25" bestFit="1" customWidth="1"/>
    <col min="7" max="7" width="12.5" bestFit="1" customWidth="1"/>
    <col min="8" max="8" width="12.75" bestFit="1" customWidth="1"/>
    <col min="9" max="9" width="13.125" bestFit="1" customWidth="1"/>
    <col min="10" max="13" width="12.5" bestFit="1" customWidth="1"/>
    <col min="14" max="14" width="12" bestFit="1" customWidth="1"/>
    <col min="15" max="16" width="12.5" bestFit="1" customWidth="1"/>
    <col min="17" max="17" width="12.75" bestFit="1" customWidth="1"/>
  </cols>
  <sheetData>
    <row r="1" spans="1:18" x14ac:dyDescent="0.2">
      <c r="A1">
        <f>[1]case1_cut_off!A1</f>
        <v>0</v>
      </c>
      <c r="B1" t="str">
        <f>[1]case1_cut_off!B1</f>
        <v>H2S - lower%</v>
      </c>
      <c r="C1" t="str">
        <f>[1]case1_cut_off!C1</f>
        <v>H2S - upper%</v>
      </c>
      <c r="D1" t="str">
        <f>[1]case1_cut_off!D1</f>
        <v>H2R - lower%</v>
      </c>
      <c r="E1" t="str">
        <f>[1]case1_cut_off!E1</f>
        <v>H2R - upper%</v>
      </c>
      <c r="F1" t="str">
        <f>[1]case1_cut_off!F1</f>
        <v>ASC - lower%</v>
      </c>
      <c r="G1" t="str">
        <f>[1]case1_cut_off!G1</f>
        <v>ASC - upper%</v>
      </c>
      <c r="H1" t="str">
        <f>[1]case1_cut_off!H1</f>
        <v>ASW - lower%</v>
      </c>
      <c r="I1" t="str">
        <f>[1]case1_cut_off!I1</f>
        <v>ASW - upper%</v>
      </c>
      <c r="J1" t="str">
        <f>[1]case1_cut_off!J1</f>
        <v>H4S - lower%</v>
      </c>
      <c r="K1" t="str">
        <f>[1]case1_cut_off!K1</f>
        <v>H4S - upper%</v>
      </c>
      <c r="L1" t="str">
        <f>[1]case1_cut_off!L1</f>
        <v>H4R - lower%</v>
      </c>
      <c r="M1" t="str">
        <f>[1]case1_cut_off!M1</f>
        <v>H4R - upper%</v>
      </c>
      <c r="N1" t="str">
        <f>[1]case1_cut_off!N1</f>
        <v>ALC - lower%</v>
      </c>
      <c r="O1" t="str">
        <f>[1]case1_cut_off!O1</f>
        <v>ALC - upper%</v>
      </c>
      <c r="P1" t="str">
        <f>[1]case1_cut_off!P1</f>
        <v>ALW - lower%</v>
      </c>
      <c r="Q1" t="str">
        <f>[1]case1_cut_off!Q1</f>
        <v>ALW - upper%</v>
      </c>
      <c r="R1" t="s">
        <v>0</v>
      </c>
    </row>
    <row r="2" spans="1:18" x14ac:dyDescent="0.2">
      <c r="A2" t="str">
        <f>[1]case1_cut_off!A2</f>
        <v>Life time</v>
      </c>
      <c r="B2" t="str">
        <f>[1]case1_cut_off!B2</f>
        <v>-</v>
      </c>
      <c r="C2" t="str">
        <f>[1]case1_cut_off!C2</f>
        <v>-</v>
      </c>
      <c r="D2" t="str">
        <f>[1]case1_cut_off!D2</f>
        <v>-</v>
      </c>
      <c r="E2" t="str">
        <f>[1]case1_cut_off!E2</f>
        <v>-</v>
      </c>
      <c r="F2">
        <f>[1]case1_cut_off!F2</f>
        <v>7.8032346469988148E-2</v>
      </c>
      <c r="G2">
        <f>[1]case1_cut_off!G2</f>
        <v>-4.6749328459437113E-2</v>
      </c>
      <c r="H2">
        <f>[1]case1_cut_off!H2</f>
        <v>9.4685943910113618E-2</v>
      </c>
      <c r="I2">
        <f>[1]case1_cut_off!I2</f>
        <v>-5.672653063237286E-2</v>
      </c>
      <c r="J2" t="str">
        <f>[1]case1_cut_off!J2</f>
        <v>-</v>
      </c>
      <c r="K2" t="str">
        <f>[1]case1_cut_off!K2</f>
        <v>-</v>
      </c>
      <c r="L2" t="str">
        <f>[1]case1_cut_off!L2</f>
        <v>-</v>
      </c>
      <c r="M2" t="str">
        <f>[1]case1_cut_off!M2</f>
        <v>-</v>
      </c>
      <c r="N2">
        <f>[1]case1_cut_off!N2</f>
        <v>7.1388409664502162E-2</v>
      </c>
      <c r="O2">
        <f>[1]case1_cut_off!O2</f>
        <v>-4.276893317422209E-2</v>
      </c>
      <c r="P2">
        <f>[1]case1_cut_off!P2</f>
        <v>9.4678519171323638E-2</v>
      </c>
      <c r="Q2">
        <f>[1]case1_cut_off!Q2</f>
        <v>-5.6722082457121098E-2</v>
      </c>
    </row>
    <row r="3" spans="1:18" x14ac:dyDescent="0.2">
      <c r="A3" t="str">
        <f>[1]case1_cut_off!A3</f>
        <v>autoclave</v>
      </c>
      <c r="B3" t="str">
        <f>[1]case1_cut_off!B3</f>
        <v>-</v>
      </c>
      <c r="C3">
        <f>[1]case1_cut_off!C3</f>
        <v>-0.18117413699041521</v>
      </c>
      <c r="D3" t="str">
        <f>[1]case1_cut_off!D3</f>
        <v>-</v>
      </c>
      <c r="E3">
        <f>[1]case1_cut_off!E3</f>
        <v>-0.23221079556337351</v>
      </c>
      <c r="F3" t="str">
        <f>[1]case1_cut_off!F3</f>
        <v>-</v>
      </c>
      <c r="G3">
        <f>[1]case1_cut_off!G3</f>
        <v>-0.2280834215829706</v>
      </c>
      <c r="H3" t="str">
        <f>[1]case1_cut_off!H3</f>
        <v>-</v>
      </c>
      <c r="I3">
        <f>[1]case1_cut_off!I3</f>
        <v>-0.27676079266869119</v>
      </c>
      <c r="J3" t="str">
        <f>[1]case1_cut_off!J3</f>
        <v>-</v>
      </c>
      <c r="K3">
        <f>[1]case1_cut_off!K3</f>
        <v>-0.13166149471884389</v>
      </c>
      <c r="L3" t="str">
        <f>[1]case1_cut_off!L3</f>
        <v>-</v>
      </c>
      <c r="M3">
        <f>[1]case1_cut_off!M3</f>
        <v>-0.18976173824355119</v>
      </c>
      <c r="N3" t="str">
        <f>[1]case1_cut_off!N3</f>
        <v>-</v>
      </c>
      <c r="O3">
        <f>[1]case1_cut_off!O3</f>
        <v>-0.17923737645286669</v>
      </c>
      <c r="P3" t="str">
        <f>[1]case1_cut_off!P3</f>
        <v>-</v>
      </c>
      <c r="Q3">
        <f>[1]case1_cut_off!Q3</f>
        <v>-0.2377126687996354</v>
      </c>
    </row>
    <row r="4" spans="1:18" x14ac:dyDescent="0.2">
      <c r="A4" t="str">
        <f>[1]case1_cut_off!A4</f>
        <v>protection cover</v>
      </c>
      <c r="B4">
        <f>[1]case1_cut_off!B4</f>
        <v>-7.1806989356617459E-2</v>
      </c>
      <c r="C4" t="str">
        <f>[1]case1_cut_off!C4</f>
        <v>-</v>
      </c>
      <c r="D4">
        <f>[1]case1_cut_off!D4</f>
        <v>-3.9610573860254197E-2</v>
      </c>
      <c r="E4" t="str">
        <f>[1]case1_cut_off!E4</f>
        <v>-</v>
      </c>
      <c r="F4" t="str">
        <f>[1]case1_cut_off!F4</f>
        <v>-</v>
      </c>
      <c r="G4" t="str">
        <f>[1]case1_cut_off!G4</f>
        <v>-</v>
      </c>
      <c r="H4" t="str">
        <f>[1]case1_cut_off!H4</f>
        <v>-</v>
      </c>
      <c r="I4" t="str">
        <f>[1]case1_cut_off!I4</f>
        <v>-</v>
      </c>
      <c r="J4">
        <f>[1]case1_cut_off!J4</f>
        <v>-4.2433227678745238E-2</v>
      </c>
      <c r="K4" t="str">
        <f>[1]case1_cut_off!K4</f>
        <v>-</v>
      </c>
      <c r="L4">
        <f>[1]case1_cut_off!L4</f>
        <v>-2.1289564733259821E-2</v>
      </c>
      <c r="M4" t="str">
        <f>[1]case1_cut_off!M4</f>
        <v>-</v>
      </c>
      <c r="N4" t="str">
        <f>[1]case1_cut_off!N4</f>
        <v>-</v>
      </c>
      <c r="O4" t="str">
        <f>[1]case1_cut_off!O4</f>
        <v>-</v>
      </c>
      <c r="P4" t="str">
        <f>[1]case1_cut_off!P4</f>
        <v>-</v>
      </c>
      <c r="Q4" t="str">
        <f>[1]case1_cut_off!Q4</f>
        <v>-</v>
      </c>
    </row>
    <row r="5" spans="1:18" x14ac:dyDescent="0.2">
      <c r="A5" t="str">
        <f>[1]case1_cut_off!A5</f>
        <v>total</v>
      </c>
      <c r="B5">
        <f>[1]case1_cut_off!B5</f>
        <v>-7.1806989356617459E-2</v>
      </c>
      <c r="C5">
        <f>[1]case1_cut_off!C5</f>
        <v>-0.18117413699041521</v>
      </c>
      <c r="D5">
        <f>[1]case1_cut_off!D5</f>
        <v>-3.9610573860254197E-2</v>
      </c>
      <c r="E5">
        <f>[1]case1_cut_off!E5</f>
        <v>-0.23221079556337351</v>
      </c>
      <c r="F5">
        <f>[1]case1_cut_off!F5</f>
        <v>7.8032346469988148E-2</v>
      </c>
      <c r="G5">
        <f>[1]case1_cut_off!G5</f>
        <v>-0.2748327500424077</v>
      </c>
      <c r="H5">
        <f>[1]case1_cut_off!H5</f>
        <v>9.4685943910113618E-2</v>
      </c>
      <c r="I5">
        <f>[1]case1_cut_off!I5</f>
        <v>-0.33348732330106412</v>
      </c>
      <c r="J5">
        <f>[1]case1_cut_off!J5</f>
        <v>-4.2433227678745238E-2</v>
      </c>
      <c r="K5">
        <f>[1]case1_cut_off!K5</f>
        <v>-0.13166149471884389</v>
      </c>
      <c r="L5">
        <f>[1]case1_cut_off!L5</f>
        <v>-2.1289564733259821E-2</v>
      </c>
      <c r="M5">
        <f>[1]case1_cut_off!M5</f>
        <v>-0.18976173824355119</v>
      </c>
      <c r="N5">
        <f>[1]case1_cut_off!N5</f>
        <v>7.1388409664502162E-2</v>
      </c>
      <c r="O5">
        <f>[1]case1_cut_off!O5</f>
        <v>-0.22200630962708881</v>
      </c>
      <c r="P5">
        <f>[1]case1_cut_off!P5</f>
        <v>9.4678519171323638E-2</v>
      </c>
      <c r="Q5">
        <f>[1]case1_cut_off!Q5</f>
        <v>-0.29443475125675661</v>
      </c>
    </row>
    <row r="7" spans="1:18" x14ac:dyDescent="0.2">
      <c r="A7">
        <f>[1]case1_cut_off!A1</f>
        <v>0</v>
      </c>
      <c r="B7" t="str">
        <f>[1]case1_cut_off!B1</f>
        <v>H2S - lower%</v>
      </c>
      <c r="C7" t="str">
        <f>[1]case1_cut_off!C1</f>
        <v>H2S - upper%</v>
      </c>
      <c r="D7" t="str">
        <f>[1]case1_cut_off!D1</f>
        <v>H2R - lower%</v>
      </c>
      <c r="E7" t="str">
        <f>[1]case1_cut_off!E1</f>
        <v>H2R - upper%</v>
      </c>
      <c r="F7" t="str">
        <f>[1]case1_cut_off!F1</f>
        <v>ASC - lower%</v>
      </c>
      <c r="G7" t="str">
        <f>[1]case1_cut_off!G1</f>
        <v>ASC - upper%</v>
      </c>
      <c r="H7" t="str">
        <f>[1]case1_cut_off!H1</f>
        <v>ASW - lower%</v>
      </c>
      <c r="I7" t="str">
        <f>[1]case1_cut_off!I1</f>
        <v>ASW - upper%</v>
      </c>
      <c r="J7" t="str">
        <f>[1]case1_cut_off!J1</f>
        <v>H4S - lower%</v>
      </c>
      <c r="K7" t="str">
        <f>[1]case1_cut_off!K1</f>
        <v>H4S - upper%</v>
      </c>
      <c r="L7" t="str">
        <f>[1]case1_cut_off!L1</f>
        <v>H4R - lower%</v>
      </c>
      <c r="M7" t="str">
        <f>[1]case1_cut_off!M1</f>
        <v>H4R - upper%</v>
      </c>
      <c r="N7" t="str">
        <f>[1]case1_cut_off!N1</f>
        <v>ALC - lower%</v>
      </c>
      <c r="O7" t="str">
        <f>[1]case1_cut_off!O1</f>
        <v>ALC - upper%</v>
      </c>
      <c r="P7" t="str">
        <f>[1]case1_cut_off!P1</f>
        <v>ALW - lower%</v>
      </c>
      <c r="Q7" t="str">
        <f>[1]case1_cut_off!Q1</f>
        <v>ALW - upper%</v>
      </c>
      <c r="R7" t="s">
        <v>1</v>
      </c>
    </row>
    <row r="8" spans="1:18" x14ac:dyDescent="0.2">
      <c r="A8" t="str">
        <f>[1]case1_cut_off!A2</f>
        <v>Life time</v>
      </c>
      <c r="B8" t="str">
        <f>[1]case1_cut_off!B2</f>
        <v>-</v>
      </c>
      <c r="C8" t="str">
        <f>[1]case1_cut_off!C2</f>
        <v>-</v>
      </c>
      <c r="D8" t="str">
        <f>[1]case1_cut_off!D2</f>
        <v>-</v>
      </c>
      <c r="E8" t="str">
        <f>[1]case1_cut_off!E2</f>
        <v>-</v>
      </c>
      <c r="F8">
        <f>[1]case1_cut_off!F2</f>
        <v>7.8032346469988148E-2</v>
      </c>
      <c r="G8">
        <f>[1]case1_cut_off!G2</f>
        <v>-4.6749328459437113E-2</v>
      </c>
      <c r="H8">
        <f>[1]case1_cut_off!H2</f>
        <v>9.4685943910113618E-2</v>
      </c>
      <c r="I8">
        <f>[1]case1_cut_off!I2</f>
        <v>-5.672653063237286E-2</v>
      </c>
      <c r="J8" t="str">
        <f>[1]case1_cut_off!J2</f>
        <v>-</v>
      </c>
      <c r="K8" t="str">
        <f>[1]case1_cut_off!K2</f>
        <v>-</v>
      </c>
      <c r="L8" t="str">
        <f>[1]case1_cut_off!L2</f>
        <v>-</v>
      </c>
      <c r="M8" t="str">
        <f>[1]case1_cut_off!M2</f>
        <v>-</v>
      </c>
      <c r="N8">
        <f>[1]case1_cut_off!N2</f>
        <v>7.1388409664502162E-2</v>
      </c>
      <c r="O8">
        <f>[1]case1_cut_off!O2</f>
        <v>-4.276893317422209E-2</v>
      </c>
      <c r="P8">
        <f>[1]case1_cut_off!P2</f>
        <v>9.4678519171323638E-2</v>
      </c>
      <c r="Q8">
        <f>[1]case1_cut_off!Q2</f>
        <v>-5.6722082457121098E-2</v>
      </c>
    </row>
    <row r="9" spans="1:18" x14ac:dyDescent="0.2">
      <c r="A9" t="str">
        <f>[1]case1_cut_off!A3</f>
        <v>autoclave</v>
      </c>
      <c r="B9" t="str">
        <f>[1]case1_cut_off!B3</f>
        <v>-</v>
      </c>
      <c r="C9">
        <f>[1]case1_cut_off!C3</f>
        <v>-0.18117413699041521</v>
      </c>
      <c r="D9" t="str">
        <f>[1]case1_cut_off!D3</f>
        <v>-</v>
      </c>
      <c r="E9">
        <f>[1]case1_cut_off!E3</f>
        <v>-0.23221079556337351</v>
      </c>
      <c r="F9" t="str">
        <f>[1]case1_cut_off!F3</f>
        <v>-</v>
      </c>
      <c r="G9">
        <f>[1]case1_cut_off!G3</f>
        <v>-0.2280834215829706</v>
      </c>
      <c r="H9" t="str">
        <f>[1]case1_cut_off!H3</f>
        <v>-</v>
      </c>
      <c r="I9">
        <f>[1]case1_cut_off!I3</f>
        <v>-0.27676079266869119</v>
      </c>
      <c r="J9" t="str">
        <f>[1]case1_cut_off!J3</f>
        <v>-</v>
      </c>
      <c r="K9">
        <f>[1]case1_cut_off!K3</f>
        <v>-0.13166149471884389</v>
      </c>
      <c r="L9" t="str">
        <f>[1]case1_cut_off!L3</f>
        <v>-</v>
      </c>
      <c r="M9">
        <f>[1]case1_cut_off!M3</f>
        <v>-0.18976173824355119</v>
      </c>
      <c r="N9" t="str">
        <f>[1]case1_cut_off!N3</f>
        <v>-</v>
      </c>
      <c r="O9">
        <f>[1]case1_cut_off!O3</f>
        <v>-0.17923737645286669</v>
      </c>
      <c r="P9" t="str">
        <f>[1]case1_cut_off!P3</f>
        <v>-</v>
      </c>
      <c r="Q9">
        <f>[1]case1_cut_off!Q3</f>
        <v>-0.2377126687996354</v>
      </c>
    </row>
    <row r="10" spans="1:18" x14ac:dyDescent="0.2">
      <c r="A10" t="str">
        <f>[1]case1_cut_off!A4</f>
        <v>protection cover</v>
      </c>
      <c r="B10">
        <f>[1]case1_cut_off!B4</f>
        <v>-7.1806989356617459E-2</v>
      </c>
      <c r="C10" t="str">
        <f>[1]case1_cut_off!C4</f>
        <v>-</v>
      </c>
      <c r="D10">
        <f>[1]case1_cut_off!D4</f>
        <v>-3.9610573860254197E-2</v>
      </c>
      <c r="E10" t="str">
        <f>[1]case1_cut_off!E4</f>
        <v>-</v>
      </c>
      <c r="F10" t="str">
        <f>[1]case1_cut_off!F4</f>
        <v>-</v>
      </c>
      <c r="G10" t="str">
        <f>[1]case1_cut_off!G4</f>
        <v>-</v>
      </c>
      <c r="H10" t="str">
        <f>[1]case1_cut_off!H4</f>
        <v>-</v>
      </c>
      <c r="I10" t="str">
        <f>[1]case1_cut_off!I4</f>
        <v>-</v>
      </c>
      <c r="J10">
        <f>[1]case1_cut_off!J4</f>
        <v>-4.2433227678745238E-2</v>
      </c>
      <c r="K10" t="str">
        <f>[1]case1_cut_off!K4</f>
        <v>-</v>
      </c>
      <c r="L10">
        <f>[1]case1_cut_off!L4</f>
        <v>-2.1289564733259821E-2</v>
      </c>
      <c r="M10" t="str">
        <f>[1]case1_cut_off!M4</f>
        <v>-</v>
      </c>
      <c r="N10" t="str">
        <f>[1]case1_cut_off!N4</f>
        <v>-</v>
      </c>
      <c r="O10" t="str">
        <f>[1]case1_cut_off!O4</f>
        <v>-</v>
      </c>
      <c r="P10" t="str">
        <f>[1]case1_cut_off!P4</f>
        <v>-</v>
      </c>
      <c r="Q10" t="str">
        <f>[1]case1_cut_off!Q4</f>
        <v>-</v>
      </c>
    </row>
    <row r="11" spans="1:18" x14ac:dyDescent="0.2">
      <c r="A11" t="str">
        <f>[1]case1_cut_off!A5</f>
        <v>total</v>
      </c>
      <c r="B11">
        <f>[1]case1_cut_off!B5</f>
        <v>-7.1806989356617459E-2</v>
      </c>
      <c r="C11">
        <f>[1]case1_cut_off!C5</f>
        <v>-0.18117413699041521</v>
      </c>
      <c r="D11">
        <f>[1]case1_cut_off!D5</f>
        <v>-3.9610573860254197E-2</v>
      </c>
      <c r="E11">
        <f>[1]case1_cut_off!E5</f>
        <v>-0.23221079556337351</v>
      </c>
      <c r="F11">
        <f>[1]case1_cut_off!F5</f>
        <v>7.8032346469988148E-2</v>
      </c>
      <c r="G11">
        <f>[1]case1_cut_off!G5</f>
        <v>-0.2748327500424077</v>
      </c>
      <c r="H11">
        <f>[1]case1_cut_off!H5</f>
        <v>9.4685943910113618E-2</v>
      </c>
      <c r="I11">
        <f>[1]case1_cut_off!I5</f>
        <v>-0.33348732330106412</v>
      </c>
      <c r="J11">
        <f>[1]case1_cut_off!J5</f>
        <v>-4.2433227678745238E-2</v>
      </c>
      <c r="K11">
        <f>[1]case1_cut_off!K5</f>
        <v>-0.13166149471884389</v>
      </c>
      <c r="L11">
        <f>[1]case1_cut_off!L5</f>
        <v>-2.1289564733259821E-2</v>
      </c>
      <c r="M11">
        <f>[1]case1_cut_off!M5</f>
        <v>-0.18976173824355119</v>
      </c>
      <c r="N11">
        <f>[1]case1_cut_off!N5</f>
        <v>7.1388409664502162E-2</v>
      </c>
      <c r="O11">
        <f>[1]case1_cut_off!O5</f>
        <v>-0.22200630962708881</v>
      </c>
      <c r="P11">
        <f>[1]case1_cut_off!P5</f>
        <v>9.4678519171323638E-2</v>
      </c>
      <c r="Q11">
        <f>[1]case1_cut_off!Q5</f>
        <v>-0.29443475125675661</v>
      </c>
    </row>
    <row r="13" spans="1:18" x14ac:dyDescent="0.2">
      <c r="A13">
        <f>[2]case2_cut_off!A1</f>
        <v>0</v>
      </c>
      <c r="B13" t="str">
        <f>[2]case2_cut_off!B1</f>
        <v>SUD - lower%</v>
      </c>
      <c r="C13" t="str">
        <f>[2]case2_cut_off!C1</f>
        <v>SUD - upper%</v>
      </c>
      <c r="D13" t="str">
        <f>[2]case2_cut_off!D1</f>
        <v>MUD - lower%</v>
      </c>
      <c r="E13" t="str">
        <f>[2]case2_cut_off!E1</f>
        <v>MUD - upper%</v>
      </c>
    </row>
    <row r="14" spans="1:18" x14ac:dyDescent="0.2">
      <c r="A14" t="str">
        <f>[2]case2_cut_off!A2</f>
        <v>autoclave</v>
      </c>
      <c r="B14" t="str">
        <f>[2]case2_cut_off!B2</f>
        <v>-</v>
      </c>
      <c r="C14" t="str">
        <f>[2]case2_cut_off!C2</f>
        <v>-</v>
      </c>
      <c r="D14">
        <f>[2]case2_cut_off!D2</f>
        <v>8.3558174344123326E-2</v>
      </c>
      <c r="E14">
        <f>[2]case2_cut_off!E2</f>
        <v>-4.8206639044686507E-2</v>
      </c>
    </row>
    <row r="15" spans="1:18" x14ac:dyDescent="0.2">
      <c r="A15" t="str">
        <f>[2]case2_cut_off!A3</f>
        <v>cabinet washer</v>
      </c>
      <c r="B15" t="str">
        <f>[2]case2_cut_off!B3</f>
        <v>-</v>
      </c>
      <c r="C15" t="str">
        <f>[2]case2_cut_off!C3</f>
        <v>-</v>
      </c>
      <c r="D15" t="str">
        <f>[2]case2_cut_off!D3</f>
        <v>-</v>
      </c>
      <c r="E15">
        <f>[2]case2_cut_off!E3</f>
        <v>-7.459746319074996E-2</v>
      </c>
    </row>
    <row r="16" spans="1:18" x14ac:dyDescent="0.2">
      <c r="A16" t="str">
        <f>[2]case2_cut_off!A4</f>
        <v>Life time</v>
      </c>
      <c r="B16" t="str">
        <f>[2]case2_cut_off!B4</f>
        <v>-</v>
      </c>
      <c r="C16" t="str">
        <f>[2]case2_cut_off!C4</f>
        <v>-</v>
      </c>
      <c r="D16">
        <f>[2]case2_cut_off!D4</f>
        <v>2.7191773293535091</v>
      </c>
      <c r="E16">
        <f>[2]case2_cut_off!E4</f>
        <v>-0.33989716616918858</v>
      </c>
    </row>
    <row r="17" spans="1:5" x14ac:dyDescent="0.2">
      <c r="A17" t="str">
        <f>[2]case2_cut_off!A5</f>
        <v>sterilization</v>
      </c>
      <c r="B17" t="str">
        <f>[2]case2_cut_off!B5</f>
        <v>-</v>
      </c>
      <c r="C17" t="str">
        <f>[2]case2_cut_off!C5</f>
        <v>-</v>
      </c>
      <c r="D17">
        <f>[2]case2_cut_off!D5</f>
        <v>0.15261974017817609</v>
      </c>
      <c r="E17">
        <f>[2]case2_cut_off!E5</f>
        <v>-0.1044799191123106</v>
      </c>
    </row>
    <row r="18" spans="1:5" x14ac:dyDescent="0.2">
      <c r="A18" t="str">
        <f>[2]case2_cut_off!A6</f>
        <v>surgery time</v>
      </c>
      <c r="B18">
        <f>[2]case2_cut_off!B6</f>
        <v>0.27710843373493949</v>
      </c>
      <c r="C18">
        <f>[2]case2_cut_off!C6</f>
        <v>-0.39428571428571441</v>
      </c>
      <c r="D18">
        <f>[2]case2_cut_off!D6</f>
        <v>0.27710843373493987</v>
      </c>
      <c r="E18">
        <f>[2]case2_cut_off!E6</f>
        <v>-0.39428571428571407</v>
      </c>
    </row>
    <row r="19" spans="1:5" x14ac:dyDescent="0.2">
      <c r="A19" t="str">
        <f>[2]case2_cut_off!A7</f>
        <v>total</v>
      </c>
      <c r="B19">
        <f>[2]case2_cut_off!B7</f>
        <v>0.27710843373493949</v>
      </c>
      <c r="C19">
        <f>[2]case2_cut_off!C7</f>
        <v>-0.39428571428571441</v>
      </c>
      <c r="D19">
        <f>[2]case2_cut_off!D7</f>
        <v>3.232463677610748</v>
      </c>
      <c r="E19">
        <f>[2]case2_cut_off!E7</f>
        <v>-0.96146690180264982</v>
      </c>
    </row>
    <row r="21" spans="1:5" x14ac:dyDescent="0.2">
      <c r="A21">
        <f>[3]case2_consq!A1</f>
        <v>0</v>
      </c>
      <c r="B21" t="str">
        <f>[3]case2_consq!B1</f>
        <v>SUD - lower%</v>
      </c>
      <c r="C21" t="str">
        <f>[3]case2_consq!C1</f>
        <v>SUD - upper%</v>
      </c>
      <c r="D21" t="str">
        <f>[3]case2_consq!D1</f>
        <v>MUD - lower%</v>
      </c>
      <c r="E21" t="str">
        <f>[3]case2_consq!E1</f>
        <v>MUD - upper%</v>
      </c>
    </row>
    <row r="22" spans="1:5" x14ac:dyDescent="0.2">
      <c r="A22" t="str">
        <f>[3]case2_consq!A2</f>
        <v>autoclave</v>
      </c>
      <c r="B22" t="str">
        <f>[3]case2_consq!B2</f>
        <v>-</v>
      </c>
      <c r="C22" t="str">
        <f>[3]case2_consq!C2</f>
        <v>-</v>
      </c>
      <c r="D22">
        <f>[3]case2_consq!D2</f>
        <v>4.22940090681269E-2</v>
      </c>
      <c r="E22">
        <f>[3]case2_consq!E2</f>
        <v>-2.4400389846996291E-2</v>
      </c>
    </row>
    <row r="23" spans="1:5" x14ac:dyDescent="0.2">
      <c r="A23" t="str">
        <f>[3]case2_consq!A3</f>
        <v>cabinet washer</v>
      </c>
      <c r="B23" t="str">
        <f>[3]case2_consq!B3</f>
        <v>-</v>
      </c>
      <c r="C23" t="str">
        <f>[3]case2_consq!C3</f>
        <v>-</v>
      </c>
      <c r="D23" t="str">
        <f>[3]case2_consq!D3</f>
        <v>-</v>
      </c>
      <c r="E23">
        <f>[3]case2_consq!E3</f>
        <v>-3.7699717034851379E-2</v>
      </c>
    </row>
    <row r="24" spans="1:5" x14ac:dyDescent="0.2">
      <c r="A24" t="str">
        <f>[3]case2_consq!A4</f>
        <v>Life time</v>
      </c>
      <c r="B24" t="str">
        <f>[3]case2_consq!B4</f>
        <v>-</v>
      </c>
      <c r="C24" t="str">
        <f>[3]case2_consq!C4</f>
        <v>-</v>
      </c>
      <c r="D24">
        <f>[3]case2_consq!D4</f>
        <v>3.352400276805815</v>
      </c>
      <c r="E24">
        <f>[3]case2_consq!E4</f>
        <v>-0.41905003460072671</v>
      </c>
    </row>
    <row r="25" spans="1:5" x14ac:dyDescent="0.2">
      <c r="A25" t="str">
        <f>[3]case2_consq!A5</f>
        <v>sterilization</v>
      </c>
      <c r="B25" t="str">
        <f>[3]case2_consq!B5</f>
        <v>-</v>
      </c>
      <c r="C25" t="str">
        <f>[3]case2_consq!C5</f>
        <v>-</v>
      </c>
      <c r="D25">
        <f>[3]case2_consq!D5</f>
        <v>0.40374243314620439</v>
      </c>
      <c r="E25">
        <f>[3]case2_consq!E5</f>
        <v>-0.34217195165289338</v>
      </c>
    </row>
    <row r="26" spans="1:5" x14ac:dyDescent="0.2">
      <c r="A26" t="str">
        <f>[3]case2_consq!A6</f>
        <v>surgery time</v>
      </c>
      <c r="B26">
        <f>[3]case2_consq!B6</f>
        <v>0.27710843373493987</v>
      </c>
      <c r="C26">
        <f>[3]case2_consq!C6</f>
        <v>-0.39428571428571418</v>
      </c>
      <c r="D26">
        <f>[3]case2_consq!D6</f>
        <v>0.27710843373493987</v>
      </c>
      <c r="E26">
        <f>[3]case2_consq!E6</f>
        <v>-0.39428571428571441</v>
      </c>
    </row>
    <row r="27" spans="1:5" x14ac:dyDescent="0.2">
      <c r="A27" t="str">
        <f>[3]case2_consq!A7</f>
        <v>total</v>
      </c>
      <c r="B27">
        <f>[3]case2_consq!B7</f>
        <v>0.27710843373493987</v>
      </c>
      <c r="C27">
        <f>[3]case2_consq!C7</f>
        <v>-0.39428571428571418</v>
      </c>
      <c r="D27">
        <f>[3]case2_consq!D7</f>
        <v>4.0755451527550859</v>
      </c>
      <c r="E27">
        <f>[3]case2_consq!E7</f>
        <v>-1.217607807421182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9EF-88F1-453D-B701-3C676B19E3B2}">
  <dimension ref="A1:T14"/>
  <sheetViews>
    <sheetView zoomScale="160" zoomScaleNormal="160" workbookViewId="0">
      <selection activeCell="L9" sqref="L9:T14"/>
    </sheetView>
  </sheetViews>
  <sheetFormatPr defaultRowHeight="14.25" x14ac:dyDescent="0.2"/>
  <sheetData>
    <row r="1" spans="1:20" ht="15.75" thickBo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L1" s="27" t="s">
        <v>1</v>
      </c>
      <c r="M1" s="27"/>
      <c r="N1" s="27"/>
      <c r="O1" s="27"/>
      <c r="P1" s="27"/>
      <c r="Q1" s="27"/>
      <c r="R1" s="27"/>
      <c r="S1" s="27"/>
      <c r="T1" s="27"/>
    </row>
    <row r="2" spans="1:20" x14ac:dyDescent="0.2">
      <c r="A2" s="4"/>
      <c r="B2" s="25" t="s">
        <v>6</v>
      </c>
      <c r="C2" s="25"/>
      <c r="D2" s="25" t="s">
        <v>7</v>
      </c>
      <c r="E2" s="25"/>
      <c r="F2" s="25" t="s">
        <v>8</v>
      </c>
      <c r="G2" s="25"/>
      <c r="H2" s="25" t="s">
        <v>9</v>
      </c>
      <c r="I2" s="25"/>
      <c r="L2" s="4"/>
      <c r="M2" s="25" t="s">
        <v>6</v>
      </c>
      <c r="N2" s="25"/>
      <c r="O2" s="25" t="s">
        <v>7</v>
      </c>
      <c r="P2" s="25"/>
      <c r="Q2" s="25" t="s">
        <v>8</v>
      </c>
      <c r="R2" s="25"/>
      <c r="S2" s="25" t="s">
        <v>9</v>
      </c>
      <c r="T2" s="25"/>
    </row>
    <row r="3" spans="1:20" ht="15" thickBot="1" x14ac:dyDescent="0.25">
      <c r="A3" s="2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L3" s="2"/>
      <c r="M3" s="5" t="s">
        <v>10</v>
      </c>
      <c r="N3" s="6" t="s">
        <v>11</v>
      </c>
      <c r="O3" s="5" t="s">
        <v>10</v>
      </c>
      <c r="P3" s="6" t="s">
        <v>11</v>
      </c>
      <c r="Q3" s="5" t="s">
        <v>10</v>
      </c>
      <c r="R3" s="6" t="s">
        <v>11</v>
      </c>
      <c r="S3" s="5" t="s">
        <v>10</v>
      </c>
      <c r="T3" s="6" t="s">
        <v>11</v>
      </c>
    </row>
    <row r="4" spans="1:20" x14ac:dyDescent="0.2">
      <c r="A4" s="4" t="s">
        <v>2</v>
      </c>
      <c r="B4" s="29" t="str">
        <f>Data!B2</f>
        <v>-</v>
      </c>
      <c r="C4" s="29" t="str">
        <f>Data!C2</f>
        <v>-</v>
      </c>
      <c r="D4" s="29" t="str">
        <f>Data!D2</f>
        <v>-</v>
      </c>
      <c r="E4" s="29" t="str">
        <f>Data!E2</f>
        <v>-</v>
      </c>
      <c r="F4" s="29">
        <f>Data!F2</f>
        <v>7.8032346469988148E-2</v>
      </c>
      <c r="G4" s="29">
        <f>Data!G2</f>
        <v>-4.6749328459437113E-2</v>
      </c>
      <c r="H4" s="29">
        <f>Data!H2</f>
        <v>9.4685943910113618E-2</v>
      </c>
      <c r="I4" s="29">
        <f>Data!I2</f>
        <v>-5.672653063237286E-2</v>
      </c>
      <c r="L4" s="1" t="s">
        <v>2</v>
      </c>
      <c r="M4" s="14" t="str">
        <f>Data!B8</f>
        <v>-</v>
      </c>
      <c r="N4" s="14" t="str">
        <f>Data!C8</f>
        <v>-</v>
      </c>
      <c r="O4" s="14" t="str">
        <f>Data!D8</f>
        <v>-</v>
      </c>
      <c r="P4" s="14" t="str">
        <f>Data!E8</f>
        <v>-</v>
      </c>
      <c r="Q4" s="14">
        <f>Data!F8</f>
        <v>7.8032346469988148E-2</v>
      </c>
      <c r="R4" s="14">
        <f>Data!G8</f>
        <v>-4.6749328459437113E-2</v>
      </c>
      <c r="S4" s="14">
        <f>Data!H8</f>
        <v>9.4685943910113618E-2</v>
      </c>
      <c r="T4" s="14">
        <f>Data!I8</f>
        <v>-5.672653063237286E-2</v>
      </c>
    </row>
    <row r="5" spans="1:20" x14ac:dyDescent="0.2">
      <c r="A5" s="1" t="s">
        <v>3</v>
      </c>
      <c r="B5" s="30" t="str">
        <f>Data!B3</f>
        <v>-</v>
      </c>
      <c r="C5" s="30">
        <f>Data!C3</f>
        <v>-0.18117413699041521</v>
      </c>
      <c r="D5" s="30" t="str">
        <f>Data!D3</f>
        <v>-</v>
      </c>
      <c r="E5" s="30">
        <f>Data!E3</f>
        <v>-0.23221079556337351</v>
      </c>
      <c r="F5" s="30" t="str">
        <f>Data!F3</f>
        <v>-</v>
      </c>
      <c r="G5" s="30">
        <f>Data!G3</f>
        <v>-0.2280834215829706</v>
      </c>
      <c r="H5" s="30" t="str">
        <f>Data!H3</f>
        <v>-</v>
      </c>
      <c r="I5" s="30">
        <f>Data!I3</f>
        <v>-0.27676079266869119</v>
      </c>
      <c r="L5" s="1" t="s">
        <v>3</v>
      </c>
      <c r="M5" s="15" t="str">
        <f>Data!B9</f>
        <v>-</v>
      </c>
      <c r="N5" s="15">
        <f>Data!C9</f>
        <v>-0.18117413699041521</v>
      </c>
      <c r="O5" s="15" t="str">
        <f>Data!D9</f>
        <v>-</v>
      </c>
      <c r="P5" s="15">
        <f>Data!E9</f>
        <v>-0.23221079556337351</v>
      </c>
      <c r="Q5" s="15" t="str">
        <f>Data!F9</f>
        <v>-</v>
      </c>
      <c r="R5" s="15">
        <f>Data!G9</f>
        <v>-0.2280834215829706</v>
      </c>
      <c r="S5" s="15" t="str">
        <f>Data!H9</f>
        <v>-</v>
      </c>
      <c r="T5" s="15">
        <f>Data!I9</f>
        <v>-0.27676079266869119</v>
      </c>
    </row>
    <row r="6" spans="1:20" x14ac:dyDescent="0.2">
      <c r="A6" s="1" t="s">
        <v>4</v>
      </c>
      <c r="B6" s="30">
        <f>Data!B4</f>
        <v>-7.1806989356617459E-2</v>
      </c>
      <c r="C6" s="30" t="str">
        <f>Data!C4</f>
        <v>-</v>
      </c>
      <c r="D6" s="30">
        <f>Data!D4</f>
        <v>-3.9610573860254197E-2</v>
      </c>
      <c r="E6" s="30" t="str">
        <f>Data!E4</f>
        <v>-</v>
      </c>
      <c r="F6" s="30" t="str">
        <f>Data!F4</f>
        <v>-</v>
      </c>
      <c r="G6" s="30" t="str">
        <f>Data!G4</f>
        <v>-</v>
      </c>
      <c r="H6" s="30" t="str">
        <f>Data!H4</f>
        <v>-</v>
      </c>
      <c r="I6" s="30" t="str">
        <f>Data!I4</f>
        <v>-</v>
      </c>
      <c r="L6" s="1" t="s">
        <v>4</v>
      </c>
      <c r="M6" s="15">
        <f>Data!B10</f>
        <v>-7.1806989356617459E-2</v>
      </c>
      <c r="N6" s="15" t="str">
        <f>Data!C10</f>
        <v>-</v>
      </c>
      <c r="O6" s="15">
        <f>Data!D10</f>
        <v>-3.9610573860254197E-2</v>
      </c>
      <c r="P6" s="15" t="str">
        <f>Data!E10</f>
        <v>-</v>
      </c>
      <c r="Q6" s="15" t="str">
        <f>Data!F10</f>
        <v>-</v>
      </c>
      <c r="R6" s="15" t="str">
        <f>Data!G10</f>
        <v>-</v>
      </c>
      <c r="S6" s="15" t="str">
        <f>Data!H10</f>
        <v>-</v>
      </c>
      <c r="T6" s="15" t="str">
        <f>Data!I10</f>
        <v>-</v>
      </c>
    </row>
    <row r="7" spans="1:20" ht="15" thickBot="1" x14ac:dyDescent="0.25">
      <c r="A7" s="2" t="s">
        <v>5</v>
      </c>
      <c r="B7" s="31">
        <f>Data!B5</f>
        <v>-7.1806989356617459E-2</v>
      </c>
      <c r="C7" s="31">
        <f>Data!C5</f>
        <v>-0.18117413699041521</v>
      </c>
      <c r="D7" s="31">
        <f>Data!D5</f>
        <v>-3.9610573860254197E-2</v>
      </c>
      <c r="E7" s="31">
        <f>Data!E5</f>
        <v>-0.23221079556337351</v>
      </c>
      <c r="F7" s="31">
        <f>Data!F5</f>
        <v>7.8032346469988148E-2</v>
      </c>
      <c r="G7" s="31">
        <f>Data!G5</f>
        <v>-0.2748327500424077</v>
      </c>
      <c r="H7" s="31">
        <f>Data!H5</f>
        <v>9.4685943910113618E-2</v>
      </c>
      <c r="I7" s="31">
        <f>Data!I5</f>
        <v>-0.33348732330106412</v>
      </c>
      <c r="L7" s="2" t="s">
        <v>5</v>
      </c>
      <c r="M7" s="24">
        <f>Data!B11</f>
        <v>-7.1806989356617459E-2</v>
      </c>
      <c r="N7" s="24">
        <f>Data!C11</f>
        <v>-0.18117413699041521</v>
      </c>
      <c r="O7" s="24">
        <f>Data!D11</f>
        <v>-3.9610573860254197E-2</v>
      </c>
      <c r="P7" s="24">
        <f>Data!E11</f>
        <v>-0.23221079556337351</v>
      </c>
      <c r="Q7" s="24">
        <f>Data!F11</f>
        <v>7.8032346469988148E-2</v>
      </c>
      <c r="R7" s="24">
        <f>Data!G11</f>
        <v>-0.2748327500424077</v>
      </c>
      <c r="S7" s="24">
        <f>Data!H11</f>
        <v>9.4685943910113618E-2</v>
      </c>
      <c r="T7" s="24">
        <f>Data!I11</f>
        <v>-0.33348732330106412</v>
      </c>
    </row>
    <row r="8" spans="1:20" ht="15" thickBot="1" x14ac:dyDescent="0.25"/>
    <row r="9" spans="1:20" ht="15" x14ac:dyDescent="0.2">
      <c r="A9" s="7"/>
      <c r="B9" s="26" t="s">
        <v>12</v>
      </c>
      <c r="C9" s="26"/>
      <c r="D9" s="26" t="s">
        <v>13</v>
      </c>
      <c r="E9" s="26"/>
      <c r="F9" s="26" t="s">
        <v>14</v>
      </c>
      <c r="G9" s="26"/>
      <c r="H9" s="26" t="s">
        <v>15</v>
      </c>
      <c r="I9" s="26"/>
      <c r="L9" s="12"/>
      <c r="M9" s="25" t="s">
        <v>12</v>
      </c>
      <c r="N9" s="25"/>
      <c r="O9" s="25" t="s">
        <v>13</v>
      </c>
      <c r="P9" s="25"/>
      <c r="Q9" s="25" t="s">
        <v>14</v>
      </c>
      <c r="R9" s="25"/>
      <c r="S9" s="25" t="s">
        <v>15</v>
      </c>
      <c r="T9" s="25"/>
    </row>
    <row r="10" spans="1:20" ht="16.5" thickBot="1" x14ac:dyDescent="0.25">
      <c r="A10" s="3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L10" s="2"/>
      <c r="M10" s="10" t="s">
        <v>10</v>
      </c>
      <c r="N10" s="6" t="s">
        <v>11</v>
      </c>
      <c r="O10" s="10" t="s">
        <v>10</v>
      </c>
      <c r="P10" s="13" t="s">
        <v>11</v>
      </c>
      <c r="Q10" s="10" t="s">
        <v>10</v>
      </c>
      <c r="R10" s="6" t="s">
        <v>11</v>
      </c>
      <c r="S10" s="5" t="s">
        <v>10</v>
      </c>
      <c r="T10" s="6" t="s">
        <v>11</v>
      </c>
    </row>
    <row r="11" spans="1:20" ht="15" x14ac:dyDescent="0.2">
      <c r="A11" s="16" t="s">
        <v>2</v>
      </c>
      <c r="B11" s="16" t="str">
        <f>Data!J2</f>
        <v>-</v>
      </c>
      <c r="C11" s="16" t="str">
        <f>Data!K2</f>
        <v>-</v>
      </c>
      <c r="D11" s="16" t="str">
        <f>Data!L2</f>
        <v>-</v>
      </c>
      <c r="E11" s="16" t="str">
        <f>Data!M2</f>
        <v>-</v>
      </c>
      <c r="F11" s="16">
        <f>Data!N2</f>
        <v>7.1388409664502162E-2</v>
      </c>
      <c r="G11" s="16">
        <f>Data!O2</f>
        <v>-4.276893317422209E-2</v>
      </c>
      <c r="H11" s="16">
        <f>Data!P2</f>
        <v>9.4678519171323638E-2</v>
      </c>
      <c r="I11" s="16">
        <f>Data!Q2</f>
        <v>-5.6722082457121098E-2</v>
      </c>
      <c r="L11" s="1" t="s">
        <v>2</v>
      </c>
      <c r="M11" s="18" t="str">
        <f>Data!J8</f>
        <v>-</v>
      </c>
      <c r="N11" s="18" t="str">
        <f>Data!K8</f>
        <v>-</v>
      </c>
      <c r="O11" s="18" t="str">
        <f>Data!L8</f>
        <v>-</v>
      </c>
      <c r="P11" s="18" t="str">
        <f>Data!M8</f>
        <v>-</v>
      </c>
      <c r="Q11" s="18">
        <f>Data!N8</f>
        <v>7.1388409664502162E-2</v>
      </c>
      <c r="R11" s="18">
        <f>Data!O8</f>
        <v>-4.276893317422209E-2</v>
      </c>
      <c r="S11" s="18">
        <f>Data!P8</f>
        <v>9.4678519171323638E-2</v>
      </c>
      <c r="T11" s="18">
        <f>Data!Q8</f>
        <v>-5.6722082457121098E-2</v>
      </c>
    </row>
    <row r="12" spans="1:20" ht="15" x14ac:dyDescent="0.2">
      <c r="A12" s="17" t="s">
        <v>3</v>
      </c>
      <c r="B12" s="17" t="str">
        <f>Data!J3</f>
        <v>-</v>
      </c>
      <c r="C12" s="17">
        <f>Data!K3</f>
        <v>-0.13166149471884389</v>
      </c>
      <c r="D12" s="17" t="str">
        <f>Data!L3</f>
        <v>-</v>
      </c>
      <c r="E12" s="17">
        <f>Data!M3</f>
        <v>-0.18976173824355119</v>
      </c>
      <c r="F12" s="17" t="str">
        <f>Data!N3</f>
        <v>-</v>
      </c>
      <c r="G12" s="17">
        <f>Data!O3</f>
        <v>-0.17923737645286669</v>
      </c>
      <c r="H12" s="17" t="str">
        <f>Data!P3</f>
        <v>-</v>
      </c>
      <c r="I12" s="17">
        <f>Data!Q3</f>
        <v>-0.2377126687996354</v>
      </c>
      <c r="L12" s="1" t="s">
        <v>3</v>
      </c>
      <c r="M12" s="18" t="str">
        <f>Data!J9</f>
        <v>-</v>
      </c>
      <c r="N12" s="18">
        <f>Data!K9</f>
        <v>-0.13166149471884389</v>
      </c>
      <c r="O12" s="18" t="str">
        <f>Data!L9</f>
        <v>-</v>
      </c>
      <c r="P12" s="18">
        <f>Data!M9</f>
        <v>-0.18976173824355119</v>
      </c>
      <c r="Q12" s="18" t="str">
        <f>Data!N9</f>
        <v>-</v>
      </c>
      <c r="R12" s="18">
        <f>Data!O9</f>
        <v>-0.17923737645286669</v>
      </c>
      <c r="S12" s="18" t="str">
        <f>Data!P9</f>
        <v>-</v>
      </c>
      <c r="T12" s="18">
        <f>Data!Q9</f>
        <v>-0.2377126687996354</v>
      </c>
    </row>
    <row r="13" spans="1:20" ht="15" x14ac:dyDescent="0.2">
      <c r="A13" s="17" t="s">
        <v>4</v>
      </c>
      <c r="B13" s="17">
        <f>Data!J4</f>
        <v>-4.2433227678745238E-2</v>
      </c>
      <c r="C13" s="17" t="str">
        <f>Data!K4</f>
        <v>-</v>
      </c>
      <c r="D13" s="17">
        <f>Data!L4</f>
        <v>-2.1289564733259821E-2</v>
      </c>
      <c r="E13" s="17" t="str">
        <f>Data!M4</f>
        <v>-</v>
      </c>
      <c r="F13" s="17" t="str">
        <f>Data!N4</f>
        <v>-</v>
      </c>
      <c r="G13" s="17" t="str">
        <f>Data!O4</f>
        <v>-</v>
      </c>
      <c r="H13" s="17" t="str">
        <f>Data!P4</f>
        <v>-</v>
      </c>
      <c r="I13" s="17" t="str">
        <f>Data!Q4</f>
        <v>-</v>
      </c>
      <c r="L13" s="1" t="s">
        <v>4</v>
      </c>
      <c r="M13" s="18">
        <f>Data!J10</f>
        <v>-4.2433227678745238E-2</v>
      </c>
      <c r="N13" s="18" t="str">
        <f>Data!K10</f>
        <v>-</v>
      </c>
      <c r="O13" s="18">
        <f>Data!L10</f>
        <v>-2.1289564733259821E-2</v>
      </c>
      <c r="P13" s="18" t="str">
        <f>Data!M10</f>
        <v>-</v>
      </c>
      <c r="Q13" s="18" t="str">
        <f>Data!N10</f>
        <v>-</v>
      </c>
      <c r="R13" s="18" t="str">
        <f>Data!O10</f>
        <v>-</v>
      </c>
      <c r="S13" s="18" t="str">
        <f>Data!P10</f>
        <v>-</v>
      </c>
      <c r="T13" s="18" t="str">
        <f>Data!Q10</f>
        <v>-</v>
      </c>
    </row>
    <row r="14" spans="1:20" ht="15.75" thickBot="1" x14ac:dyDescent="0.25">
      <c r="A14" s="22" t="s">
        <v>5</v>
      </c>
      <c r="B14" s="22">
        <f>Data!J5</f>
        <v>-4.2433227678745238E-2</v>
      </c>
      <c r="C14" s="22">
        <f>Data!K5</f>
        <v>-0.13166149471884389</v>
      </c>
      <c r="D14" s="22">
        <f>Data!L5</f>
        <v>-2.1289564733259821E-2</v>
      </c>
      <c r="E14" s="22">
        <f>Data!M5</f>
        <v>-0.18976173824355119</v>
      </c>
      <c r="F14" s="22">
        <f>Data!N5</f>
        <v>7.1388409664502162E-2</v>
      </c>
      <c r="G14" s="22">
        <f>Data!O5</f>
        <v>-0.22200630962708881</v>
      </c>
      <c r="H14" s="22">
        <f>Data!P5</f>
        <v>9.4678519171323638E-2</v>
      </c>
      <c r="I14" s="22">
        <f>Data!Q5</f>
        <v>-0.29443475125675661</v>
      </c>
      <c r="L14" s="2" t="s">
        <v>5</v>
      </c>
      <c r="M14" s="23">
        <f>Data!J11</f>
        <v>-4.2433227678745238E-2</v>
      </c>
      <c r="N14" s="23">
        <f>Data!K11</f>
        <v>-0.13166149471884389</v>
      </c>
      <c r="O14" s="23">
        <f>Data!L11</f>
        <v>-2.1289564733259821E-2</v>
      </c>
      <c r="P14" s="23">
        <f>Data!M11</f>
        <v>-0.18976173824355119</v>
      </c>
      <c r="Q14" s="23">
        <f>Data!N11</f>
        <v>7.1388409664502162E-2</v>
      </c>
      <c r="R14" s="23">
        <f>Data!O11</f>
        <v>-0.22200630962708881</v>
      </c>
      <c r="S14" s="23">
        <f>Data!P11</f>
        <v>9.4678519171323638E-2</v>
      </c>
      <c r="T14" s="23">
        <f>Data!Q11</f>
        <v>-0.29443475125675661</v>
      </c>
    </row>
  </sheetData>
  <mergeCells count="18">
    <mergeCell ref="L1:T1"/>
    <mergeCell ref="A1:I1"/>
    <mergeCell ref="Q9:R9"/>
    <mergeCell ref="M9:N9"/>
    <mergeCell ref="O9:P9"/>
    <mergeCell ref="S9:T9"/>
    <mergeCell ref="M2:N2"/>
    <mergeCell ref="O2:P2"/>
    <mergeCell ref="Q2:R2"/>
    <mergeCell ref="S2:T2"/>
    <mergeCell ref="B2:C2"/>
    <mergeCell ref="D2:E2"/>
    <mergeCell ref="F2:G2"/>
    <mergeCell ref="H2:I2"/>
    <mergeCell ref="B9:C9"/>
    <mergeCell ref="D9:E9"/>
    <mergeCell ref="F9:G9"/>
    <mergeCell ref="H9:I9"/>
  </mergeCells>
  <conditionalFormatting sqref="B4:I7 B11:I14 M4:T7 M11:T14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D7E-5B0C-4888-A1D7-B7281011A3C3}">
  <dimension ref="A1:L8"/>
  <sheetViews>
    <sheetView tabSelected="1" workbookViewId="0">
      <selection activeCell="AC17" sqref="AC17"/>
    </sheetView>
  </sheetViews>
  <sheetFormatPr defaultRowHeight="14.25" x14ac:dyDescent="0.2"/>
  <cols>
    <col min="1" max="1" width="13.375" bestFit="1" customWidth="1"/>
  </cols>
  <sheetData>
    <row r="1" spans="1:12" x14ac:dyDescent="0.2">
      <c r="A1" s="4"/>
      <c r="B1" s="25" t="s">
        <v>16</v>
      </c>
      <c r="C1" s="25"/>
      <c r="D1" s="25" t="s">
        <v>17</v>
      </c>
      <c r="E1" s="25"/>
      <c r="F1" s="28" t="s">
        <v>18</v>
      </c>
      <c r="G1" s="28"/>
      <c r="H1" s="25" t="s">
        <v>19</v>
      </c>
      <c r="I1" s="25"/>
      <c r="K1" s="11"/>
      <c r="L1" s="11"/>
    </row>
    <row r="2" spans="1:12" ht="15" thickBot="1" x14ac:dyDescent="0.25">
      <c r="A2" s="2"/>
      <c r="B2" s="5" t="s">
        <v>10</v>
      </c>
      <c r="C2" s="6" t="s">
        <v>11</v>
      </c>
      <c r="D2" s="5" t="s">
        <v>10</v>
      </c>
      <c r="E2" s="6" t="s">
        <v>11</v>
      </c>
      <c r="F2" s="5" t="s">
        <v>10</v>
      </c>
      <c r="G2" s="6" t="s">
        <v>11</v>
      </c>
      <c r="H2" s="5" t="s">
        <v>10</v>
      </c>
      <c r="I2" s="6" t="s">
        <v>11</v>
      </c>
    </row>
    <row r="3" spans="1:12" ht="15.75" x14ac:dyDescent="0.2">
      <c r="A3" s="19" t="s">
        <v>20</v>
      </c>
      <c r="B3" s="20" t="str">
        <f>Data!B14</f>
        <v>-</v>
      </c>
      <c r="C3" s="20" t="str">
        <f>Data!C14</f>
        <v>-</v>
      </c>
      <c r="D3" s="20" t="str">
        <f>Data!B22</f>
        <v>-</v>
      </c>
      <c r="E3" s="20" t="str">
        <f>Data!C22</f>
        <v>-</v>
      </c>
      <c r="F3" s="20">
        <f>Data!D14</f>
        <v>8.3558174344123326E-2</v>
      </c>
      <c r="G3" s="20">
        <f>Data!E14</f>
        <v>-4.8206639044686507E-2</v>
      </c>
      <c r="H3" s="20">
        <f>Data!D22</f>
        <v>4.22940090681269E-2</v>
      </c>
      <c r="I3" s="20">
        <f>Data!E22</f>
        <v>-2.4400389846996291E-2</v>
      </c>
    </row>
    <row r="4" spans="1:12" ht="15.75" x14ac:dyDescent="0.2">
      <c r="A4" s="19" t="s">
        <v>21</v>
      </c>
      <c r="B4" s="20" t="str">
        <f>Data!B15</f>
        <v>-</v>
      </c>
      <c r="C4" s="20" t="str">
        <f>Data!C15</f>
        <v>-</v>
      </c>
      <c r="D4" s="20" t="str">
        <f>Data!B23</f>
        <v>-</v>
      </c>
      <c r="E4" s="20" t="str">
        <f>Data!C23</f>
        <v>-</v>
      </c>
      <c r="F4" s="20" t="str">
        <f>Data!D15</f>
        <v>-</v>
      </c>
      <c r="G4" s="20">
        <f>Data!E15</f>
        <v>-7.459746319074996E-2</v>
      </c>
      <c r="H4" s="20" t="str">
        <f>Data!D23</f>
        <v>-</v>
      </c>
      <c r="I4" s="20">
        <f>Data!E23</f>
        <v>-3.7699717034851379E-2</v>
      </c>
    </row>
    <row r="5" spans="1:12" ht="15.75" x14ac:dyDescent="0.2">
      <c r="A5" s="19" t="s">
        <v>2</v>
      </c>
      <c r="B5" s="20" t="str">
        <f>Data!B16</f>
        <v>-</v>
      </c>
      <c r="C5" s="20" t="str">
        <f>Data!C16</f>
        <v>-</v>
      </c>
      <c r="D5" s="20" t="str">
        <f>Data!B24</f>
        <v>-</v>
      </c>
      <c r="E5" s="20" t="str">
        <f>Data!C24</f>
        <v>-</v>
      </c>
      <c r="F5" s="20">
        <f>Data!D16</f>
        <v>2.7191773293535091</v>
      </c>
      <c r="G5" s="20">
        <f>Data!E16</f>
        <v>-0.33989716616918858</v>
      </c>
      <c r="H5" s="20">
        <f>Data!D24</f>
        <v>3.352400276805815</v>
      </c>
      <c r="I5" s="20">
        <f>Data!E24</f>
        <v>-0.41905003460072671</v>
      </c>
    </row>
    <row r="6" spans="1:12" ht="15.75" x14ac:dyDescent="0.2">
      <c r="A6" s="19" t="s">
        <v>22</v>
      </c>
      <c r="B6" s="20" t="str">
        <f>Data!B17</f>
        <v>-</v>
      </c>
      <c r="C6" s="20" t="str">
        <f>Data!C17</f>
        <v>-</v>
      </c>
      <c r="D6" s="20" t="str">
        <f>Data!B25</f>
        <v>-</v>
      </c>
      <c r="E6" s="20" t="str">
        <f>Data!C25</f>
        <v>-</v>
      </c>
      <c r="F6" s="20">
        <f>Data!D17</f>
        <v>0.15261974017817609</v>
      </c>
      <c r="G6" s="20">
        <f>Data!E17</f>
        <v>-0.1044799191123106</v>
      </c>
      <c r="H6" s="20">
        <f>Data!D25</f>
        <v>0.40374243314620439</v>
      </c>
      <c r="I6" s="20">
        <f>Data!E25</f>
        <v>-0.34217195165289338</v>
      </c>
    </row>
    <row r="7" spans="1:12" ht="15.75" x14ac:dyDescent="0.2">
      <c r="A7" s="19" t="s">
        <v>23</v>
      </c>
      <c r="B7" s="20">
        <f>Data!B18</f>
        <v>0.27710843373493949</v>
      </c>
      <c r="C7" s="20">
        <f>Data!C18</f>
        <v>-0.39428571428571441</v>
      </c>
      <c r="D7" s="20">
        <f>Data!B26</f>
        <v>0.27710843373493987</v>
      </c>
      <c r="E7" s="20">
        <f>Data!C26</f>
        <v>-0.39428571428571418</v>
      </c>
      <c r="F7" s="20">
        <f>Data!D18</f>
        <v>0.27710843373493987</v>
      </c>
      <c r="G7" s="20">
        <f>Data!E18</f>
        <v>-0.39428571428571407</v>
      </c>
      <c r="H7" s="20">
        <f>Data!D26</f>
        <v>0.27710843373493987</v>
      </c>
      <c r="I7" s="20">
        <f>Data!E26</f>
        <v>-0.39428571428571441</v>
      </c>
    </row>
    <row r="8" spans="1:12" ht="15" thickBot="1" x14ac:dyDescent="0.25">
      <c r="A8" s="2" t="s">
        <v>5</v>
      </c>
      <c r="B8" s="21">
        <f>Data!B19</f>
        <v>0.27710843373493949</v>
      </c>
      <c r="C8" s="21">
        <f>Data!C19</f>
        <v>-0.39428571428571441</v>
      </c>
      <c r="D8" s="21">
        <f>Data!B27</f>
        <v>0.27710843373493987</v>
      </c>
      <c r="E8" s="21">
        <f>Data!C27</f>
        <v>-0.39428571428571418</v>
      </c>
      <c r="F8" s="21">
        <f>Data!D19</f>
        <v>3.232463677610748</v>
      </c>
      <c r="G8" s="21">
        <f>Data!E19</f>
        <v>-0.96146690180264982</v>
      </c>
      <c r="H8" s="21">
        <f>Data!D27</f>
        <v>4.0755451527550859</v>
      </c>
      <c r="I8" s="21">
        <f>Data!E27</f>
        <v>-1.217607807421182</v>
      </c>
    </row>
  </sheetData>
  <mergeCells count="4">
    <mergeCell ref="H1:I1"/>
    <mergeCell ref="F1:G1"/>
    <mergeCell ref="D1:E1"/>
    <mergeCell ref="B1:C1"/>
  </mergeCells>
  <conditionalFormatting sqref="B3:I8">
    <cfRule type="colorScale" priority="1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2025-02-05T10:22:38Z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