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4A8072C8-2620-4D06-808B-143E52F6961A}" xr6:coauthVersionLast="47" xr6:coauthVersionMax="47" xr10:uidLastSave="{00000000-0000-0000-0000-000000000000}"/>
  <bookViews>
    <workbookView xWindow="18615" yWindow="0" windowWidth="18930" windowHeight="20445" xr2:uid="{8896788D-4D17-4058-8025-1A7424B43ED5}"/>
  </bookViews>
  <sheets>
    <sheet name="ev391apos" sheetId="1" r:id="rId1"/>
    <sheet name="ev391consq" sheetId="3" r:id="rId2"/>
    <sheet name="ev391cutoff" sheetId="2" r:id="rId3"/>
  </sheets>
  <externalReferences>
    <externalReference r:id="rId4"/>
  </externalReferences>
  <definedNames>
    <definedName name="lifeprod_pem">'[1]Final specifications'!$C$17</definedName>
    <definedName name="lifetime_pem">'[1]Final specifications'!$C$7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B27" i="2"/>
  <c r="C27" i="2"/>
  <c r="D27" i="2"/>
  <c r="E27" i="2"/>
  <c r="F27" i="2"/>
  <c r="A27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B11" i="2"/>
  <c r="C11" i="2"/>
  <c r="D11" i="2"/>
  <c r="E11" i="2"/>
  <c r="F11" i="2"/>
  <c r="A11" i="2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F27" i="3"/>
  <c r="E27" i="3"/>
  <c r="D27" i="3"/>
  <c r="C27" i="3"/>
  <c r="B27" i="3"/>
  <c r="A27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B11" i="3"/>
  <c r="C11" i="3"/>
  <c r="D11" i="3"/>
  <c r="E11" i="3"/>
  <c r="F11" i="3"/>
  <c r="A11" i="3"/>
  <c r="G26" i="2"/>
  <c r="E26" i="2"/>
  <c r="D26" i="2"/>
  <c r="C26" i="2"/>
  <c r="B26" i="2"/>
  <c r="A26" i="2"/>
  <c r="G10" i="2"/>
  <c r="E10" i="2"/>
  <c r="D10" i="2"/>
  <c r="C10" i="2"/>
  <c r="B10" i="2"/>
  <c r="A10" i="2"/>
  <c r="G26" i="3"/>
  <c r="E26" i="3"/>
  <c r="D26" i="3"/>
  <c r="C26" i="3"/>
  <c r="B26" i="3"/>
  <c r="A26" i="3"/>
  <c r="G10" i="3"/>
  <c r="E10" i="3"/>
  <c r="D10" i="3"/>
  <c r="C10" i="3"/>
  <c r="B10" i="3"/>
  <c r="A10" i="3"/>
  <c r="C26" i="1"/>
  <c r="G26" i="1"/>
  <c r="E26" i="1"/>
  <c r="D26" i="1"/>
  <c r="B26" i="1"/>
  <c r="A26" i="1"/>
  <c r="B12" i="1"/>
  <c r="B11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<sst xmlns="http://schemas.openxmlformats.org/spreadsheetml/2006/main" count="226" uniqueCount="43">
  <si>
    <t>Activity</t>
  </si>
  <si>
    <t>production amount</t>
  </si>
  <si>
    <t>reference product</t>
  </si>
  <si>
    <t>location</t>
  </si>
  <si>
    <t>RER</t>
  </si>
  <si>
    <t>unit</t>
  </si>
  <si>
    <t>kilogram</t>
  </si>
  <si>
    <t>Exchanges</t>
  </si>
  <si>
    <t>name</t>
  </si>
  <si>
    <t>amount</t>
  </si>
  <si>
    <t>type</t>
  </si>
  <si>
    <t>database</t>
  </si>
  <si>
    <t>production</t>
  </si>
  <si>
    <t>technosphere</t>
  </si>
  <si>
    <t>Database</t>
  </si>
  <si>
    <t>small alubox</t>
  </si>
  <si>
    <t>GLO</t>
  </si>
  <si>
    <t>anodising, aluminium sheet</t>
  </si>
  <si>
    <t>ev391apos</t>
  </si>
  <si>
    <t>corrugated board box</t>
  </si>
  <si>
    <t>ton kilometer</t>
  </si>
  <si>
    <t>impact extrusion of aluminium, 4 strokes</t>
  </si>
  <si>
    <t xml:space="preserve">sheet rolling, aluminium </t>
  </si>
  <si>
    <t>polysulfone</t>
  </si>
  <si>
    <t>market for polysulfone</t>
  </si>
  <si>
    <t>market for corrugated board box</t>
  </si>
  <si>
    <t>alubox (small) - CONSQ</t>
  </si>
  <si>
    <t>alubox (large) - CONSQ</t>
  </si>
  <si>
    <t>alubox (small) - CUT</t>
  </si>
  <si>
    <t>alubox (large) - CUT</t>
  </si>
  <si>
    <t>ev391cutoff</t>
  </si>
  <si>
    <t>ev391consq</t>
  </si>
  <si>
    <t>large alubox</t>
  </si>
  <si>
    <t>aluminium_container_cut_off</t>
  </si>
  <si>
    <t>aluminium_container_consq</t>
  </si>
  <si>
    <t>aluminium_container_apos</t>
  </si>
  <si>
    <t>square meter</t>
  </si>
  <si>
    <t>transport, freight, lorry 16-32 metric ton, EURO6</t>
  </si>
  <si>
    <t>market for transport, freight, lorry 16-32 metric ton, EURO6</t>
  </si>
  <si>
    <t>transport, freight, sea, container ship</t>
  </si>
  <si>
    <t>market for transport, freight, sea, container ship</t>
  </si>
  <si>
    <t>alubox (small)</t>
  </si>
  <si>
    <t>alubox (large)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</si>
</sst>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Calibri (Body)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5" fillId="3" borderId="0" xfId="2" applyFont="1" applyFill="1"/>
    <xf numFmtId="11" fontId="5" fillId="3" borderId="0" xfId="2" applyNumberFormat="1" applyFont="1" applyFill="1" applyAlignment="1">
      <alignment horizontal="left"/>
    </xf>
    <xf numFmtId="11" fontId="5" fillId="3" borderId="0" xfId="1" applyNumberFormat="1" applyFont="1" applyFill="1"/>
    <xf numFmtId="11" fontId="5" fillId="3" borderId="0" xfId="0" applyNumberFormat="1" applyFont="1" applyFill="1"/>
    <xf numFmtId="0" fontId="4" fillId="3" borderId="0" xfId="0" applyFont="1" applyFill="1"/>
    <xf numFmtId="2" fontId="5" fillId="3" borderId="0" xfId="0" applyNumberFormat="1" applyFont="1" applyFill="1"/>
    <xf numFmtId="0" fontId="5" fillId="3" borderId="0" xfId="1" applyFont="1" applyFill="1"/>
    <xf numFmtId="0" fontId="5" fillId="3" borderId="0" xfId="1" applyFont="1" applyFill="1" applyAlignment="1"/>
    <xf numFmtId="11" fontId="5" fillId="3" borderId="0" xfId="1" applyNumberFormat="1" applyFont="1" applyFill="1" applyAlignment="1"/>
    <xf numFmtId="0" fontId="3" fillId="4" borderId="0" xfId="2" applyFont="1" applyFill="1"/>
    <xf numFmtId="11" fontId="3" fillId="4" borderId="0" xfId="2" applyNumberFormat="1" applyFont="1" applyFill="1"/>
    <xf numFmtId="0" fontId="1" fillId="0" borderId="0" xfId="2"/>
    <xf numFmtId="0" fontId="3" fillId="0" borderId="0" xfId="2" applyFont="1"/>
    <xf numFmtId="11" fontId="3" fillId="0" borderId="0" xfId="2" applyNumberFormat="1" applyFont="1"/>
    <xf numFmtId="2" fontId="5" fillId="3" borderId="0" xfId="2" applyNumberFormat="1" applyFont="1" applyFill="1" applyAlignment="1">
      <alignment horizontal="left"/>
    </xf>
  </cellXfs>
  <cellStyles count="4">
    <cellStyle name="Neutral" xfId="1" builtinId="28"/>
    <cellStyle name="Normal" xfId="0" builtinId="0"/>
    <cellStyle name="Normal 11 3" xfId="2" xr:uid="{FAC920C7-C14E-41B9-B361-0617D8C7EFD2}"/>
    <cellStyle name="Normal 2" xfId="3" xr:uid="{36740F02-0460-4B95-BFFD-156685A9AED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ownloads\lci_hydrogen_electrolysis.xlsx" TargetMode="External"/><Relationship Id="rId1" Type="http://schemas.openxmlformats.org/officeDocument/2006/relationships/externalLinkPath" Target="/Users/ruw/Downloads/lci_hydrogen_electro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lci"/>
      <sheetName val="Final specifications"/>
      <sheetName val="Manufacturers' data"/>
    </sheetNames>
    <sheetDataSet>
      <sheetData sheetId="0"/>
      <sheetData sheetId="1"/>
      <sheetData sheetId="2">
        <row r="7">
          <cell r="C7">
            <v>20</v>
          </cell>
        </row>
        <row r="17">
          <cell r="C17">
            <v>2963200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G33"/>
  <sheetViews>
    <sheetView tabSelected="1" topLeftCell="B1" workbookViewId="0">
      <selection activeCell="G11" sqref="G11"/>
    </sheetView>
  </sheetViews>
  <sheetFormatPr defaultRowHeight="14.25"/>
  <cols>
    <col min="1" max="1" width="73" bestFit="1" customWidth="1"/>
    <col min="2" max="2" width="23.75" bestFit="1" customWidth="1"/>
    <col min="3" max="3" width="50.625" bestFit="1" customWidth="1"/>
    <col min="6" max="6" width="12.875" bestFit="1" customWidth="1"/>
    <col min="7" max="7" width="24.875" bestFit="1" customWidth="1"/>
  </cols>
  <sheetData>
    <row r="1" spans="1:7" ht="15">
      <c r="A1" s="14" t="s">
        <v>14</v>
      </c>
      <c r="B1" s="15" t="s">
        <v>35</v>
      </c>
      <c r="C1" s="16"/>
      <c r="D1" s="16"/>
      <c r="E1" s="16"/>
      <c r="F1" s="16"/>
      <c r="G1" s="16"/>
    </row>
    <row r="2" spans="1:7" ht="15">
      <c r="A2" s="17"/>
      <c r="B2" s="18"/>
      <c r="C2" s="16"/>
      <c r="D2" s="16"/>
      <c r="E2" s="16"/>
      <c r="F2" s="16"/>
      <c r="G2" s="16"/>
    </row>
    <row r="3" spans="1:7" ht="15.75">
      <c r="A3" s="1" t="s">
        <v>0</v>
      </c>
      <c r="B3" s="2" t="s">
        <v>41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$B$1</f>
        <v>aluminium_container_apos</v>
      </c>
    </row>
    <row r="11" spans="1:7" ht="15">
      <c r="A11" s="3" t="s">
        <v>17</v>
      </c>
      <c r="B11" s="8">
        <f>0.00093</f>
        <v>9.3000000000000005E-4</v>
      </c>
      <c r="C11" s="3" t="s">
        <v>17</v>
      </c>
      <c r="D11" s="3" t="s">
        <v>4</v>
      </c>
      <c r="E11" s="3" t="s">
        <v>36</v>
      </c>
      <c r="F11" s="3" t="s">
        <v>13</v>
      </c>
      <c r="G11" s="3" t="s">
        <v>18</v>
      </c>
    </row>
    <row r="12" spans="1:7" ht="15">
      <c r="A12" s="5" t="s">
        <v>21</v>
      </c>
      <c r="B12" s="8">
        <f>0.00452</f>
        <v>4.5199999999999997E-3</v>
      </c>
      <c r="C12" s="3" t="s">
        <v>21</v>
      </c>
      <c r="D12" s="3" t="s">
        <v>4</v>
      </c>
      <c r="E12" s="3" t="s">
        <v>6</v>
      </c>
      <c r="F12" s="3" t="s">
        <v>13</v>
      </c>
      <c r="G12" s="3" t="s">
        <v>18</v>
      </c>
    </row>
    <row r="13" spans="1:7" ht="15">
      <c r="A13" s="11" t="s">
        <v>22</v>
      </c>
      <c r="B13" s="7">
        <v>4.5199999999999997E-3</v>
      </c>
      <c r="C13" s="11" t="s">
        <v>22</v>
      </c>
      <c r="D13" s="11" t="s">
        <v>4</v>
      </c>
      <c r="E13" s="11" t="s">
        <v>6</v>
      </c>
      <c r="F13" s="3" t="s">
        <v>13</v>
      </c>
      <c r="G13" s="3" t="s">
        <v>18</v>
      </c>
    </row>
    <row r="14" spans="1:7" ht="15">
      <c r="A14" s="12" t="s">
        <v>24</v>
      </c>
      <c r="B14" s="13">
        <v>1.5799999999999999E-4</v>
      </c>
      <c r="C14" s="3" t="s">
        <v>23</v>
      </c>
      <c r="D14" s="12" t="s">
        <v>16</v>
      </c>
      <c r="E14" s="11" t="s">
        <v>6</v>
      </c>
      <c r="F14" s="3" t="s">
        <v>13</v>
      </c>
      <c r="G14" s="3" t="s">
        <v>18</v>
      </c>
    </row>
    <row r="15" spans="1:7" ht="15">
      <c r="A15" s="12" t="s">
        <v>38</v>
      </c>
      <c r="B15" s="13">
        <v>5.13E-3</v>
      </c>
      <c r="C15" s="3" t="s">
        <v>37</v>
      </c>
      <c r="D15" s="12" t="s">
        <v>4</v>
      </c>
      <c r="E15" s="12" t="s">
        <v>20</v>
      </c>
      <c r="F15" s="3" t="s">
        <v>13</v>
      </c>
      <c r="G15" s="3" t="s">
        <v>18</v>
      </c>
    </row>
    <row r="16" spans="1:7" ht="15">
      <c r="A16" s="12" t="s">
        <v>40</v>
      </c>
      <c r="B16" s="13">
        <v>1.13E-4</v>
      </c>
      <c r="C16" s="3" t="s">
        <v>39</v>
      </c>
      <c r="D16" s="12" t="s">
        <v>16</v>
      </c>
      <c r="E16" s="12" t="s">
        <v>20</v>
      </c>
      <c r="F16" s="3" t="s">
        <v>13</v>
      </c>
      <c r="G16" s="3" t="s">
        <v>18</v>
      </c>
    </row>
    <row r="17" spans="1:7" ht="15">
      <c r="A17" s="12" t="s">
        <v>25</v>
      </c>
      <c r="B17" s="13">
        <v>5.9100000000000005E-4</v>
      </c>
      <c r="C17" s="3" t="s">
        <v>19</v>
      </c>
      <c r="D17" s="12" t="s">
        <v>4</v>
      </c>
      <c r="E17" s="12" t="s">
        <v>6</v>
      </c>
      <c r="F17" s="3" t="s">
        <v>13</v>
      </c>
      <c r="G17" s="3" t="s">
        <v>18</v>
      </c>
    </row>
    <row r="19" spans="1:7" ht="15.75">
      <c r="A19" s="1" t="s">
        <v>0</v>
      </c>
      <c r="B19" s="2" t="s">
        <v>42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$B$1</f>
        <v>aluminium_container_apos</v>
      </c>
    </row>
    <row r="27" spans="1:7" ht="15">
      <c r="A27" s="3" t="s">
        <v>17</v>
      </c>
      <c r="B27" s="8">
        <v>1.56E-3</v>
      </c>
      <c r="C27" s="3" t="s">
        <v>17</v>
      </c>
      <c r="D27" s="3" t="s">
        <v>4</v>
      </c>
      <c r="E27" s="3" t="s">
        <v>36</v>
      </c>
      <c r="F27" s="3" t="s">
        <v>13</v>
      </c>
      <c r="G27" s="3" t="s">
        <v>18</v>
      </c>
    </row>
    <row r="28" spans="1:7" ht="15">
      <c r="A28" s="5" t="s">
        <v>21</v>
      </c>
      <c r="B28" s="8">
        <v>7.5700000000000003E-3</v>
      </c>
      <c r="C28" s="3" t="s">
        <v>21</v>
      </c>
      <c r="D28" s="3" t="s">
        <v>4</v>
      </c>
      <c r="E28" s="3" t="s">
        <v>6</v>
      </c>
      <c r="F28" s="3" t="s">
        <v>13</v>
      </c>
      <c r="G28" s="3" t="s">
        <v>18</v>
      </c>
    </row>
    <row r="29" spans="1:7" ht="15">
      <c r="A29" s="11" t="s">
        <v>22</v>
      </c>
      <c r="B29" s="7">
        <v>7.5700000000000003E-3</v>
      </c>
      <c r="C29" s="11" t="s">
        <v>22</v>
      </c>
      <c r="D29" s="11" t="s">
        <v>4</v>
      </c>
      <c r="E29" s="11" t="s">
        <v>6</v>
      </c>
      <c r="F29" s="3" t="s">
        <v>13</v>
      </c>
      <c r="G29" s="3" t="s">
        <v>18</v>
      </c>
    </row>
    <row r="30" spans="1:7" ht="15">
      <c r="A30" s="12" t="s">
        <v>24</v>
      </c>
      <c r="B30" s="13">
        <v>3.1599999999999998E-4</v>
      </c>
      <c r="C30" s="3" t="s">
        <v>23</v>
      </c>
      <c r="D30" s="12" t="s">
        <v>16</v>
      </c>
      <c r="E30" s="11" t="s">
        <v>6</v>
      </c>
      <c r="F30" s="3" t="s">
        <v>13</v>
      </c>
      <c r="G30" s="3" t="s">
        <v>18</v>
      </c>
    </row>
    <row r="31" spans="1:7" ht="15">
      <c r="A31" s="12" t="s">
        <v>38</v>
      </c>
      <c r="B31" s="13">
        <v>8.5900000000000004E-3</v>
      </c>
      <c r="C31" s="3" t="s">
        <v>37</v>
      </c>
      <c r="D31" s="12" t="s">
        <v>4</v>
      </c>
      <c r="E31" s="12" t="s">
        <v>20</v>
      </c>
      <c r="F31" s="3" t="s">
        <v>13</v>
      </c>
      <c r="G31" s="3" t="s">
        <v>18</v>
      </c>
    </row>
    <row r="32" spans="1:7" ht="15">
      <c r="A32" s="12" t="s">
        <v>40</v>
      </c>
      <c r="B32" s="13">
        <v>1.9000000000000001E-4</v>
      </c>
      <c r="C32" s="3" t="s">
        <v>39</v>
      </c>
      <c r="D32" s="12" t="s">
        <v>16</v>
      </c>
      <c r="E32" s="12" t="s">
        <v>20</v>
      </c>
      <c r="F32" s="3" t="s">
        <v>13</v>
      </c>
      <c r="G32" s="3" t="s">
        <v>18</v>
      </c>
    </row>
    <row r="33" spans="1:7" ht="15">
      <c r="A33" s="12" t="s">
        <v>25</v>
      </c>
      <c r="B33" s="13">
        <v>9.8900000000000008E-4</v>
      </c>
      <c r="C33" s="3" t="s">
        <v>19</v>
      </c>
      <c r="D33" s="12" t="s">
        <v>4</v>
      </c>
      <c r="E33" s="12" t="s">
        <v>6</v>
      </c>
      <c r="F33" s="3" t="s">
        <v>13</v>
      </c>
      <c r="G33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4E52-280A-4910-8495-0433EEF231C2}">
  <dimension ref="A1:G33"/>
  <sheetViews>
    <sheetView workbookViewId="0">
      <selection activeCell="A3" sqref="A3:G33"/>
    </sheetView>
  </sheetViews>
  <sheetFormatPr defaultRowHeight="14.25"/>
  <cols>
    <col min="1" max="1" width="60.125" bestFit="1" customWidth="1"/>
    <col min="2" max="2" width="23.75" bestFit="1" customWidth="1"/>
  </cols>
  <sheetData>
    <row r="1" spans="1:7" ht="15">
      <c r="A1" s="14" t="s">
        <v>14</v>
      </c>
      <c r="B1" s="15" t="s">
        <v>34</v>
      </c>
    </row>
    <row r="3" spans="1:7" ht="15.75">
      <c r="A3" s="1" t="s">
        <v>0</v>
      </c>
      <c r="B3" s="2" t="s">
        <v>26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 - CONSQ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ev391apos!$B$1</f>
        <v>aluminium_container_apos</v>
      </c>
    </row>
    <row r="11" spans="1:7" ht="15">
      <c r="A11" s="3" t="str">
        <f>ev391apos!A11</f>
        <v>anodising, aluminium sheet</v>
      </c>
      <c r="B11" s="3">
        <f>ev391apos!B11</f>
        <v>9.3000000000000005E-4</v>
      </c>
      <c r="C11" s="3" t="str">
        <f>ev391apos!C11</f>
        <v>anodising, aluminium sheet</v>
      </c>
      <c r="D11" s="3" t="str">
        <f>ev391apos!D11</f>
        <v>RER</v>
      </c>
      <c r="E11" s="3" t="str">
        <f>ev391apos!E11</f>
        <v>square meter</v>
      </c>
      <c r="F11" s="3" t="str">
        <f>ev391apos!F11</f>
        <v>technosphere</v>
      </c>
      <c r="G11" s="3" t="s">
        <v>31</v>
      </c>
    </row>
    <row r="12" spans="1:7" ht="15">
      <c r="A12" s="3" t="str">
        <f>ev391apos!A12</f>
        <v>impact extrusion of aluminium, 4 strokes</v>
      </c>
      <c r="B12" s="3">
        <f>ev391apos!B12</f>
        <v>4.5199999999999997E-3</v>
      </c>
      <c r="C12" s="3" t="str">
        <f>ev391apos!C12</f>
        <v>impact extrusion of aluminium, 4 strokes</v>
      </c>
      <c r="D12" s="3" t="str">
        <f>ev391apos!D12</f>
        <v>RER</v>
      </c>
      <c r="E12" s="3" t="str">
        <f>ev391apos!E12</f>
        <v>kilogram</v>
      </c>
      <c r="F12" s="3" t="str">
        <f>ev391apos!F12</f>
        <v>technosphere</v>
      </c>
      <c r="G12" s="3" t="s">
        <v>31</v>
      </c>
    </row>
    <row r="13" spans="1:7" ht="15">
      <c r="A13" s="3" t="str">
        <f>ev391apos!A13</f>
        <v xml:space="preserve">sheet rolling, aluminium </v>
      </c>
      <c r="B13" s="3">
        <f>ev391apos!B13</f>
        <v>4.5199999999999997E-3</v>
      </c>
      <c r="C13" s="3" t="str">
        <f>ev391apos!C13</f>
        <v xml:space="preserve">sheet rolling, aluminium </v>
      </c>
      <c r="D13" s="3" t="str">
        <f>ev391apos!D13</f>
        <v>RER</v>
      </c>
      <c r="E13" s="3" t="str">
        <f>ev391apos!E13</f>
        <v>kilogram</v>
      </c>
      <c r="F13" s="3" t="str">
        <f>ev391apos!F13</f>
        <v>technosphere</v>
      </c>
      <c r="G13" s="3" t="s">
        <v>31</v>
      </c>
    </row>
    <row r="14" spans="1:7" ht="15">
      <c r="A14" s="3" t="str">
        <f>ev391apos!A14</f>
        <v>market for polysulfone</v>
      </c>
      <c r="B14" s="3">
        <f>ev391apos!B14</f>
        <v>1.5799999999999999E-4</v>
      </c>
      <c r="C14" s="3" t="str">
        <f>ev391apos!C14</f>
        <v>polysulfone</v>
      </c>
      <c r="D14" s="3" t="str">
        <f>ev391apos!D14</f>
        <v>GLO</v>
      </c>
      <c r="E14" s="3" t="str">
        <f>ev391apos!E14</f>
        <v>kilogram</v>
      </c>
      <c r="F14" s="3" t="str">
        <f>ev391apos!F14</f>
        <v>technosphere</v>
      </c>
      <c r="G14" s="3" t="s">
        <v>31</v>
      </c>
    </row>
    <row r="15" spans="1:7" ht="15">
      <c r="A15" s="3" t="str">
        <f>ev391apos!A15</f>
        <v>market for transport, freight, lorry 16-32 metric ton, EURO6</v>
      </c>
      <c r="B15" s="3">
        <f>ev391apos!B15</f>
        <v>5.13E-3</v>
      </c>
      <c r="C15" s="3" t="str">
        <f>ev391apos!C15</f>
        <v>transport, freight, lorry 16-32 metric ton, EURO6</v>
      </c>
      <c r="D15" s="3" t="str">
        <f>ev391apos!D15</f>
        <v>RER</v>
      </c>
      <c r="E15" s="3" t="str">
        <f>ev391apos!E15</f>
        <v>ton kilometer</v>
      </c>
      <c r="F15" s="3" t="str">
        <f>ev391apos!F15</f>
        <v>technosphere</v>
      </c>
      <c r="G15" s="3" t="s">
        <v>31</v>
      </c>
    </row>
    <row r="16" spans="1:7" ht="15">
      <c r="A16" s="3" t="str">
        <f>ev391apos!A16</f>
        <v>market for transport, freight, sea, container ship</v>
      </c>
      <c r="B16" s="3">
        <f>ev391apos!B16</f>
        <v>1.13E-4</v>
      </c>
      <c r="C16" s="3" t="str">
        <f>ev391apos!C16</f>
        <v>transport, freight, sea, container ship</v>
      </c>
      <c r="D16" s="3" t="str">
        <f>ev391apos!D16</f>
        <v>GLO</v>
      </c>
      <c r="E16" s="3" t="str">
        <f>ev391apos!E16</f>
        <v>ton kilometer</v>
      </c>
      <c r="F16" s="3" t="str">
        <f>ev391apos!F16</f>
        <v>technosphere</v>
      </c>
      <c r="G16" s="3" t="s">
        <v>31</v>
      </c>
    </row>
    <row r="17" spans="1:7" ht="15">
      <c r="A17" s="3" t="str">
        <f>ev391apos!A17</f>
        <v>market for corrugated board box</v>
      </c>
      <c r="B17" s="3">
        <f>ev391apos!B17</f>
        <v>5.9100000000000005E-4</v>
      </c>
      <c r="C17" s="3" t="str">
        <f>ev391apos!C17</f>
        <v>corrugated board box</v>
      </c>
      <c r="D17" s="3" t="str">
        <f>ev391apos!D17</f>
        <v>RER</v>
      </c>
      <c r="E17" s="3" t="str">
        <f>ev391apos!E17</f>
        <v>kilogram</v>
      </c>
      <c r="F17" s="3" t="str">
        <f>ev391apos!F17</f>
        <v>technosphere</v>
      </c>
      <c r="G17" s="3" t="s">
        <v>31</v>
      </c>
    </row>
    <row r="19" spans="1:7" ht="15.75">
      <c r="A19" s="1" t="s">
        <v>0</v>
      </c>
      <c r="B19" s="2" t="s">
        <v>27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 - CONSQ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ev391apos!$B$1</f>
        <v>aluminium_container_apos</v>
      </c>
    </row>
    <row r="27" spans="1:7" ht="15">
      <c r="A27" s="3" t="str">
        <f>ev391apos!A27</f>
        <v>anodising, aluminium sheet</v>
      </c>
      <c r="B27" s="3">
        <f>ev391apos!B27</f>
        <v>1.56E-3</v>
      </c>
      <c r="C27" s="3" t="str">
        <f>ev391apos!C27</f>
        <v>anodising, aluminium sheet</v>
      </c>
      <c r="D27" s="3" t="str">
        <f>ev391apos!D27</f>
        <v>RER</v>
      </c>
      <c r="E27" s="3" t="str">
        <f>ev391apos!E27</f>
        <v>square meter</v>
      </c>
      <c r="F27" s="3" t="str">
        <f>ev391apos!F27</f>
        <v>technosphere</v>
      </c>
      <c r="G27" s="3" t="s">
        <v>31</v>
      </c>
    </row>
    <row r="28" spans="1:7" ht="15">
      <c r="A28" s="3" t="str">
        <f>ev391apos!A28</f>
        <v>impact extrusion of aluminium, 4 strokes</v>
      </c>
      <c r="B28" s="3">
        <f>ev391apos!B28</f>
        <v>7.5700000000000003E-3</v>
      </c>
      <c r="C28" s="3" t="str">
        <f>ev391apos!C28</f>
        <v>impact extrusion of aluminium, 4 strokes</v>
      </c>
      <c r="D28" s="3" t="str">
        <f>ev391apos!D28</f>
        <v>RER</v>
      </c>
      <c r="E28" s="3" t="str">
        <f>ev391apos!E28</f>
        <v>kilogram</v>
      </c>
      <c r="F28" s="3" t="str">
        <f>ev391apos!F28</f>
        <v>technosphere</v>
      </c>
      <c r="G28" s="3" t="s">
        <v>31</v>
      </c>
    </row>
    <row r="29" spans="1:7" ht="15">
      <c r="A29" s="3" t="str">
        <f>ev391apos!A29</f>
        <v xml:space="preserve">sheet rolling, aluminium </v>
      </c>
      <c r="B29" s="3">
        <f>ev391apos!B29</f>
        <v>7.5700000000000003E-3</v>
      </c>
      <c r="C29" s="3" t="str">
        <f>ev391apos!C29</f>
        <v xml:space="preserve">sheet rolling, aluminium </v>
      </c>
      <c r="D29" s="3" t="str">
        <f>ev391apos!D29</f>
        <v>RER</v>
      </c>
      <c r="E29" s="3" t="str">
        <f>ev391apos!E29</f>
        <v>kilogram</v>
      </c>
      <c r="F29" s="3" t="str">
        <f>ev391apos!F29</f>
        <v>technosphere</v>
      </c>
      <c r="G29" s="3" t="s">
        <v>31</v>
      </c>
    </row>
    <row r="30" spans="1:7" ht="15">
      <c r="A30" s="3" t="str">
        <f>ev391apos!A30</f>
        <v>market for polysulfone</v>
      </c>
      <c r="B30" s="3">
        <f>ev391apos!B30</f>
        <v>3.1599999999999998E-4</v>
      </c>
      <c r="C30" s="3" t="str">
        <f>ev391apos!C30</f>
        <v>polysulfone</v>
      </c>
      <c r="D30" s="3" t="str">
        <f>ev391apos!D30</f>
        <v>GLO</v>
      </c>
      <c r="E30" s="3" t="str">
        <f>ev391apos!E30</f>
        <v>kilogram</v>
      </c>
      <c r="F30" s="3" t="str">
        <f>ev391apos!F30</f>
        <v>technosphere</v>
      </c>
      <c r="G30" s="3" t="s">
        <v>31</v>
      </c>
    </row>
    <row r="31" spans="1:7" ht="15">
      <c r="A31" s="3" t="str">
        <f>ev391apos!A31</f>
        <v>market for transport, freight, lorry 16-32 metric ton, EURO6</v>
      </c>
      <c r="B31" s="3">
        <f>ev391apos!B31</f>
        <v>8.5900000000000004E-3</v>
      </c>
      <c r="C31" s="3" t="str">
        <f>ev391apos!C31</f>
        <v>transport, freight, lorry 16-32 metric ton, EURO6</v>
      </c>
      <c r="D31" s="3" t="str">
        <f>ev391apos!D31</f>
        <v>RER</v>
      </c>
      <c r="E31" s="3" t="str">
        <f>ev391apos!E31</f>
        <v>ton kilometer</v>
      </c>
      <c r="F31" s="3" t="str">
        <f>ev391apos!F31</f>
        <v>technosphere</v>
      </c>
      <c r="G31" s="3" t="s">
        <v>31</v>
      </c>
    </row>
    <row r="32" spans="1:7" ht="15">
      <c r="A32" s="3" t="str">
        <f>ev391apos!A32</f>
        <v>market for transport, freight, sea, container ship</v>
      </c>
      <c r="B32" s="3">
        <f>ev391apos!B32</f>
        <v>1.9000000000000001E-4</v>
      </c>
      <c r="C32" s="3" t="str">
        <f>ev391apos!C32</f>
        <v>transport, freight, sea, container ship</v>
      </c>
      <c r="D32" s="3" t="str">
        <f>ev391apos!D32</f>
        <v>GLO</v>
      </c>
      <c r="E32" s="3" t="str">
        <f>ev391apos!E32</f>
        <v>ton kilometer</v>
      </c>
      <c r="F32" s="3" t="str">
        <f>ev391apos!F32</f>
        <v>technosphere</v>
      </c>
      <c r="G32" s="3" t="s">
        <v>31</v>
      </c>
    </row>
    <row r="33" spans="1:7" ht="15">
      <c r="A33" s="3" t="str">
        <f>ev391apos!A33</f>
        <v>market for corrugated board box</v>
      </c>
      <c r="B33" s="3">
        <f>ev391apos!B33</f>
        <v>9.8900000000000008E-4</v>
      </c>
      <c r="C33" s="3" t="str">
        <f>ev391apos!C33</f>
        <v>corrugated board box</v>
      </c>
      <c r="D33" s="3" t="str">
        <f>ev391apos!D33</f>
        <v>RER</v>
      </c>
      <c r="E33" s="3" t="str">
        <f>ev391apos!E33</f>
        <v>kilogram</v>
      </c>
      <c r="F33" s="3" t="str">
        <f>ev391apos!F33</f>
        <v>technosphere</v>
      </c>
      <c r="G33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E9FF-01B5-49A5-A233-8F5964C6076E}">
  <dimension ref="A1:G33"/>
  <sheetViews>
    <sheetView topLeftCell="B1" workbookViewId="0">
      <selection activeCell="G26" sqref="B26:G26"/>
    </sheetView>
  </sheetViews>
  <sheetFormatPr defaultRowHeight="14.25"/>
  <cols>
    <col min="1" max="1" width="60.125" bestFit="1" customWidth="1"/>
    <col min="2" max="2" width="20.5" bestFit="1" customWidth="1"/>
    <col min="3" max="3" width="50.625" bestFit="1" customWidth="1"/>
    <col min="6" max="6" width="12.875" bestFit="1" customWidth="1"/>
    <col min="7" max="7" width="19.25" bestFit="1" customWidth="1"/>
  </cols>
  <sheetData>
    <row r="1" spans="1:7" ht="15">
      <c r="A1" s="14" t="s">
        <v>14</v>
      </c>
      <c r="B1" s="15" t="s">
        <v>33</v>
      </c>
    </row>
    <row r="3" spans="1:7" ht="15.75">
      <c r="A3" s="1" t="s">
        <v>0</v>
      </c>
      <c r="B3" s="2" t="s">
        <v>28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 - CUT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ev391apos!$B$1</f>
        <v>aluminium_container_apos</v>
      </c>
    </row>
    <row r="11" spans="1:7" ht="15">
      <c r="A11" s="3" t="str">
        <f>ev391apos!A11</f>
        <v>anodising, aluminium sheet</v>
      </c>
      <c r="B11" s="3">
        <f>ev391apos!B11</f>
        <v>9.3000000000000005E-4</v>
      </c>
      <c r="C11" s="3" t="str">
        <f>ev391apos!C11</f>
        <v>anodising, aluminium sheet</v>
      </c>
      <c r="D11" s="3" t="str">
        <f>ev391apos!D11</f>
        <v>RER</v>
      </c>
      <c r="E11" s="3" t="str">
        <f>ev391apos!E11</f>
        <v>square meter</v>
      </c>
      <c r="F11" s="3" t="str">
        <f>ev391apos!F11</f>
        <v>technosphere</v>
      </c>
      <c r="G11" s="3" t="s">
        <v>30</v>
      </c>
    </row>
    <row r="12" spans="1:7" ht="15">
      <c r="A12" s="3" t="str">
        <f>ev391apos!A12</f>
        <v>impact extrusion of aluminium, 4 strokes</v>
      </c>
      <c r="B12" s="3">
        <f>ev391apos!B12</f>
        <v>4.5199999999999997E-3</v>
      </c>
      <c r="C12" s="3" t="str">
        <f>ev391apos!C12</f>
        <v>impact extrusion of aluminium, 4 strokes</v>
      </c>
      <c r="D12" s="3" t="str">
        <f>ev391apos!D12</f>
        <v>RER</v>
      </c>
      <c r="E12" s="3" t="str">
        <f>ev391apos!E12</f>
        <v>kilogram</v>
      </c>
      <c r="F12" s="3" t="str">
        <f>ev391apos!F12</f>
        <v>technosphere</v>
      </c>
      <c r="G12" s="3" t="s">
        <v>30</v>
      </c>
    </row>
    <row r="13" spans="1:7" ht="15">
      <c r="A13" s="3" t="str">
        <f>ev391apos!A13</f>
        <v xml:space="preserve">sheet rolling, aluminium </v>
      </c>
      <c r="B13" s="3">
        <f>ev391apos!B13</f>
        <v>4.5199999999999997E-3</v>
      </c>
      <c r="C13" s="3" t="str">
        <f>ev391apos!C13</f>
        <v xml:space="preserve">sheet rolling, aluminium </v>
      </c>
      <c r="D13" s="3" t="str">
        <f>ev391apos!D13</f>
        <v>RER</v>
      </c>
      <c r="E13" s="3" t="str">
        <f>ev391apos!E13</f>
        <v>kilogram</v>
      </c>
      <c r="F13" s="3" t="str">
        <f>ev391apos!F13</f>
        <v>technosphere</v>
      </c>
      <c r="G13" s="3" t="s">
        <v>30</v>
      </c>
    </row>
    <row r="14" spans="1:7" ht="15">
      <c r="A14" s="3" t="str">
        <f>ev391apos!A14</f>
        <v>market for polysulfone</v>
      </c>
      <c r="B14" s="3">
        <f>ev391apos!B14</f>
        <v>1.5799999999999999E-4</v>
      </c>
      <c r="C14" s="3" t="str">
        <f>ev391apos!C14</f>
        <v>polysulfone</v>
      </c>
      <c r="D14" s="3" t="str">
        <f>ev391apos!D14</f>
        <v>GLO</v>
      </c>
      <c r="E14" s="3" t="str">
        <f>ev391apos!E14</f>
        <v>kilogram</v>
      </c>
      <c r="F14" s="3" t="str">
        <f>ev391apos!F14</f>
        <v>technosphere</v>
      </c>
      <c r="G14" s="3" t="s">
        <v>30</v>
      </c>
    </row>
    <row r="15" spans="1:7" ht="15">
      <c r="A15" s="3" t="str">
        <f>ev391apos!A15</f>
        <v>market for transport, freight, lorry 16-32 metric ton, EURO6</v>
      </c>
      <c r="B15" s="3">
        <f>ev391apos!B15</f>
        <v>5.13E-3</v>
      </c>
      <c r="C15" s="3" t="str">
        <f>ev391apos!C15</f>
        <v>transport, freight, lorry 16-32 metric ton, EURO6</v>
      </c>
      <c r="D15" s="3" t="str">
        <f>ev391apos!D15</f>
        <v>RER</v>
      </c>
      <c r="E15" s="3" t="str">
        <f>ev391apos!E15</f>
        <v>ton kilometer</v>
      </c>
      <c r="F15" s="3" t="str">
        <f>ev391apos!F15</f>
        <v>technosphere</v>
      </c>
      <c r="G15" s="3" t="s">
        <v>30</v>
      </c>
    </row>
    <row r="16" spans="1:7" ht="15">
      <c r="A16" s="3" t="str">
        <f>ev391apos!A16</f>
        <v>market for transport, freight, sea, container ship</v>
      </c>
      <c r="B16" s="3">
        <f>ev391apos!B16</f>
        <v>1.13E-4</v>
      </c>
      <c r="C16" s="3" t="str">
        <f>ev391apos!C16</f>
        <v>transport, freight, sea, container ship</v>
      </c>
      <c r="D16" s="3" t="str">
        <f>ev391apos!D16</f>
        <v>GLO</v>
      </c>
      <c r="E16" s="3" t="str">
        <f>ev391apos!E16</f>
        <v>ton kilometer</v>
      </c>
      <c r="F16" s="3" t="str">
        <f>ev391apos!F16</f>
        <v>technosphere</v>
      </c>
      <c r="G16" s="3" t="s">
        <v>30</v>
      </c>
    </row>
    <row r="17" spans="1:7" ht="15">
      <c r="A17" s="3" t="str">
        <f>ev391apos!A17</f>
        <v>market for corrugated board box</v>
      </c>
      <c r="B17" s="3">
        <f>ev391apos!B17</f>
        <v>5.9100000000000005E-4</v>
      </c>
      <c r="C17" s="3" t="str">
        <f>ev391apos!C17</f>
        <v>corrugated board box</v>
      </c>
      <c r="D17" s="3" t="str">
        <f>ev391apos!D17</f>
        <v>RER</v>
      </c>
      <c r="E17" s="3" t="str">
        <f>ev391apos!E17</f>
        <v>kilogram</v>
      </c>
      <c r="F17" s="3" t="str">
        <f>ev391apos!F17</f>
        <v>technosphere</v>
      </c>
      <c r="G17" s="3" t="s">
        <v>30</v>
      </c>
    </row>
    <row r="19" spans="1:7" ht="15.75">
      <c r="A19" s="1" t="s">
        <v>0</v>
      </c>
      <c r="B19" s="2" t="s">
        <v>29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 - CUT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ev391apos!$B$1</f>
        <v>aluminium_container_apos</v>
      </c>
    </row>
    <row r="27" spans="1:7" ht="15">
      <c r="A27" s="3" t="str">
        <f>ev391apos!A27</f>
        <v>anodising, aluminium sheet</v>
      </c>
      <c r="B27" s="3">
        <f>ev391apos!B27</f>
        <v>1.56E-3</v>
      </c>
      <c r="C27" s="3" t="str">
        <f>ev391apos!C27</f>
        <v>anodising, aluminium sheet</v>
      </c>
      <c r="D27" s="3" t="str">
        <f>ev391apos!D27</f>
        <v>RER</v>
      </c>
      <c r="E27" s="3" t="str">
        <f>ev391apos!E27</f>
        <v>square meter</v>
      </c>
      <c r="F27" s="3" t="str">
        <f>ev391apos!F27</f>
        <v>technosphere</v>
      </c>
      <c r="G27" s="3" t="s">
        <v>30</v>
      </c>
    </row>
    <row r="28" spans="1:7" ht="15">
      <c r="A28" s="3" t="str">
        <f>ev391apos!A28</f>
        <v>impact extrusion of aluminium, 4 strokes</v>
      </c>
      <c r="B28" s="3">
        <f>ev391apos!B28</f>
        <v>7.5700000000000003E-3</v>
      </c>
      <c r="C28" s="3" t="str">
        <f>ev391apos!C28</f>
        <v>impact extrusion of aluminium, 4 strokes</v>
      </c>
      <c r="D28" s="3" t="str">
        <f>ev391apos!D28</f>
        <v>RER</v>
      </c>
      <c r="E28" s="3" t="str">
        <f>ev391apos!E28</f>
        <v>kilogram</v>
      </c>
      <c r="F28" s="3" t="str">
        <f>ev391apos!F28</f>
        <v>technosphere</v>
      </c>
      <c r="G28" s="3" t="s">
        <v>30</v>
      </c>
    </row>
    <row r="29" spans="1:7" ht="15">
      <c r="A29" s="3" t="str">
        <f>ev391apos!A29</f>
        <v xml:space="preserve">sheet rolling, aluminium </v>
      </c>
      <c r="B29" s="3">
        <f>ev391apos!B29</f>
        <v>7.5700000000000003E-3</v>
      </c>
      <c r="C29" s="3" t="str">
        <f>ev391apos!C29</f>
        <v xml:space="preserve">sheet rolling, aluminium </v>
      </c>
      <c r="D29" s="3" t="str">
        <f>ev391apos!D29</f>
        <v>RER</v>
      </c>
      <c r="E29" s="3" t="str">
        <f>ev391apos!E29</f>
        <v>kilogram</v>
      </c>
      <c r="F29" s="3" t="str">
        <f>ev391apos!F29</f>
        <v>technosphere</v>
      </c>
      <c r="G29" s="3" t="s">
        <v>30</v>
      </c>
    </row>
    <row r="30" spans="1:7" ht="15">
      <c r="A30" s="3" t="str">
        <f>ev391apos!A30</f>
        <v>market for polysulfone</v>
      </c>
      <c r="B30" s="3">
        <f>ev391apos!B30</f>
        <v>3.1599999999999998E-4</v>
      </c>
      <c r="C30" s="3" t="str">
        <f>ev391apos!C30</f>
        <v>polysulfone</v>
      </c>
      <c r="D30" s="3" t="str">
        <f>ev391apos!D30</f>
        <v>GLO</v>
      </c>
      <c r="E30" s="3" t="str">
        <f>ev391apos!E30</f>
        <v>kilogram</v>
      </c>
      <c r="F30" s="3" t="str">
        <f>ev391apos!F30</f>
        <v>technosphere</v>
      </c>
      <c r="G30" s="3" t="s">
        <v>30</v>
      </c>
    </row>
    <row r="31" spans="1:7" ht="15">
      <c r="A31" s="3" t="str">
        <f>ev391apos!A31</f>
        <v>market for transport, freight, lorry 16-32 metric ton, EURO6</v>
      </c>
      <c r="B31" s="3">
        <f>ev391apos!B31</f>
        <v>8.5900000000000004E-3</v>
      </c>
      <c r="C31" s="3" t="str">
        <f>ev391apos!C31</f>
        <v>transport, freight, lorry 16-32 metric ton, EURO6</v>
      </c>
      <c r="D31" s="3" t="str">
        <f>ev391apos!D31</f>
        <v>RER</v>
      </c>
      <c r="E31" s="3" t="str">
        <f>ev391apos!E31</f>
        <v>ton kilometer</v>
      </c>
      <c r="F31" s="3" t="str">
        <f>ev391apos!F31</f>
        <v>technosphere</v>
      </c>
      <c r="G31" s="3" t="s">
        <v>30</v>
      </c>
    </row>
    <row r="32" spans="1:7" ht="15">
      <c r="A32" s="3" t="str">
        <f>ev391apos!A32</f>
        <v>market for transport, freight, sea, container ship</v>
      </c>
      <c r="B32" s="3">
        <f>ev391apos!B32</f>
        <v>1.9000000000000001E-4</v>
      </c>
      <c r="C32" s="3" t="str">
        <f>ev391apos!C32</f>
        <v>transport, freight, sea, container ship</v>
      </c>
      <c r="D32" s="3" t="str">
        <f>ev391apos!D32</f>
        <v>GLO</v>
      </c>
      <c r="E32" s="3" t="str">
        <f>ev391apos!E32</f>
        <v>ton kilometer</v>
      </c>
      <c r="F32" s="3" t="str">
        <f>ev391apos!F32</f>
        <v>technosphere</v>
      </c>
      <c r="G32" s="3" t="s">
        <v>30</v>
      </c>
    </row>
    <row r="33" spans="1:7" ht="15">
      <c r="A33" s="3" t="str">
        <f>ev391apos!A33</f>
        <v>market for corrugated board box</v>
      </c>
      <c r="B33" s="3">
        <f>ev391apos!B33</f>
        <v>9.8900000000000008E-4</v>
      </c>
      <c r="C33" s="3" t="str">
        <f>ev391apos!C33</f>
        <v>corrugated board box</v>
      </c>
      <c r="D33" s="3" t="str">
        <f>ev391apos!D33</f>
        <v>RER</v>
      </c>
      <c r="E33" s="3" t="str">
        <f>ev391apos!E33</f>
        <v>kilogram</v>
      </c>
      <c r="F33" s="3" t="str">
        <f>ev391apos!F33</f>
        <v>technosphere</v>
      </c>
      <c r="G33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2025-01-02T12:43:05Z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