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uw\Desktop\RA\Single-use-vs-multi-use-in-health-care\Data\databases\"/>
    </mc:Choice>
  </mc:AlternateContent>
  <xr:revisionPtr revIDLastSave="0" documentId="13_ncr:1_{D4597DE4-6570-4D01-8ADB-AAA78E54C9DC}" xr6:coauthVersionLast="47" xr6:coauthVersionMax="47" xr10:uidLastSave="{00000000-0000-0000-0000-000000000000}"/>
  <bookViews>
    <workbookView xWindow="-105" yWindow="0" windowWidth="24300" windowHeight="20445" activeTab="2" xr2:uid="{8896788D-4D17-4058-8025-1A7424B43ED5}"/>
  </bookViews>
  <sheets>
    <sheet name="ev391apos" sheetId="1" r:id="rId1"/>
    <sheet name="ev391consq" sheetId="2" r:id="rId2"/>
    <sheet name="ev391cuto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7" i="2" l="1"/>
  <c r="A267" i="2"/>
  <c r="C15" i="2"/>
  <c r="C35" i="2"/>
  <c r="A35" i="2"/>
  <c r="A15" i="2"/>
  <c r="G223" i="2"/>
  <c r="H219" i="2"/>
  <c r="G219" i="2"/>
  <c r="C219" i="2"/>
  <c r="A219" i="2"/>
  <c r="C209" i="2"/>
  <c r="C36" i="2" s="1"/>
  <c r="A209" i="2"/>
  <c r="A36" i="2" s="1"/>
  <c r="D36" i="1"/>
  <c r="D36" i="2" s="1"/>
  <c r="E36" i="1"/>
  <c r="C36" i="1"/>
  <c r="A36" i="1"/>
  <c r="B39" i="1"/>
  <c r="C39" i="1"/>
  <c r="C39" i="2" s="1"/>
  <c r="D39" i="1"/>
  <c r="D39" i="3" s="1"/>
  <c r="E39" i="1"/>
  <c r="E39" i="2" s="1"/>
  <c r="A39" i="1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B35" i="2"/>
  <c r="D35" i="2"/>
  <c r="E35" i="2"/>
  <c r="B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B29" i="2"/>
  <c r="C29" i="2"/>
  <c r="D29" i="2"/>
  <c r="E29" i="2"/>
  <c r="A13" i="2"/>
  <c r="C13" i="2"/>
  <c r="C142" i="1"/>
  <c r="C142" i="3" s="1"/>
  <c r="A142" i="1"/>
  <c r="H118" i="3"/>
  <c r="G277" i="2"/>
  <c r="H267" i="2"/>
  <c r="H262" i="2"/>
  <c r="H263" i="2"/>
  <c r="H261" i="2"/>
  <c r="H247" i="2"/>
  <c r="H232" i="2"/>
  <c r="H209" i="2"/>
  <c r="H199" i="2"/>
  <c r="H189" i="2"/>
  <c r="H177" i="2"/>
  <c r="G163" i="2"/>
  <c r="H152" i="2"/>
  <c r="H142" i="2"/>
  <c r="H143" i="2"/>
  <c r="H141" i="2"/>
  <c r="H137" i="2"/>
  <c r="H127" i="2"/>
  <c r="H118" i="2"/>
  <c r="H112" i="2"/>
  <c r="H101" i="2"/>
  <c r="H87" i="2"/>
  <c r="H75" i="2"/>
  <c r="H60" i="2"/>
  <c r="H48" i="2"/>
  <c r="B198" i="2"/>
  <c r="C198" i="2"/>
  <c r="D198" i="2"/>
  <c r="E198" i="2"/>
  <c r="F198" i="2"/>
  <c r="G198" i="2"/>
  <c r="H198" i="2"/>
  <c r="G199" i="2"/>
  <c r="B200" i="2"/>
  <c r="C200" i="2"/>
  <c r="D200" i="2"/>
  <c r="E200" i="2"/>
  <c r="G200" i="2"/>
  <c r="A199" i="2"/>
  <c r="H208" i="2"/>
  <c r="H218" i="2"/>
  <c r="H231" i="2"/>
  <c r="H246" i="2"/>
  <c r="H260" i="2"/>
  <c r="B203" i="2"/>
  <c r="B209" i="2" s="1"/>
  <c r="B205" i="2"/>
  <c r="D209" i="2" s="1"/>
  <c r="B206" i="2"/>
  <c r="E209" i="2" s="1"/>
  <c r="B208" i="2"/>
  <c r="C208" i="2"/>
  <c r="D208" i="2"/>
  <c r="E208" i="2"/>
  <c r="F208" i="2"/>
  <c r="G208" i="2"/>
  <c r="G209" i="2"/>
  <c r="B210" i="2"/>
  <c r="C210" i="2"/>
  <c r="D210" i="2"/>
  <c r="E210" i="2"/>
  <c r="G210" i="2"/>
  <c r="B213" i="2"/>
  <c r="B219" i="2" s="1"/>
  <c r="B215" i="2"/>
  <c r="D219" i="2" s="1"/>
  <c r="B216" i="2"/>
  <c r="E219" i="2" s="1"/>
  <c r="B218" i="2"/>
  <c r="C218" i="2"/>
  <c r="D218" i="2"/>
  <c r="E218" i="2"/>
  <c r="F218" i="2"/>
  <c r="G218" i="2"/>
  <c r="G220" i="2"/>
  <c r="G221" i="2"/>
  <c r="G222" i="2"/>
  <c r="B225" i="2"/>
  <c r="B226" i="2"/>
  <c r="B227" i="2"/>
  <c r="B228" i="2"/>
  <c r="B229" i="2"/>
  <c r="B231" i="2"/>
  <c r="C231" i="2"/>
  <c r="D231" i="2"/>
  <c r="E231" i="2"/>
  <c r="F231" i="2"/>
  <c r="G231" i="2"/>
  <c r="G232" i="2"/>
  <c r="B233" i="2"/>
  <c r="C233" i="2"/>
  <c r="D233" i="2"/>
  <c r="E233" i="2"/>
  <c r="G233" i="2"/>
  <c r="B234" i="2"/>
  <c r="C234" i="2"/>
  <c r="D234" i="2"/>
  <c r="E234" i="2"/>
  <c r="G234" i="2"/>
  <c r="B235" i="2"/>
  <c r="C235" i="2"/>
  <c r="D235" i="2"/>
  <c r="E235" i="2"/>
  <c r="G235" i="2"/>
  <c r="B236" i="2"/>
  <c r="C236" i="2"/>
  <c r="D236" i="2"/>
  <c r="E236" i="2"/>
  <c r="G236" i="2"/>
  <c r="B240" i="2"/>
  <c r="B241" i="2"/>
  <c r="B242" i="2"/>
  <c r="B243" i="2"/>
  <c r="B244" i="2"/>
  <c r="B246" i="2"/>
  <c r="C246" i="2"/>
  <c r="D246" i="2"/>
  <c r="E246" i="2"/>
  <c r="F246" i="2"/>
  <c r="G246" i="2"/>
  <c r="G247" i="2"/>
  <c r="B248" i="2"/>
  <c r="C248" i="2"/>
  <c r="D248" i="2"/>
  <c r="E248" i="2"/>
  <c r="G248" i="2"/>
  <c r="B249" i="2"/>
  <c r="B252" i="2" s="1"/>
  <c r="C249" i="2"/>
  <c r="D249" i="2"/>
  <c r="E249" i="2"/>
  <c r="G249" i="2"/>
  <c r="B250" i="2"/>
  <c r="C250" i="2"/>
  <c r="D250" i="2"/>
  <c r="E250" i="2"/>
  <c r="G250" i="2"/>
  <c r="B254" i="2"/>
  <c r="B255" i="2"/>
  <c r="B256" i="2"/>
  <c r="B257" i="2"/>
  <c r="B258" i="2"/>
  <c r="B260" i="2"/>
  <c r="C260" i="2"/>
  <c r="D260" i="2"/>
  <c r="E260" i="2"/>
  <c r="F260" i="2"/>
  <c r="G260" i="2"/>
  <c r="B261" i="2"/>
  <c r="E261" i="2"/>
  <c r="G261" i="2"/>
  <c r="B262" i="2"/>
  <c r="C262" i="2"/>
  <c r="D262" i="2"/>
  <c r="E262" i="2"/>
  <c r="G262" i="2"/>
  <c r="D263" i="2"/>
  <c r="E263" i="2"/>
  <c r="G263" i="2"/>
  <c r="B264" i="2"/>
  <c r="C264" i="2"/>
  <c r="D264" i="2"/>
  <c r="E264" i="2"/>
  <c r="G264" i="2"/>
  <c r="B265" i="2"/>
  <c r="C265" i="2"/>
  <c r="D265" i="2"/>
  <c r="E265" i="2"/>
  <c r="G265" i="2"/>
  <c r="B266" i="2"/>
  <c r="C266" i="2"/>
  <c r="D266" i="2"/>
  <c r="E266" i="2"/>
  <c r="G266" i="2"/>
  <c r="B267" i="2"/>
  <c r="D267" i="2"/>
  <c r="E267" i="2"/>
  <c r="G267" i="2"/>
  <c r="B268" i="2"/>
  <c r="C268" i="2"/>
  <c r="D268" i="2"/>
  <c r="E268" i="2"/>
  <c r="G268" i="2"/>
  <c r="B270" i="2"/>
  <c r="B271" i="2"/>
  <c r="B272" i="2"/>
  <c r="B273" i="2"/>
  <c r="B274" i="2"/>
  <c r="B276" i="2"/>
  <c r="C276" i="2"/>
  <c r="D276" i="2"/>
  <c r="E276" i="2"/>
  <c r="F276" i="2"/>
  <c r="G276" i="2"/>
  <c r="B277" i="2"/>
  <c r="F277" i="2"/>
  <c r="B278" i="2"/>
  <c r="C278" i="2"/>
  <c r="D278" i="2"/>
  <c r="E278" i="2"/>
  <c r="F278" i="2"/>
  <c r="B279" i="2"/>
  <c r="C279" i="2"/>
  <c r="D279" i="2"/>
  <c r="E279" i="2"/>
  <c r="F279" i="2"/>
  <c r="B280" i="2"/>
  <c r="C280" i="2"/>
  <c r="D280" i="2"/>
  <c r="E280" i="2"/>
  <c r="F280" i="2"/>
  <c r="B281" i="2"/>
  <c r="C281" i="2"/>
  <c r="D281" i="2"/>
  <c r="E281" i="2"/>
  <c r="F281" i="2"/>
  <c r="B282" i="2"/>
  <c r="C282" i="2"/>
  <c r="D282" i="2"/>
  <c r="E282" i="2"/>
  <c r="F282" i="2"/>
  <c r="B283" i="2"/>
  <c r="C283" i="2"/>
  <c r="D283" i="2"/>
  <c r="E283" i="2"/>
  <c r="F283" i="2"/>
  <c r="B284" i="2"/>
  <c r="C284" i="2"/>
  <c r="D284" i="2"/>
  <c r="E284" i="2"/>
  <c r="F284" i="2"/>
  <c r="B285" i="2"/>
  <c r="C285" i="2"/>
  <c r="D285" i="2"/>
  <c r="E285" i="2"/>
  <c r="F285" i="2"/>
  <c r="A259" i="2"/>
  <c r="A260" i="2"/>
  <c r="A261" i="2"/>
  <c r="A262" i="2"/>
  <c r="A264" i="2"/>
  <c r="A265" i="2"/>
  <c r="A266" i="2"/>
  <c r="A268" i="2"/>
  <c r="A270" i="2"/>
  <c r="A271" i="2"/>
  <c r="A272" i="2"/>
  <c r="A273" i="2"/>
  <c r="A274" i="2"/>
  <c r="A275" i="2"/>
  <c r="A276" i="2"/>
  <c r="A278" i="2"/>
  <c r="A279" i="2"/>
  <c r="A280" i="2"/>
  <c r="A281" i="2"/>
  <c r="A282" i="2"/>
  <c r="A283" i="2"/>
  <c r="A284" i="2"/>
  <c r="A285" i="2"/>
  <c r="A245" i="2"/>
  <c r="A246" i="2"/>
  <c r="A248" i="2"/>
  <c r="A249" i="2"/>
  <c r="A250" i="2"/>
  <c r="A254" i="2"/>
  <c r="A255" i="2"/>
  <c r="A256" i="2"/>
  <c r="A257" i="2"/>
  <c r="A258" i="2"/>
  <c r="A210" i="2"/>
  <c r="A212" i="2"/>
  <c r="A213" i="2"/>
  <c r="A214" i="2"/>
  <c r="A215" i="2"/>
  <c r="A216" i="2"/>
  <c r="A217" i="2"/>
  <c r="A218" i="2"/>
  <c r="A225" i="2"/>
  <c r="A226" i="2"/>
  <c r="A227" i="2"/>
  <c r="A228" i="2"/>
  <c r="A229" i="2"/>
  <c r="A230" i="2"/>
  <c r="A231" i="2"/>
  <c r="A233" i="2"/>
  <c r="A234" i="2"/>
  <c r="A235" i="2"/>
  <c r="A236" i="2"/>
  <c r="A240" i="2"/>
  <c r="A241" i="2"/>
  <c r="A242" i="2"/>
  <c r="A243" i="2"/>
  <c r="A244" i="2"/>
  <c r="A198" i="2"/>
  <c r="A200" i="2"/>
  <c r="A202" i="2"/>
  <c r="A203" i="2"/>
  <c r="A204" i="2"/>
  <c r="A205" i="2"/>
  <c r="A206" i="2"/>
  <c r="A207" i="2"/>
  <c r="A208" i="2"/>
  <c r="A38" i="1"/>
  <c r="A30" i="1"/>
  <c r="A29" i="1"/>
  <c r="A29" i="2" s="1"/>
  <c r="G289" i="1"/>
  <c r="E289" i="1"/>
  <c r="E277" i="2" s="1"/>
  <c r="D289" i="1"/>
  <c r="D277" i="2" s="1"/>
  <c r="C289" i="1"/>
  <c r="C277" i="2" s="1"/>
  <c r="B289" i="1"/>
  <c r="A289" i="1"/>
  <c r="A277" i="2" s="1"/>
  <c r="H279" i="1"/>
  <c r="H275" i="1"/>
  <c r="B275" i="1"/>
  <c r="B275" i="3" s="1"/>
  <c r="H274" i="1"/>
  <c r="H274" i="3" s="1"/>
  <c r="H273" i="1"/>
  <c r="H273" i="3" s="1"/>
  <c r="E273" i="1"/>
  <c r="E273" i="3" s="1"/>
  <c r="D273" i="1"/>
  <c r="D261" i="2" s="1"/>
  <c r="C273" i="1"/>
  <c r="C261" i="2" s="1"/>
  <c r="B273" i="1"/>
  <c r="A273" i="1"/>
  <c r="A33" i="1" s="1"/>
  <c r="C39" i="3"/>
  <c r="A39" i="3"/>
  <c r="C18" i="1"/>
  <c r="H261" i="1"/>
  <c r="H261" i="3" s="1"/>
  <c r="E261" i="1"/>
  <c r="E261" i="3" s="1"/>
  <c r="D261" i="1"/>
  <c r="D247" i="2" s="1"/>
  <c r="C261" i="1"/>
  <c r="C37" i="1" s="1"/>
  <c r="B261" i="1"/>
  <c r="B247" i="2" s="1"/>
  <c r="A261" i="1"/>
  <c r="A37" i="1" s="1"/>
  <c r="H248" i="1"/>
  <c r="H248" i="3" s="1"/>
  <c r="E248" i="1"/>
  <c r="E248" i="3" s="1"/>
  <c r="D248" i="1"/>
  <c r="D248" i="3" s="1"/>
  <c r="C248" i="1"/>
  <c r="C248" i="3" s="1"/>
  <c r="B248" i="1"/>
  <c r="B232" i="2" s="1"/>
  <c r="A248" i="1"/>
  <c r="A248" i="3" s="1"/>
  <c r="E233" i="1"/>
  <c r="E233" i="3" s="1"/>
  <c r="D233" i="1"/>
  <c r="D233" i="3" s="1"/>
  <c r="C233" i="1"/>
  <c r="B233" i="1"/>
  <c r="A233" i="1"/>
  <c r="C209" i="1"/>
  <c r="H234" i="1"/>
  <c r="H234" i="3" s="1"/>
  <c r="H233" i="1"/>
  <c r="H219" i="1"/>
  <c r="E219" i="1"/>
  <c r="E219" i="3" s="1"/>
  <c r="D219" i="1"/>
  <c r="C219" i="1"/>
  <c r="C219" i="3" s="1"/>
  <c r="B219" i="1"/>
  <c r="B219" i="3" s="1"/>
  <c r="A219" i="1"/>
  <c r="H209" i="1"/>
  <c r="H209" i="3" s="1"/>
  <c r="E209" i="1"/>
  <c r="E209" i="3" s="1"/>
  <c r="D209" i="1"/>
  <c r="B209" i="1"/>
  <c r="A209" i="1"/>
  <c r="H199" i="1"/>
  <c r="E199" i="1"/>
  <c r="E199" i="3" s="1"/>
  <c r="D199" i="1"/>
  <c r="D199" i="3" s="1"/>
  <c r="C199" i="1"/>
  <c r="C199" i="3" s="1"/>
  <c r="B199" i="1"/>
  <c r="B199" i="2" s="1"/>
  <c r="A199" i="1"/>
  <c r="A16" i="1" s="1"/>
  <c r="B190" i="1"/>
  <c r="B190" i="2" s="1"/>
  <c r="H189" i="1"/>
  <c r="H189" i="3" s="1"/>
  <c r="E189" i="1"/>
  <c r="D189" i="1"/>
  <c r="C189" i="1"/>
  <c r="B189" i="1"/>
  <c r="A189" i="1"/>
  <c r="A189" i="3" s="1"/>
  <c r="H177" i="1"/>
  <c r="E177" i="1"/>
  <c r="E177" i="3" s="1"/>
  <c r="D177" i="1"/>
  <c r="C177" i="1"/>
  <c r="C177" i="3" s="1"/>
  <c r="B177" i="1"/>
  <c r="B177" i="3" s="1"/>
  <c r="A177" i="1"/>
  <c r="A177" i="2" s="1"/>
  <c r="G163" i="1"/>
  <c r="G163" i="3" s="1"/>
  <c r="E163" i="1"/>
  <c r="D163" i="1"/>
  <c r="C163" i="1"/>
  <c r="C32" i="1" s="1"/>
  <c r="C32" i="3" s="1"/>
  <c r="B163" i="1"/>
  <c r="A163" i="1"/>
  <c r="A32" i="1" s="1"/>
  <c r="A32" i="3" s="1"/>
  <c r="H152" i="1"/>
  <c r="H152" i="3" s="1"/>
  <c r="E152" i="1"/>
  <c r="E152" i="3" s="1"/>
  <c r="D152" i="1"/>
  <c r="C152" i="1"/>
  <c r="C152" i="2" s="1"/>
  <c r="B152" i="1"/>
  <c r="B152" i="2" s="1"/>
  <c r="A152" i="1"/>
  <c r="A152" i="2" s="1"/>
  <c r="H142" i="1"/>
  <c r="H142" i="3" s="1"/>
  <c r="H143" i="1"/>
  <c r="H143" i="3" s="1"/>
  <c r="H141" i="1"/>
  <c r="H137" i="1"/>
  <c r="E137" i="1"/>
  <c r="D137" i="1"/>
  <c r="D137" i="2" s="1"/>
  <c r="C137" i="1"/>
  <c r="C29" i="1" s="1"/>
  <c r="B137" i="1"/>
  <c r="B137" i="2" s="1"/>
  <c r="A137" i="1"/>
  <c r="H127" i="1"/>
  <c r="E127" i="1"/>
  <c r="E127" i="2" s="1"/>
  <c r="D127" i="1"/>
  <c r="D127" i="3" s="1"/>
  <c r="C127" i="1"/>
  <c r="C30" i="1" s="1"/>
  <c r="B127" i="1"/>
  <c r="A127" i="1"/>
  <c r="H118" i="1"/>
  <c r="H112" i="1"/>
  <c r="H112" i="3" s="1"/>
  <c r="E112" i="1"/>
  <c r="E112" i="3" s="1"/>
  <c r="D112" i="1"/>
  <c r="D112" i="3" s="1"/>
  <c r="C112" i="1"/>
  <c r="C112" i="3" s="1"/>
  <c r="B112" i="1"/>
  <c r="B112" i="3" s="1"/>
  <c r="A112" i="1"/>
  <c r="A112" i="3" s="1"/>
  <c r="A42" i="3"/>
  <c r="B42" i="3"/>
  <c r="A43" i="3"/>
  <c r="B43" i="3"/>
  <c r="A44" i="3"/>
  <c r="B44" i="3"/>
  <c r="A45" i="3"/>
  <c r="B45" i="3"/>
  <c r="A46" i="3"/>
  <c r="A47" i="3"/>
  <c r="B47" i="3"/>
  <c r="C47" i="3"/>
  <c r="D47" i="3"/>
  <c r="E47" i="3"/>
  <c r="F47" i="3"/>
  <c r="G47" i="3"/>
  <c r="H47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3" i="3"/>
  <c r="B53" i="3"/>
  <c r="A54" i="3"/>
  <c r="B54" i="3"/>
  <c r="A55" i="3"/>
  <c r="B55" i="3"/>
  <c r="A56" i="3"/>
  <c r="B56" i="3"/>
  <c r="A57" i="3"/>
  <c r="B57" i="3"/>
  <c r="A58" i="3"/>
  <c r="A59" i="3"/>
  <c r="B59" i="3"/>
  <c r="C59" i="3"/>
  <c r="D59" i="3"/>
  <c r="E59" i="3"/>
  <c r="F59" i="3"/>
  <c r="G59" i="3"/>
  <c r="H59" i="3"/>
  <c r="G60" i="3"/>
  <c r="A61" i="3"/>
  <c r="B61" i="3"/>
  <c r="C61" i="3"/>
  <c r="D61" i="3"/>
  <c r="E61" i="3"/>
  <c r="G61" i="3"/>
  <c r="A62" i="3"/>
  <c r="B62" i="3"/>
  <c r="C62" i="3"/>
  <c r="D62" i="3"/>
  <c r="E62" i="3"/>
  <c r="G62" i="3"/>
  <c r="A63" i="3"/>
  <c r="B63" i="3"/>
  <c r="C63" i="3"/>
  <c r="D63" i="3"/>
  <c r="E63" i="3"/>
  <c r="G63" i="3"/>
  <c r="A64" i="3"/>
  <c r="B64" i="3"/>
  <c r="C64" i="3"/>
  <c r="D64" i="3"/>
  <c r="E64" i="3"/>
  <c r="G64" i="3"/>
  <c r="A65" i="3"/>
  <c r="B65" i="3"/>
  <c r="C65" i="3"/>
  <c r="D65" i="3"/>
  <c r="E65" i="3"/>
  <c r="G65" i="3"/>
  <c r="A66" i="3"/>
  <c r="B66" i="3"/>
  <c r="C66" i="3"/>
  <c r="D66" i="3"/>
  <c r="E66" i="3"/>
  <c r="G66" i="3"/>
  <c r="A68" i="3"/>
  <c r="B68" i="3"/>
  <c r="A69" i="3"/>
  <c r="B69" i="3"/>
  <c r="A70" i="3"/>
  <c r="B70" i="3"/>
  <c r="A71" i="3"/>
  <c r="B71" i="3"/>
  <c r="A72" i="3"/>
  <c r="B72" i="3"/>
  <c r="A73" i="3"/>
  <c r="A74" i="3"/>
  <c r="B74" i="3"/>
  <c r="C74" i="3"/>
  <c r="D74" i="3"/>
  <c r="E74" i="3"/>
  <c r="F74" i="3"/>
  <c r="G74" i="3"/>
  <c r="H74" i="3"/>
  <c r="G75" i="3"/>
  <c r="A76" i="3"/>
  <c r="B76" i="3"/>
  <c r="C76" i="3"/>
  <c r="D76" i="3"/>
  <c r="E76" i="3"/>
  <c r="G76" i="3"/>
  <c r="A77" i="3"/>
  <c r="B77" i="3"/>
  <c r="C77" i="3"/>
  <c r="D77" i="3"/>
  <c r="E77" i="3"/>
  <c r="G77" i="3"/>
  <c r="A78" i="3"/>
  <c r="B78" i="3"/>
  <c r="C78" i="3"/>
  <c r="D78" i="3"/>
  <c r="E78" i="3"/>
  <c r="G78" i="3"/>
  <c r="A80" i="3"/>
  <c r="B80" i="3"/>
  <c r="A81" i="3"/>
  <c r="B81" i="3"/>
  <c r="A82" i="3"/>
  <c r="B82" i="3"/>
  <c r="A83" i="3"/>
  <c r="B83" i="3"/>
  <c r="A84" i="3"/>
  <c r="B84" i="3"/>
  <c r="A85" i="3"/>
  <c r="A86" i="3"/>
  <c r="B86" i="3"/>
  <c r="C86" i="3"/>
  <c r="D86" i="3"/>
  <c r="E86" i="3"/>
  <c r="F86" i="3"/>
  <c r="G86" i="3"/>
  <c r="H86" i="3"/>
  <c r="G87" i="3"/>
  <c r="A88" i="3"/>
  <c r="B88" i="3"/>
  <c r="C88" i="3"/>
  <c r="D88" i="3"/>
  <c r="E88" i="3"/>
  <c r="G88" i="3"/>
  <c r="A89" i="3"/>
  <c r="B89" i="3"/>
  <c r="C89" i="3"/>
  <c r="D89" i="3"/>
  <c r="E89" i="3"/>
  <c r="G89" i="3"/>
  <c r="A90" i="3"/>
  <c r="B90" i="3"/>
  <c r="C90" i="3"/>
  <c r="D90" i="3"/>
  <c r="E90" i="3"/>
  <c r="G90" i="3"/>
  <c r="A91" i="3"/>
  <c r="B91" i="3"/>
  <c r="C91" i="3"/>
  <c r="D91" i="3"/>
  <c r="E91" i="3"/>
  <c r="G91" i="3"/>
  <c r="A92" i="3"/>
  <c r="B92" i="3"/>
  <c r="C92" i="3"/>
  <c r="D92" i="3"/>
  <c r="E92" i="3"/>
  <c r="G92" i="3"/>
  <c r="A94" i="3"/>
  <c r="B94" i="3"/>
  <c r="A95" i="3"/>
  <c r="B95" i="3"/>
  <c r="A96" i="3"/>
  <c r="B96" i="3"/>
  <c r="A97" i="3"/>
  <c r="B97" i="3"/>
  <c r="A98" i="3"/>
  <c r="B98" i="3"/>
  <c r="A99" i="3"/>
  <c r="A100" i="3"/>
  <c r="B100" i="3"/>
  <c r="C100" i="3"/>
  <c r="D100" i="3"/>
  <c r="E100" i="3"/>
  <c r="F100" i="3"/>
  <c r="G100" i="3"/>
  <c r="H100" i="3"/>
  <c r="G101" i="3"/>
  <c r="A102" i="3"/>
  <c r="B102" i="3"/>
  <c r="C102" i="3"/>
  <c r="D102" i="3"/>
  <c r="E102" i="3"/>
  <c r="G102" i="3"/>
  <c r="A103" i="3"/>
  <c r="B103" i="3"/>
  <c r="C103" i="3"/>
  <c r="D103" i="3"/>
  <c r="E103" i="3"/>
  <c r="G103" i="3"/>
  <c r="A105" i="3"/>
  <c r="B105" i="3"/>
  <c r="A106" i="3"/>
  <c r="B106" i="3"/>
  <c r="A107" i="3"/>
  <c r="B107" i="3"/>
  <c r="A108" i="3"/>
  <c r="B108" i="3"/>
  <c r="A109" i="3"/>
  <c r="B109" i="3"/>
  <c r="A110" i="3"/>
  <c r="A111" i="3"/>
  <c r="B111" i="3"/>
  <c r="C111" i="3"/>
  <c r="D111" i="3"/>
  <c r="E111" i="3"/>
  <c r="F111" i="3"/>
  <c r="G111" i="3"/>
  <c r="H111" i="3"/>
  <c r="G112" i="3"/>
  <c r="A113" i="3"/>
  <c r="B113" i="3"/>
  <c r="C113" i="3"/>
  <c r="D113" i="3"/>
  <c r="E113" i="3"/>
  <c r="G113" i="3"/>
  <c r="A114" i="3"/>
  <c r="B114" i="3"/>
  <c r="C114" i="3"/>
  <c r="D114" i="3"/>
  <c r="E114" i="3"/>
  <c r="G114" i="3"/>
  <c r="A115" i="3"/>
  <c r="B115" i="3"/>
  <c r="C115" i="3"/>
  <c r="D115" i="3"/>
  <c r="E115" i="3"/>
  <c r="G115" i="3"/>
  <c r="A116" i="3"/>
  <c r="B116" i="3"/>
  <c r="C116" i="3"/>
  <c r="D116" i="3"/>
  <c r="E116" i="3"/>
  <c r="G116" i="3"/>
  <c r="A117" i="3"/>
  <c r="B117" i="3"/>
  <c r="C117" i="3"/>
  <c r="D117" i="3"/>
  <c r="E117" i="3"/>
  <c r="G117" i="3"/>
  <c r="A118" i="3"/>
  <c r="B118" i="3"/>
  <c r="C118" i="3"/>
  <c r="D118" i="3"/>
  <c r="E118" i="3"/>
  <c r="G118" i="3"/>
  <c r="A120" i="3"/>
  <c r="B120" i="3"/>
  <c r="A121" i="3"/>
  <c r="B121" i="3"/>
  <c r="A122" i="3"/>
  <c r="B122" i="3"/>
  <c r="A123" i="3"/>
  <c r="B123" i="3"/>
  <c r="A124" i="3"/>
  <c r="B124" i="3"/>
  <c r="A125" i="3"/>
  <c r="A126" i="3"/>
  <c r="B126" i="3"/>
  <c r="C126" i="3"/>
  <c r="D126" i="3"/>
  <c r="E126" i="3"/>
  <c r="F126" i="3"/>
  <c r="G126" i="3"/>
  <c r="H126" i="3"/>
  <c r="A127" i="3"/>
  <c r="B127" i="3"/>
  <c r="C127" i="3"/>
  <c r="G127" i="3"/>
  <c r="H127" i="3"/>
  <c r="A128" i="3"/>
  <c r="B128" i="3"/>
  <c r="C128" i="3"/>
  <c r="D128" i="3"/>
  <c r="E128" i="3"/>
  <c r="G128" i="3"/>
  <c r="A130" i="3"/>
  <c r="B130" i="3"/>
  <c r="A131" i="3"/>
  <c r="B131" i="3"/>
  <c r="A132" i="3"/>
  <c r="B132" i="3"/>
  <c r="A133" i="3"/>
  <c r="B133" i="3"/>
  <c r="A134" i="3"/>
  <c r="B134" i="3"/>
  <c r="A135" i="3"/>
  <c r="A136" i="3"/>
  <c r="B136" i="3"/>
  <c r="C136" i="3"/>
  <c r="D136" i="3"/>
  <c r="E136" i="3"/>
  <c r="F136" i="3"/>
  <c r="G136" i="3"/>
  <c r="H136" i="3"/>
  <c r="A137" i="3"/>
  <c r="C137" i="3"/>
  <c r="D137" i="3"/>
  <c r="E137" i="3"/>
  <c r="G137" i="3"/>
  <c r="H137" i="3"/>
  <c r="A138" i="3"/>
  <c r="B138" i="3"/>
  <c r="C138" i="3"/>
  <c r="D138" i="3"/>
  <c r="E138" i="3"/>
  <c r="G138" i="3"/>
  <c r="A139" i="3"/>
  <c r="B139" i="3"/>
  <c r="C139" i="3"/>
  <c r="D139" i="3"/>
  <c r="E139" i="3"/>
  <c r="G139" i="3"/>
  <c r="A140" i="3"/>
  <c r="B140" i="3"/>
  <c r="C140" i="3"/>
  <c r="D140" i="3"/>
  <c r="E140" i="3"/>
  <c r="G140" i="3"/>
  <c r="A141" i="3"/>
  <c r="B141" i="3"/>
  <c r="C141" i="3"/>
  <c r="D141" i="3"/>
  <c r="E141" i="3"/>
  <c r="G141" i="3"/>
  <c r="H141" i="3"/>
  <c r="A142" i="3"/>
  <c r="B142" i="3"/>
  <c r="D142" i="3"/>
  <c r="E142" i="3"/>
  <c r="G142" i="3"/>
  <c r="A143" i="3"/>
  <c r="B143" i="3"/>
  <c r="C143" i="3"/>
  <c r="D143" i="3"/>
  <c r="E143" i="3"/>
  <c r="G143" i="3"/>
  <c r="A145" i="3"/>
  <c r="B145" i="3"/>
  <c r="A146" i="3"/>
  <c r="B146" i="3"/>
  <c r="A147" i="3"/>
  <c r="B147" i="3"/>
  <c r="A148" i="3"/>
  <c r="B148" i="3"/>
  <c r="A149" i="3"/>
  <c r="B149" i="3"/>
  <c r="A150" i="3"/>
  <c r="A151" i="3"/>
  <c r="B151" i="3"/>
  <c r="C151" i="3"/>
  <c r="D151" i="3"/>
  <c r="E151" i="3"/>
  <c r="F151" i="3"/>
  <c r="G151" i="3"/>
  <c r="H151" i="3"/>
  <c r="C152" i="3"/>
  <c r="D152" i="3"/>
  <c r="F152" i="3"/>
  <c r="G152" i="3"/>
  <c r="A153" i="3"/>
  <c r="B153" i="3"/>
  <c r="C153" i="3"/>
  <c r="D153" i="3"/>
  <c r="E153" i="3"/>
  <c r="F153" i="3"/>
  <c r="G153" i="3"/>
  <c r="A154" i="3"/>
  <c r="B154" i="3"/>
  <c r="C154" i="3"/>
  <c r="D154" i="3"/>
  <c r="E154" i="3"/>
  <c r="F154" i="3"/>
  <c r="G154" i="3"/>
  <c r="A156" i="3"/>
  <c r="B156" i="3"/>
  <c r="A157" i="3"/>
  <c r="B157" i="3"/>
  <c r="A158" i="3"/>
  <c r="B158" i="3"/>
  <c r="A159" i="3"/>
  <c r="B159" i="3"/>
  <c r="A160" i="3"/>
  <c r="B160" i="3"/>
  <c r="A161" i="3"/>
  <c r="A162" i="3"/>
  <c r="B162" i="3"/>
  <c r="C162" i="3"/>
  <c r="D162" i="3"/>
  <c r="E162" i="3"/>
  <c r="F162" i="3"/>
  <c r="G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70" i="3"/>
  <c r="B170" i="3"/>
  <c r="A171" i="3"/>
  <c r="B171" i="3"/>
  <c r="A172" i="3"/>
  <c r="B172" i="3"/>
  <c r="A173" i="3"/>
  <c r="B173" i="3"/>
  <c r="A174" i="3"/>
  <c r="B174" i="3"/>
  <c r="A175" i="3"/>
  <c r="A176" i="3"/>
  <c r="B176" i="3"/>
  <c r="C176" i="3"/>
  <c r="D176" i="3"/>
  <c r="E176" i="3"/>
  <c r="F176" i="3"/>
  <c r="G176" i="3"/>
  <c r="H176" i="3"/>
  <c r="D177" i="3"/>
  <c r="G177" i="3"/>
  <c r="A178" i="3"/>
  <c r="B178" i="3"/>
  <c r="C178" i="3"/>
  <c r="D178" i="3"/>
  <c r="E178" i="3"/>
  <c r="G178" i="3"/>
  <c r="A179" i="3"/>
  <c r="B179" i="3"/>
  <c r="C179" i="3"/>
  <c r="D179" i="3"/>
  <c r="E179" i="3"/>
  <c r="G179" i="3"/>
  <c r="A180" i="3"/>
  <c r="B180" i="3"/>
  <c r="C180" i="3"/>
  <c r="D180" i="3"/>
  <c r="E180" i="3"/>
  <c r="G180" i="3"/>
  <c r="A182" i="3"/>
  <c r="B182" i="3"/>
  <c r="A183" i="3"/>
  <c r="B183" i="3"/>
  <c r="A184" i="3"/>
  <c r="B184" i="3"/>
  <c r="A185" i="3"/>
  <c r="B185" i="3"/>
  <c r="A186" i="3"/>
  <c r="B186" i="3"/>
  <c r="A187" i="3"/>
  <c r="A188" i="3"/>
  <c r="B188" i="3"/>
  <c r="C188" i="3"/>
  <c r="D188" i="3"/>
  <c r="E188" i="3"/>
  <c r="F188" i="3"/>
  <c r="G188" i="3"/>
  <c r="H188" i="3"/>
  <c r="B189" i="3"/>
  <c r="C189" i="3"/>
  <c r="D189" i="3"/>
  <c r="E189" i="3"/>
  <c r="G189" i="3"/>
  <c r="A190" i="3"/>
  <c r="B190" i="3"/>
  <c r="C190" i="3"/>
  <c r="D190" i="3"/>
  <c r="E190" i="3"/>
  <c r="G190" i="3"/>
  <c r="A192" i="3"/>
  <c r="B192" i="3"/>
  <c r="A193" i="3"/>
  <c r="B193" i="3"/>
  <c r="A194" i="3"/>
  <c r="B194" i="3"/>
  <c r="A195" i="3"/>
  <c r="B195" i="3"/>
  <c r="A196" i="3"/>
  <c r="B196" i="3"/>
  <c r="A197" i="3"/>
  <c r="A198" i="3"/>
  <c r="B198" i="3"/>
  <c r="C198" i="3"/>
  <c r="D198" i="3"/>
  <c r="E198" i="3"/>
  <c r="F198" i="3"/>
  <c r="G198" i="3"/>
  <c r="H198" i="3"/>
  <c r="A199" i="3"/>
  <c r="B199" i="3"/>
  <c r="G199" i="3"/>
  <c r="A200" i="3"/>
  <c r="B200" i="3"/>
  <c r="C200" i="3"/>
  <c r="D200" i="3"/>
  <c r="E200" i="3"/>
  <c r="G200" i="3"/>
  <c r="A202" i="3"/>
  <c r="B202" i="3"/>
  <c r="A203" i="3"/>
  <c r="B203" i="3"/>
  <c r="A204" i="3"/>
  <c r="B204" i="3"/>
  <c r="A205" i="3"/>
  <c r="B205" i="3"/>
  <c r="A206" i="3"/>
  <c r="B206" i="3"/>
  <c r="A207" i="3"/>
  <c r="A208" i="3"/>
  <c r="B208" i="3"/>
  <c r="C208" i="3"/>
  <c r="D208" i="3"/>
  <c r="E208" i="3"/>
  <c r="F208" i="3"/>
  <c r="G208" i="3"/>
  <c r="H208" i="3"/>
  <c r="A209" i="3"/>
  <c r="B209" i="3"/>
  <c r="C209" i="3"/>
  <c r="D209" i="3"/>
  <c r="G209" i="3"/>
  <c r="A210" i="3"/>
  <c r="B210" i="3"/>
  <c r="C210" i="3"/>
  <c r="D210" i="3"/>
  <c r="E210" i="3"/>
  <c r="G210" i="3"/>
  <c r="A212" i="3"/>
  <c r="B212" i="3"/>
  <c r="A213" i="3"/>
  <c r="B213" i="3"/>
  <c r="A214" i="3"/>
  <c r="B214" i="3"/>
  <c r="A215" i="3"/>
  <c r="B215" i="3"/>
  <c r="A216" i="3"/>
  <c r="B216" i="3"/>
  <c r="A217" i="3"/>
  <c r="A218" i="3"/>
  <c r="B218" i="3"/>
  <c r="C218" i="3"/>
  <c r="D218" i="3"/>
  <c r="E218" i="3"/>
  <c r="F218" i="3"/>
  <c r="G218" i="3"/>
  <c r="H218" i="3"/>
  <c r="A219" i="3"/>
  <c r="D219" i="3"/>
  <c r="G219" i="3"/>
  <c r="A220" i="3"/>
  <c r="B220" i="3"/>
  <c r="E220" i="3"/>
  <c r="F220" i="3"/>
  <c r="G220" i="3"/>
  <c r="H220" i="3"/>
  <c r="A221" i="3"/>
  <c r="B221" i="3"/>
  <c r="C221" i="3"/>
  <c r="D221" i="3"/>
  <c r="E221" i="3"/>
  <c r="G221" i="3"/>
  <c r="A222" i="3"/>
  <c r="B222" i="3"/>
  <c r="C222" i="3"/>
  <c r="D222" i="3"/>
  <c r="E222" i="3"/>
  <c r="G222" i="3"/>
  <c r="A223" i="3"/>
  <c r="B223" i="3"/>
  <c r="C223" i="3"/>
  <c r="D223" i="3"/>
  <c r="E223" i="3"/>
  <c r="G223" i="3"/>
  <c r="A224" i="3"/>
  <c r="B224" i="3"/>
  <c r="C224" i="3"/>
  <c r="D224" i="3"/>
  <c r="E224" i="3"/>
  <c r="G224" i="3"/>
  <c r="A226" i="3"/>
  <c r="B226" i="3"/>
  <c r="A227" i="3"/>
  <c r="B227" i="3"/>
  <c r="A228" i="3"/>
  <c r="B228" i="3"/>
  <c r="A229" i="3"/>
  <c r="B229" i="3"/>
  <c r="A230" i="3"/>
  <c r="B230" i="3"/>
  <c r="A231" i="3"/>
  <c r="A232" i="3"/>
  <c r="B232" i="3"/>
  <c r="C232" i="3"/>
  <c r="D232" i="3"/>
  <c r="E232" i="3"/>
  <c r="F232" i="3"/>
  <c r="G232" i="3"/>
  <c r="H232" i="3"/>
  <c r="A233" i="3"/>
  <c r="B233" i="3"/>
  <c r="C233" i="3"/>
  <c r="G233" i="3"/>
  <c r="H233" i="3"/>
  <c r="A234" i="3"/>
  <c r="B234" i="3"/>
  <c r="C234" i="3"/>
  <c r="D234" i="3"/>
  <c r="E234" i="3"/>
  <c r="G234" i="3"/>
  <c r="A235" i="3"/>
  <c r="B235" i="3"/>
  <c r="C235" i="3"/>
  <c r="D235" i="3"/>
  <c r="E235" i="3"/>
  <c r="G235" i="3"/>
  <c r="A236" i="3"/>
  <c r="B236" i="3"/>
  <c r="C236" i="3"/>
  <c r="D236" i="3"/>
  <c r="E236" i="3"/>
  <c r="G236" i="3"/>
  <c r="A237" i="3"/>
  <c r="B237" i="3"/>
  <c r="C237" i="3"/>
  <c r="D237" i="3"/>
  <c r="E237" i="3"/>
  <c r="G237" i="3"/>
  <c r="A238" i="3"/>
  <c r="B238" i="3"/>
  <c r="C238" i="3"/>
  <c r="D238" i="3"/>
  <c r="E238" i="3"/>
  <c r="G238" i="3"/>
  <c r="A239" i="3"/>
  <c r="B239" i="3"/>
  <c r="C239" i="3"/>
  <c r="D239" i="3"/>
  <c r="E239" i="3"/>
  <c r="G239" i="3"/>
  <c r="A241" i="3"/>
  <c r="B241" i="3"/>
  <c r="A242" i="3"/>
  <c r="B242" i="3"/>
  <c r="A243" i="3"/>
  <c r="B243" i="3"/>
  <c r="A244" i="3"/>
  <c r="B244" i="3"/>
  <c r="A245" i="3"/>
  <c r="B245" i="3"/>
  <c r="A246" i="3"/>
  <c r="A247" i="3"/>
  <c r="B247" i="3"/>
  <c r="C247" i="3"/>
  <c r="D247" i="3"/>
  <c r="E247" i="3"/>
  <c r="F247" i="3"/>
  <c r="G247" i="3"/>
  <c r="H247" i="3"/>
  <c r="B248" i="3"/>
  <c r="G248" i="3"/>
  <c r="A249" i="3"/>
  <c r="B249" i="3"/>
  <c r="C249" i="3"/>
  <c r="D249" i="3"/>
  <c r="E249" i="3"/>
  <c r="G249" i="3"/>
  <c r="A250" i="3"/>
  <c r="B250" i="3"/>
  <c r="C250" i="3"/>
  <c r="D250" i="3"/>
  <c r="E250" i="3"/>
  <c r="G250" i="3"/>
  <c r="A251" i="3"/>
  <c r="B251" i="3"/>
  <c r="C251" i="3"/>
  <c r="D251" i="3"/>
  <c r="E251" i="3"/>
  <c r="G251" i="3"/>
  <c r="A252" i="3"/>
  <c r="B252" i="3"/>
  <c r="C252" i="3"/>
  <c r="D252" i="3"/>
  <c r="E252" i="3"/>
  <c r="G252" i="3"/>
  <c r="A254" i="3"/>
  <c r="B254" i="3"/>
  <c r="A255" i="3"/>
  <c r="B255" i="3"/>
  <c r="A256" i="3"/>
  <c r="B256" i="3"/>
  <c r="A257" i="3"/>
  <c r="B257" i="3"/>
  <c r="A258" i="3"/>
  <c r="B258" i="3"/>
  <c r="A259" i="3"/>
  <c r="A260" i="3"/>
  <c r="B260" i="3"/>
  <c r="C260" i="3"/>
  <c r="D260" i="3"/>
  <c r="E260" i="3"/>
  <c r="F260" i="3"/>
  <c r="G260" i="3"/>
  <c r="H260" i="3"/>
  <c r="A261" i="3"/>
  <c r="B261" i="3"/>
  <c r="C261" i="3"/>
  <c r="D261" i="3"/>
  <c r="G261" i="3"/>
  <c r="A262" i="3"/>
  <c r="B262" i="3"/>
  <c r="C262" i="3"/>
  <c r="D262" i="3"/>
  <c r="E262" i="3"/>
  <c r="G262" i="3"/>
  <c r="A263" i="3"/>
  <c r="B263" i="3"/>
  <c r="C263" i="3"/>
  <c r="D263" i="3"/>
  <c r="E263" i="3"/>
  <c r="G263" i="3"/>
  <c r="A264" i="3"/>
  <c r="B264" i="3"/>
  <c r="C264" i="3"/>
  <c r="D264" i="3"/>
  <c r="E264" i="3"/>
  <c r="G264" i="3"/>
  <c r="A266" i="3"/>
  <c r="B266" i="3"/>
  <c r="A267" i="3"/>
  <c r="B267" i="3"/>
  <c r="A268" i="3"/>
  <c r="B268" i="3"/>
  <c r="A269" i="3"/>
  <c r="B269" i="3"/>
  <c r="A270" i="3"/>
  <c r="B270" i="3"/>
  <c r="A271" i="3"/>
  <c r="A272" i="3"/>
  <c r="B272" i="3"/>
  <c r="C272" i="3"/>
  <c r="D272" i="3"/>
  <c r="E272" i="3"/>
  <c r="F272" i="3"/>
  <c r="G272" i="3"/>
  <c r="H272" i="3"/>
  <c r="A273" i="3"/>
  <c r="B273" i="3"/>
  <c r="C273" i="3"/>
  <c r="D273" i="3"/>
  <c r="G273" i="3"/>
  <c r="A274" i="3"/>
  <c r="B274" i="3"/>
  <c r="C274" i="3"/>
  <c r="D274" i="3"/>
  <c r="E274" i="3"/>
  <c r="G274" i="3"/>
  <c r="D275" i="3"/>
  <c r="E275" i="3"/>
  <c r="G275" i="3"/>
  <c r="A276" i="3"/>
  <c r="B276" i="3"/>
  <c r="C276" i="3"/>
  <c r="D276" i="3"/>
  <c r="E276" i="3"/>
  <c r="G276" i="3"/>
  <c r="A277" i="3"/>
  <c r="B277" i="3"/>
  <c r="C277" i="3"/>
  <c r="D277" i="3"/>
  <c r="E277" i="3"/>
  <c r="G277" i="3"/>
  <c r="A278" i="3"/>
  <c r="B278" i="3"/>
  <c r="C278" i="3"/>
  <c r="D278" i="3"/>
  <c r="E278" i="3"/>
  <c r="G278" i="3"/>
  <c r="A279" i="3"/>
  <c r="B279" i="3"/>
  <c r="C279" i="3"/>
  <c r="D279" i="3"/>
  <c r="E279" i="3"/>
  <c r="G279" i="3"/>
  <c r="H279" i="3"/>
  <c r="A280" i="3"/>
  <c r="B280" i="3"/>
  <c r="E280" i="3"/>
  <c r="G280" i="3"/>
  <c r="A282" i="3"/>
  <c r="B282" i="3"/>
  <c r="A283" i="3"/>
  <c r="B283" i="3"/>
  <c r="A284" i="3"/>
  <c r="B284" i="3"/>
  <c r="A285" i="3"/>
  <c r="B285" i="3"/>
  <c r="A286" i="3"/>
  <c r="B286" i="3"/>
  <c r="A287" i="3"/>
  <c r="A288" i="3"/>
  <c r="B288" i="3"/>
  <c r="C288" i="3"/>
  <c r="D288" i="3"/>
  <c r="E288" i="3"/>
  <c r="F288" i="3"/>
  <c r="G288" i="3"/>
  <c r="A289" i="3"/>
  <c r="B289" i="3"/>
  <c r="C289" i="3"/>
  <c r="D289" i="3"/>
  <c r="E289" i="3"/>
  <c r="F289" i="3"/>
  <c r="G289" i="3"/>
  <c r="A290" i="3"/>
  <c r="B290" i="3"/>
  <c r="C290" i="3"/>
  <c r="D290" i="3"/>
  <c r="E290" i="3"/>
  <c r="F290" i="3"/>
  <c r="A291" i="3"/>
  <c r="B291" i="3"/>
  <c r="C291" i="3"/>
  <c r="D291" i="3"/>
  <c r="E291" i="3"/>
  <c r="F291" i="3"/>
  <c r="A292" i="3"/>
  <c r="B292" i="3"/>
  <c r="C292" i="3"/>
  <c r="D292" i="3"/>
  <c r="E292" i="3"/>
  <c r="F292" i="3"/>
  <c r="A293" i="3"/>
  <c r="B293" i="3"/>
  <c r="C293" i="3"/>
  <c r="D293" i="3"/>
  <c r="E293" i="3"/>
  <c r="F293" i="3"/>
  <c r="A294" i="3"/>
  <c r="B294" i="3"/>
  <c r="C294" i="3"/>
  <c r="D294" i="3"/>
  <c r="E294" i="3"/>
  <c r="F294" i="3"/>
  <c r="A295" i="3"/>
  <c r="B295" i="3"/>
  <c r="C295" i="3"/>
  <c r="D295" i="3"/>
  <c r="E295" i="3"/>
  <c r="F295" i="3"/>
  <c r="A296" i="3"/>
  <c r="B296" i="3"/>
  <c r="C296" i="3"/>
  <c r="D296" i="3"/>
  <c r="E296" i="3"/>
  <c r="F296" i="3"/>
  <c r="A297" i="3"/>
  <c r="B297" i="3"/>
  <c r="C297" i="3"/>
  <c r="D297" i="3"/>
  <c r="E297" i="3"/>
  <c r="F297" i="3"/>
  <c r="B41" i="3"/>
  <c r="A41" i="3"/>
  <c r="A42" i="2"/>
  <c r="B42" i="2"/>
  <c r="A43" i="2"/>
  <c r="B43" i="2"/>
  <c r="A44" i="2"/>
  <c r="B44" i="2"/>
  <c r="A45" i="2"/>
  <c r="B45" i="2"/>
  <c r="A46" i="2"/>
  <c r="A47" i="2"/>
  <c r="B47" i="2"/>
  <c r="C47" i="2"/>
  <c r="D47" i="2"/>
  <c r="E47" i="2"/>
  <c r="F47" i="2"/>
  <c r="G47" i="2"/>
  <c r="H47" i="2"/>
  <c r="G48" i="2"/>
  <c r="A49" i="2"/>
  <c r="B49" i="2"/>
  <c r="C49" i="2"/>
  <c r="D49" i="2"/>
  <c r="E49" i="2"/>
  <c r="G49" i="2"/>
  <c r="A50" i="2"/>
  <c r="B50" i="2"/>
  <c r="C50" i="2"/>
  <c r="D50" i="2"/>
  <c r="E50" i="2"/>
  <c r="G50" i="2"/>
  <c r="A51" i="2"/>
  <c r="B51" i="2"/>
  <c r="C51" i="2"/>
  <c r="D51" i="2"/>
  <c r="E51" i="2"/>
  <c r="G51" i="2"/>
  <c r="A53" i="2"/>
  <c r="B53" i="2"/>
  <c r="A54" i="2"/>
  <c r="B54" i="2"/>
  <c r="A55" i="2"/>
  <c r="B55" i="2"/>
  <c r="A56" i="2"/>
  <c r="B56" i="2"/>
  <c r="A57" i="2"/>
  <c r="B57" i="2"/>
  <c r="A58" i="2"/>
  <c r="A59" i="2"/>
  <c r="B59" i="2"/>
  <c r="C59" i="2"/>
  <c r="D59" i="2"/>
  <c r="E59" i="2"/>
  <c r="F59" i="2"/>
  <c r="G59" i="2"/>
  <c r="H59" i="2"/>
  <c r="G60" i="2"/>
  <c r="A61" i="2"/>
  <c r="B61" i="2"/>
  <c r="C61" i="2"/>
  <c r="D61" i="2"/>
  <c r="E61" i="2"/>
  <c r="G61" i="2"/>
  <c r="A62" i="2"/>
  <c r="B62" i="2"/>
  <c r="C62" i="2"/>
  <c r="D62" i="2"/>
  <c r="E62" i="2"/>
  <c r="G62" i="2"/>
  <c r="A63" i="2"/>
  <c r="B63" i="2"/>
  <c r="C63" i="2"/>
  <c r="D63" i="2"/>
  <c r="E63" i="2"/>
  <c r="G63" i="2"/>
  <c r="A64" i="2"/>
  <c r="B64" i="2"/>
  <c r="C64" i="2"/>
  <c r="D64" i="2"/>
  <c r="E64" i="2"/>
  <c r="G64" i="2"/>
  <c r="A65" i="2"/>
  <c r="B65" i="2"/>
  <c r="C65" i="2"/>
  <c r="D65" i="2"/>
  <c r="E65" i="2"/>
  <c r="G65" i="2"/>
  <c r="A66" i="2"/>
  <c r="B66" i="2"/>
  <c r="C66" i="2"/>
  <c r="D66" i="2"/>
  <c r="E66" i="2"/>
  <c r="G66" i="2"/>
  <c r="A68" i="2"/>
  <c r="B68" i="2"/>
  <c r="A69" i="2"/>
  <c r="B69" i="2"/>
  <c r="A70" i="2"/>
  <c r="B70" i="2"/>
  <c r="A71" i="2"/>
  <c r="B71" i="2"/>
  <c r="A72" i="2"/>
  <c r="B72" i="2"/>
  <c r="A73" i="2"/>
  <c r="A74" i="2"/>
  <c r="B74" i="2"/>
  <c r="C74" i="2"/>
  <c r="D74" i="2"/>
  <c r="E74" i="2"/>
  <c r="F74" i="2"/>
  <c r="G74" i="2"/>
  <c r="H74" i="2"/>
  <c r="G75" i="2"/>
  <c r="A76" i="2"/>
  <c r="B76" i="2"/>
  <c r="C76" i="2"/>
  <c r="D76" i="2"/>
  <c r="E76" i="2"/>
  <c r="G76" i="2"/>
  <c r="A77" i="2"/>
  <c r="B77" i="2"/>
  <c r="C77" i="2"/>
  <c r="D77" i="2"/>
  <c r="E77" i="2"/>
  <c r="G77" i="2"/>
  <c r="A78" i="2"/>
  <c r="B78" i="2"/>
  <c r="C78" i="2"/>
  <c r="D78" i="2"/>
  <c r="E78" i="2"/>
  <c r="G78" i="2"/>
  <c r="A80" i="2"/>
  <c r="B80" i="2"/>
  <c r="A81" i="2"/>
  <c r="B81" i="2"/>
  <c r="A82" i="2"/>
  <c r="B82" i="2"/>
  <c r="A83" i="2"/>
  <c r="B83" i="2"/>
  <c r="A84" i="2"/>
  <c r="B84" i="2"/>
  <c r="A85" i="2"/>
  <c r="A86" i="2"/>
  <c r="B86" i="2"/>
  <c r="C86" i="2"/>
  <c r="D86" i="2"/>
  <c r="E86" i="2"/>
  <c r="F86" i="2"/>
  <c r="G86" i="2"/>
  <c r="H86" i="2"/>
  <c r="G87" i="2"/>
  <c r="A88" i="2"/>
  <c r="B88" i="2"/>
  <c r="C88" i="2"/>
  <c r="D88" i="2"/>
  <c r="E88" i="2"/>
  <c r="G88" i="2"/>
  <c r="A89" i="2"/>
  <c r="B89" i="2"/>
  <c r="C89" i="2"/>
  <c r="D89" i="2"/>
  <c r="E89" i="2"/>
  <c r="G89" i="2"/>
  <c r="A90" i="2"/>
  <c r="B90" i="2"/>
  <c r="C90" i="2"/>
  <c r="D90" i="2"/>
  <c r="E90" i="2"/>
  <c r="G90" i="2"/>
  <c r="A91" i="2"/>
  <c r="B91" i="2"/>
  <c r="C91" i="2"/>
  <c r="D91" i="2"/>
  <c r="E91" i="2"/>
  <c r="G91" i="2"/>
  <c r="A92" i="2"/>
  <c r="B92" i="2"/>
  <c r="C92" i="2"/>
  <c r="D92" i="2"/>
  <c r="E92" i="2"/>
  <c r="G92" i="2"/>
  <c r="A94" i="2"/>
  <c r="B94" i="2"/>
  <c r="A95" i="2"/>
  <c r="B95" i="2"/>
  <c r="A96" i="2"/>
  <c r="B96" i="2"/>
  <c r="A97" i="2"/>
  <c r="B97" i="2"/>
  <c r="A98" i="2"/>
  <c r="B98" i="2"/>
  <c r="A99" i="2"/>
  <c r="A100" i="2"/>
  <c r="B100" i="2"/>
  <c r="C100" i="2"/>
  <c r="D100" i="2"/>
  <c r="E100" i="2"/>
  <c r="F100" i="2"/>
  <c r="G100" i="2"/>
  <c r="H100" i="2"/>
  <c r="G101" i="2"/>
  <c r="A102" i="2"/>
  <c r="B102" i="2"/>
  <c r="C102" i="2"/>
  <c r="D102" i="2"/>
  <c r="E102" i="2"/>
  <c r="G102" i="2"/>
  <c r="A103" i="2"/>
  <c r="B103" i="2"/>
  <c r="C103" i="2"/>
  <c r="D103" i="2"/>
  <c r="E103" i="2"/>
  <c r="G103" i="2"/>
  <c r="A105" i="2"/>
  <c r="B105" i="2"/>
  <c r="A106" i="2"/>
  <c r="B106" i="2"/>
  <c r="A107" i="2"/>
  <c r="B107" i="2"/>
  <c r="A108" i="2"/>
  <c r="B108" i="2"/>
  <c r="A109" i="2"/>
  <c r="B109" i="2"/>
  <c r="A110" i="2"/>
  <c r="A111" i="2"/>
  <c r="B111" i="2"/>
  <c r="C111" i="2"/>
  <c r="D111" i="2"/>
  <c r="E111" i="2"/>
  <c r="F111" i="2"/>
  <c r="G111" i="2"/>
  <c r="H111" i="2"/>
  <c r="E112" i="2"/>
  <c r="G112" i="2"/>
  <c r="A113" i="2"/>
  <c r="B113" i="2"/>
  <c r="C113" i="2"/>
  <c r="D113" i="2"/>
  <c r="E113" i="2"/>
  <c r="G113" i="2"/>
  <c r="A114" i="2"/>
  <c r="B114" i="2"/>
  <c r="C114" i="2"/>
  <c r="D114" i="2"/>
  <c r="E114" i="2"/>
  <c r="G114" i="2"/>
  <c r="A115" i="2"/>
  <c r="B115" i="2"/>
  <c r="C115" i="2"/>
  <c r="D115" i="2"/>
  <c r="E115" i="2"/>
  <c r="G115" i="2"/>
  <c r="A116" i="2"/>
  <c r="B116" i="2"/>
  <c r="C116" i="2"/>
  <c r="D116" i="2"/>
  <c r="E116" i="2"/>
  <c r="G116" i="2"/>
  <c r="A117" i="2"/>
  <c r="B117" i="2"/>
  <c r="C117" i="2"/>
  <c r="D117" i="2"/>
  <c r="E117" i="2"/>
  <c r="G117" i="2"/>
  <c r="A118" i="2"/>
  <c r="B118" i="2"/>
  <c r="C118" i="2"/>
  <c r="D118" i="2"/>
  <c r="E118" i="2"/>
  <c r="G118" i="2"/>
  <c r="A120" i="2"/>
  <c r="B120" i="2"/>
  <c r="A121" i="2"/>
  <c r="B121" i="2"/>
  <c r="A122" i="2"/>
  <c r="B122" i="2"/>
  <c r="A123" i="2"/>
  <c r="B123" i="2"/>
  <c r="A124" i="2"/>
  <c r="B124" i="2"/>
  <c r="A125" i="2"/>
  <c r="A126" i="2"/>
  <c r="B126" i="2"/>
  <c r="C126" i="2"/>
  <c r="D126" i="2"/>
  <c r="E126" i="2"/>
  <c r="F126" i="2"/>
  <c r="G126" i="2"/>
  <c r="H126" i="2"/>
  <c r="A127" i="2"/>
  <c r="B127" i="2"/>
  <c r="C127" i="2"/>
  <c r="G127" i="2"/>
  <c r="A128" i="2"/>
  <c r="B128" i="2"/>
  <c r="C128" i="2"/>
  <c r="D128" i="2"/>
  <c r="E128" i="2"/>
  <c r="G128" i="2"/>
  <c r="A130" i="2"/>
  <c r="B130" i="2"/>
  <c r="A131" i="2"/>
  <c r="B131" i="2"/>
  <c r="A132" i="2"/>
  <c r="B132" i="2"/>
  <c r="A133" i="2"/>
  <c r="B133" i="2"/>
  <c r="A134" i="2"/>
  <c r="B134" i="2"/>
  <c r="A135" i="2"/>
  <c r="A136" i="2"/>
  <c r="B136" i="2"/>
  <c r="C136" i="2"/>
  <c r="D136" i="2"/>
  <c r="E136" i="2"/>
  <c r="F136" i="2"/>
  <c r="G136" i="2"/>
  <c r="H136" i="2"/>
  <c r="A137" i="2"/>
  <c r="E137" i="2"/>
  <c r="G137" i="2"/>
  <c r="A138" i="2"/>
  <c r="B138" i="2"/>
  <c r="C138" i="2"/>
  <c r="D138" i="2"/>
  <c r="E138" i="2"/>
  <c r="G138" i="2"/>
  <c r="A139" i="2"/>
  <c r="B139" i="2"/>
  <c r="C139" i="2"/>
  <c r="D139" i="2"/>
  <c r="E139" i="2"/>
  <c r="G139" i="2"/>
  <c r="A140" i="2"/>
  <c r="B140" i="2"/>
  <c r="C140" i="2"/>
  <c r="D140" i="2"/>
  <c r="E140" i="2"/>
  <c r="G140" i="2"/>
  <c r="A141" i="2"/>
  <c r="B141" i="2"/>
  <c r="C141" i="2"/>
  <c r="D141" i="2"/>
  <c r="E141" i="2"/>
  <c r="G141" i="2"/>
  <c r="A142" i="2"/>
  <c r="B142" i="2"/>
  <c r="C142" i="2"/>
  <c r="D142" i="2"/>
  <c r="E142" i="2"/>
  <c r="G142" i="2"/>
  <c r="A143" i="2"/>
  <c r="B143" i="2"/>
  <c r="C143" i="2"/>
  <c r="D143" i="2"/>
  <c r="E143" i="2"/>
  <c r="G143" i="2"/>
  <c r="A145" i="2"/>
  <c r="B145" i="2"/>
  <c r="A146" i="2"/>
  <c r="B146" i="2"/>
  <c r="A147" i="2"/>
  <c r="B147" i="2"/>
  <c r="A148" i="2"/>
  <c r="B148" i="2"/>
  <c r="A149" i="2"/>
  <c r="B149" i="2"/>
  <c r="A150" i="2"/>
  <c r="A151" i="2"/>
  <c r="B151" i="2"/>
  <c r="C151" i="2"/>
  <c r="D151" i="2"/>
  <c r="E151" i="2"/>
  <c r="F151" i="2"/>
  <c r="G151" i="2"/>
  <c r="H151" i="2"/>
  <c r="D152" i="2"/>
  <c r="G152" i="2"/>
  <c r="A153" i="2"/>
  <c r="B153" i="2"/>
  <c r="C153" i="2"/>
  <c r="D153" i="2"/>
  <c r="E153" i="2"/>
  <c r="G153" i="2"/>
  <c r="A154" i="2"/>
  <c r="B154" i="2"/>
  <c r="C154" i="2"/>
  <c r="D154" i="2"/>
  <c r="E154" i="2"/>
  <c r="G154" i="2"/>
  <c r="A156" i="2"/>
  <c r="B156" i="2"/>
  <c r="A157" i="2"/>
  <c r="B157" i="2"/>
  <c r="A158" i="2"/>
  <c r="B158" i="2"/>
  <c r="A159" i="2"/>
  <c r="B159" i="2"/>
  <c r="A160" i="2"/>
  <c r="B160" i="2"/>
  <c r="A161" i="2"/>
  <c r="A162" i="2"/>
  <c r="B162" i="2"/>
  <c r="C162" i="2"/>
  <c r="D162" i="2"/>
  <c r="E162" i="2"/>
  <c r="F162" i="2"/>
  <c r="G162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70" i="2"/>
  <c r="B170" i="2"/>
  <c r="A171" i="2"/>
  <c r="B171" i="2"/>
  <c r="A172" i="2"/>
  <c r="B172" i="2"/>
  <c r="A173" i="2"/>
  <c r="B173" i="2"/>
  <c r="A174" i="2"/>
  <c r="B174" i="2"/>
  <c r="A175" i="2"/>
  <c r="A176" i="2"/>
  <c r="B176" i="2"/>
  <c r="C176" i="2"/>
  <c r="D176" i="2"/>
  <c r="E176" i="2"/>
  <c r="F176" i="2"/>
  <c r="G176" i="2"/>
  <c r="H176" i="2"/>
  <c r="B177" i="2"/>
  <c r="C177" i="2"/>
  <c r="D177" i="2"/>
  <c r="G177" i="2"/>
  <c r="A178" i="2"/>
  <c r="B178" i="2"/>
  <c r="C178" i="2"/>
  <c r="D178" i="2"/>
  <c r="E178" i="2"/>
  <c r="G178" i="2"/>
  <c r="A179" i="2"/>
  <c r="B179" i="2"/>
  <c r="C179" i="2"/>
  <c r="D179" i="2"/>
  <c r="E179" i="2"/>
  <c r="G179" i="2"/>
  <c r="A180" i="2"/>
  <c r="B180" i="2"/>
  <c r="C180" i="2"/>
  <c r="D180" i="2"/>
  <c r="E180" i="2"/>
  <c r="G180" i="2"/>
  <c r="A182" i="2"/>
  <c r="B182" i="2"/>
  <c r="A183" i="2"/>
  <c r="B183" i="2"/>
  <c r="A184" i="2"/>
  <c r="B184" i="2"/>
  <c r="A185" i="2"/>
  <c r="B185" i="2"/>
  <c r="A186" i="2"/>
  <c r="B186" i="2"/>
  <c r="A187" i="2"/>
  <c r="A188" i="2"/>
  <c r="B188" i="2"/>
  <c r="C188" i="2"/>
  <c r="D188" i="2"/>
  <c r="E188" i="2"/>
  <c r="F188" i="2"/>
  <c r="G188" i="2"/>
  <c r="H188" i="2"/>
  <c r="B189" i="2"/>
  <c r="C189" i="2"/>
  <c r="D189" i="2"/>
  <c r="E189" i="2"/>
  <c r="G189" i="2"/>
  <c r="A190" i="2"/>
  <c r="C190" i="2"/>
  <c r="D190" i="2"/>
  <c r="E190" i="2"/>
  <c r="G190" i="2"/>
  <c r="A192" i="2"/>
  <c r="B192" i="2"/>
  <c r="A193" i="2"/>
  <c r="B193" i="2"/>
  <c r="A194" i="2"/>
  <c r="B194" i="2"/>
  <c r="A195" i="2"/>
  <c r="B195" i="2"/>
  <c r="A196" i="2"/>
  <c r="B196" i="2"/>
  <c r="A197" i="2"/>
  <c r="B41" i="2"/>
  <c r="A41" i="2"/>
  <c r="H101" i="1"/>
  <c r="E101" i="1"/>
  <c r="E101" i="3" s="1"/>
  <c r="D101" i="1"/>
  <c r="D101" i="3" s="1"/>
  <c r="C101" i="1"/>
  <c r="C101" i="3" s="1"/>
  <c r="B101" i="1"/>
  <c r="B101" i="3" s="1"/>
  <c r="A101" i="1"/>
  <c r="A101" i="3" s="1"/>
  <c r="H87" i="1"/>
  <c r="H87" i="3" s="1"/>
  <c r="E87" i="1"/>
  <c r="E87" i="2" s="1"/>
  <c r="D87" i="1"/>
  <c r="D87" i="2" s="1"/>
  <c r="C87" i="1"/>
  <c r="C87" i="2" s="1"/>
  <c r="B87" i="1"/>
  <c r="B87" i="2" s="1"/>
  <c r="A87" i="1"/>
  <c r="A87" i="2" s="1"/>
  <c r="H75" i="1"/>
  <c r="E75" i="1"/>
  <c r="E75" i="2" s="1"/>
  <c r="D75" i="1"/>
  <c r="D75" i="2" s="1"/>
  <c r="C75" i="1"/>
  <c r="C75" i="2" s="1"/>
  <c r="B75" i="1"/>
  <c r="B75" i="3" s="1"/>
  <c r="A75" i="1"/>
  <c r="A75" i="2" s="1"/>
  <c r="H60" i="1"/>
  <c r="H60" i="3" s="1"/>
  <c r="E60" i="1"/>
  <c r="E60" i="3" s="1"/>
  <c r="D60" i="1"/>
  <c r="D60" i="2" s="1"/>
  <c r="C60" i="1"/>
  <c r="C60" i="2" s="1"/>
  <c r="B60" i="1"/>
  <c r="B60" i="2" s="1"/>
  <c r="A60" i="1"/>
  <c r="A60" i="2" s="1"/>
  <c r="E48" i="1"/>
  <c r="E48" i="2" s="1"/>
  <c r="H48" i="1"/>
  <c r="D48" i="1"/>
  <c r="D48" i="2" s="1"/>
  <c r="C48" i="1"/>
  <c r="C48" i="2" s="1"/>
  <c r="B48" i="1"/>
  <c r="B48" i="2" s="1"/>
  <c r="A48" i="1"/>
  <c r="A48" i="2" s="1"/>
  <c r="H39" i="3"/>
  <c r="E39" i="3"/>
  <c r="G39" i="3"/>
  <c r="H39" i="2"/>
  <c r="G39" i="2"/>
  <c r="B33" i="1"/>
  <c r="B39" i="3" s="1"/>
  <c r="H33" i="1"/>
  <c r="H29" i="3"/>
  <c r="H30" i="3"/>
  <c r="H31" i="3"/>
  <c r="H32" i="3"/>
  <c r="H33" i="3"/>
  <c r="H34" i="3"/>
  <c r="H35" i="3"/>
  <c r="H36" i="3"/>
  <c r="H37" i="3"/>
  <c r="H38" i="3"/>
  <c r="B29" i="3"/>
  <c r="D29" i="3"/>
  <c r="E29" i="3"/>
  <c r="G29" i="3"/>
  <c r="B30" i="3"/>
  <c r="D30" i="3"/>
  <c r="E30" i="3"/>
  <c r="G30" i="3"/>
  <c r="B31" i="3"/>
  <c r="D31" i="3"/>
  <c r="E31" i="3"/>
  <c r="G31" i="3"/>
  <c r="B32" i="3"/>
  <c r="D32" i="3"/>
  <c r="E32" i="3"/>
  <c r="G32" i="3"/>
  <c r="B33" i="3"/>
  <c r="D33" i="3"/>
  <c r="E33" i="3"/>
  <c r="G33" i="3"/>
  <c r="B34" i="3"/>
  <c r="D34" i="3"/>
  <c r="E34" i="3"/>
  <c r="G34" i="3"/>
  <c r="B35" i="3"/>
  <c r="C35" i="3"/>
  <c r="D35" i="3"/>
  <c r="E35" i="3"/>
  <c r="G35" i="3"/>
  <c r="B36" i="3"/>
  <c r="D36" i="3"/>
  <c r="E36" i="3"/>
  <c r="G36" i="3"/>
  <c r="B37" i="3"/>
  <c r="D37" i="3"/>
  <c r="E37" i="3"/>
  <c r="G37" i="3"/>
  <c r="B38" i="3"/>
  <c r="D38" i="3"/>
  <c r="E38" i="3"/>
  <c r="G38" i="3"/>
  <c r="A35" i="3"/>
  <c r="A38" i="3"/>
  <c r="H28" i="3"/>
  <c r="E28" i="3"/>
  <c r="D28" i="3"/>
  <c r="C28" i="3"/>
  <c r="B28" i="3"/>
  <c r="A28" i="3"/>
  <c r="H18" i="3"/>
  <c r="H19" i="3"/>
  <c r="H17" i="3"/>
  <c r="H11" i="3"/>
  <c r="H12" i="3"/>
  <c r="H13" i="3"/>
  <c r="H14" i="3"/>
  <c r="H15" i="3"/>
  <c r="B11" i="3"/>
  <c r="D11" i="3"/>
  <c r="E11" i="3"/>
  <c r="G11" i="3"/>
  <c r="B12" i="3"/>
  <c r="D12" i="3"/>
  <c r="E12" i="3"/>
  <c r="G12" i="3"/>
  <c r="B13" i="3"/>
  <c r="D13" i="3"/>
  <c r="E13" i="3"/>
  <c r="G13" i="3"/>
  <c r="B14" i="3"/>
  <c r="C14" i="3"/>
  <c r="D14" i="3"/>
  <c r="E14" i="3"/>
  <c r="G14" i="3"/>
  <c r="B15" i="3"/>
  <c r="C15" i="3"/>
  <c r="D15" i="3"/>
  <c r="E15" i="3"/>
  <c r="G15" i="3"/>
  <c r="B16" i="3"/>
  <c r="D16" i="3"/>
  <c r="E16" i="3"/>
  <c r="G16" i="3"/>
  <c r="B17" i="3"/>
  <c r="D17" i="3"/>
  <c r="E17" i="3"/>
  <c r="G17" i="3"/>
  <c r="B18" i="3"/>
  <c r="C18" i="3"/>
  <c r="D18" i="3"/>
  <c r="E18" i="3"/>
  <c r="G18" i="3"/>
  <c r="B19" i="3"/>
  <c r="D19" i="3"/>
  <c r="E19" i="3"/>
  <c r="G19" i="3"/>
  <c r="A14" i="3"/>
  <c r="A15" i="3"/>
  <c r="A19" i="3"/>
  <c r="H10" i="3"/>
  <c r="E10" i="3"/>
  <c r="D10" i="3"/>
  <c r="C10" i="3"/>
  <c r="B10" i="3"/>
  <c r="A10" i="3"/>
  <c r="H29" i="2"/>
  <c r="H30" i="2"/>
  <c r="H31" i="2"/>
  <c r="H32" i="2"/>
  <c r="H33" i="2"/>
  <c r="H34" i="2"/>
  <c r="H35" i="2"/>
  <c r="H36" i="2"/>
  <c r="H37" i="2"/>
  <c r="H38" i="2"/>
  <c r="G29" i="2"/>
  <c r="G30" i="2"/>
  <c r="G31" i="2"/>
  <c r="G32" i="2"/>
  <c r="G33" i="2"/>
  <c r="G34" i="2"/>
  <c r="G35" i="2"/>
  <c r="G36" i="2"/>
  <c r="G37" i="2"/>
  <c r="G38" i="2"/>
  <c r="H18" i="2"/>
  <c r="H19" i="2"/>
  <c r="H17" i="2"/>
  <c r="H11" i="2"/>
  <c r="H12" i="2"/>
  <c r="H13" i="2"/>
  <c r="H14" i="2"/>
  <c r="H15" i="2"/>
  <c r="H32" i="1"/>
  <c r="H36" i="1"/>
  <c r="H34" i="1"/>
  <c r="H35" i="1"/>
  <c r="H37" i="1"/>
  <c r="H31" i="1"/>
  <c r="H30" i="1"/>
  <c r="H29" i="1"/>
  <c r="H38" i="1"/>
  <c r="H39" i="1"/>
  <c r="H13" i="1"/>
  <c r="H11" i="1"/>
  <c r="H12" i="1"/>
  <c r="H17" i="1"/>
  <c r="H15" i="1"/>
  <c r="H14" i="1"/>
  <c r="H16" i="1"/>
  <c r="H18" i="1"/>
  <c r="H28" i="1"/>
  <c r="E28" i="1"/>
  <c r="D28" i="1"/>
  <c r="C28" i="1"/>
  <c r="B28" i="1"/>
  <c r="A28" i="1"/>
  <c r="H28" i="2"/>
  <c r="E28" i="2"/>
  <c r="D28" i="2"/>
  <c r="C28" i="2"/>
  <c r="B28" i="2"/>
  <c r="A28" i="2"/>
  <c r="B11" i="2"/>
  <c r="D11" i="2"/>
  <c r="E11" i="2"/>
  <c r="G11" i="2"/>
  <c r="B12" i="2"/>
  <c r="D12" i="2"/>
  <c r="E12" i="2"/>
  <c r="G12" i="2"/>
  <c r="B13" i="2"/>
  <c r="D13" i="2"/>
  <c r="E13" i="2"/>
  <c r="G13" i="2"/>
  <c r="B14" i="2"/>
  <c r="D14" i="2"/>
  <c r="E14" i="2"/>
  <c r="G14" i="2"/>
  <c r="B15" i="2"/>
  <c r="D15" i="2"/>
  <c r="E15" i="2"/>
  <c r="G15" i="2"/>
  <c r="B16" i="2"/>
  <c r="D16" i="2"/>
  <c r="E16" i="2"/>
  <c r="G16" i="2"/>
  <c r="B17" i="2"/>
  <c r="D17" i="2"/>
  <c r="E17" i="2"/>
  <c r="G17" i="2"/>
  <c r="B18" i="2"/>
  <c r="C18" i="2"/>
  <c r="D18" i="2"/>
  <c r="E18" i="2"/>
  <c r="G18" i="2"/>
  <c r="B19" i="2"/>
  <c r="C19" i="2"/>
  <c r="D19" i="2"/>
  <c r="E19" i="2"/>
  <c r="G19" i="2"/>
  <c r="A19" i="2"/>
  <c r="H10" i="2"/>
  <c r="E10" i="2"/>
  <c r="D10" i="2"/>
  <c r="C10" i="2"/>
  <c r="B10" i="2"/>
  <c r="A10" i="2"/>
  <c r="E10" i="1"/>
  <c r="D10" i="1"/>
  <c r="C10" i="1"/>
  <c r="B10" i="1"/>
  <c r="A10" i="1"/>
  <c r="H10" i="1"/>
  <c r="D39" i="2" l="1"/>
  <c r="B238" i="2"/>
  <c r="D112" i="2"/>
  <c r="H219" i="3"/>
  <c r="H199" i="3"/>
  <c r="A12" i="1"/>
  <c r="A12" i="3" s="1"/>
  <c r="C38" i="1"/>
  <c r="C112" i="2"/>
  <c r="C12" i="1"/>
  <c r="C12" i="2" s="1"/>
  <c r="E247" i="2"/>
  <c r="E232" i="2"/>
  <c r="A13" i="1"/>
  <c r="A13" i="3" s="1"/>
  <c r="D232" i="2"/>
  <c r="B137" i="3"/>
  <c r="C247" i="2"/>
  <c r="C232" i="2"/>
  <c r="A189" i="2"/>
  <c r="H177" i="3"/>
  <c r="A247" i="2"/>
  <c r="B263" i="2"/>
  <c r="H275" i="3"/>
  <c r="E199" i="2"/>
  <c r="B251" i="2"/>
  <c r="C36" i="3"/>
  <c r="A163" i="2"/>
  <c r="C137" i="2"/>
  <c r="D199" i="2"/>
  <c r="A18" i="1"/>
  <c r="A18" i="2" s="1"/>
  <c r="C199" i="2"/>
  <c r="C275" i="1"/>
  <c r="C33" i="1"/>
  <c r="A232" i="2"/>
  <c r="A275" i="1"/>
  <c r="B237" i="2"/>
  <c r="A37" i="3"/>
  <c r="C37" i="3"/>
  <c r="C30" i="3"/>
  <c r="A34" i="1"/>
  <c r="A16" i="3"/>
  <c r="A16" i="2"/>
  <c r="C29" i="3"/>
  <c r="B152" i="3"/>
  <c r="A12" i="2"/>
  <c r="D127" i="2"/>
  <c r="A152" i="3"/>
  <c r="C13" i="1"/>
  <c r="C13" i="3" s="1"/>
  <c r="A18" i="3"/>
  <c r="C16" i="1"/>
  <c r="A33" i="3"/>
  <c r="E152" i="2"/>
  <c r="A17" i="1"/>
  <c r="A31" i="1"/>
  <c r="A31" i="3" s="1"/>
  <c r="C33" i="3"/>
  <c r="A177" i="3"/>
  <c r="E127" i="3"/>
  <c r="C17" i="1"/>
  <c r="C31" i="1"/>
  <c r="C31" i="3" s="1"/>
  <c r="C12" i="3"/>
  <c r="A30" i="3"/>
  <c r="A29" i="3"/>
  <c r="E177" i="2"/>
  <c r="A11" i="1"/>
  <c r="D60" i="3"/>
  <c r="C11" i="1"/>
  <c r="B112" i="2"/>
  <c r="E101" i="2"/>
  <c r="E87" i="3"/>
  <c r="H75" i="3"/>
  <c r="C60" i="3"/>
  <c r="E48" i="3"/>
  <c r="D101" i="2"/>
  <c r="D87" i="3"/>
  <c r="B60" i="3"/>
  <c r="D48" i="3"/>
  <c r="C101" i="2"/>
  <c r="E60" i="2"/>
  <c r="H101" i="3"/>
  <c r="C87" i="3"/>
  <c r="C48" i="3"/>
  <c r="B101" i="2"/>
  <c r="B87" i="3"/>
  <c r="E75" i="3"/>
  <c r="B48" i="3"/>
  <c r="A101" i="2"/>
  <c r="A87" i="3"/>
  <c r="D75" i="3"/>
  <c r="A48" i="3"/>
  <c r="C75" i="3"/>
  <c r="B75" i="2"/>
  <c r="H48" i="3"/>
  <c r="A112" i="2"/>
  <c r="A60" i="3"/>
  <c r="A75" i="3"/>
  <c r="C38" i="3" l="1"/>
  <c r="A263" i="2"/>
  <c r="A275" i="3"/>
  <c r="C275" i="3"/>
  <c r="C263" i="2"/>
  <c r="A17" i="2"/>
  <c r="A17" i="3"/>
  <c r="A11" i="2"/>
  <c r="A11" i="3"/>
  <c r="A36" i="3"/>
  <c r="A34" i="3"/>
  <c r="C16" i="2"/>
  <c r="C34" i="1"/>
  <c r="C16" i="3"/>
  <c r="C17" i="3"/>
  <c r="C17" i="2"/>
  <c r="C11" i="2"/>
  <c r="C11" i="3"/>
  <c r="C34" i="3" l="1"/>
</calcChain>
</file>

<file path=xl/sharedStrings.xml><?xml version="1.0" encoding="utf-8"?>
<sst xmlns="http://schemas.openxmlformats.org/spreadsheetml/2006/main" count="1202" uniqueCount="169">
  <si>
    <t>Database</t>
  </si>
  <si>
    <t>Activity</t>
  </si>
  <si>
    <t>production amount</t>
  </si>
  <si>
    <t>reference product</t>
  </si>
  <si>
    <t>location</t>
  </si>
  <si>
    <t>GLO</t>
  </si>
  <si>
    <t>unit</t>
  </si>
  <si>
    <t>Exchanges</t>
  </si>
  <si>
    <t>name</t>
  </si>
  <si>
    <t>amount</t>
  </si>
  <si>
    <t>categories</t>
  </si>
  <si>
    <t>type</t>
  </si>
  <si>
    <t>database</t>
  </si>
  <si>
    <t>mixed electricity mix</t>
  </si>
  <si>
    <t>mixed heating grid</t>
  </si>
  <si>
    <t>waste paper, unsorted</t>
  </si>
  <si>
    <t>ton kilometer</t>
  </si>
  <si>
    <t>kilowatt hour</t>
  </si>
  <si>
    <t>megajoule</t>
  </si>
  <si>
    <t>kilogram</t>
  </si>
  <si>
    <t>RoW</t>
  </si>
  <si>
    <t>treatment of waste paper to pulp, wet lap, totally chlorine free bleached</t>
  </si>
  <si>
    <t>production</t>
  </si>
  <si>
    <t>technosphere</t>
  </si>
  <si>
    <t>ev391apos</t>
  </si>
  <si>
    <t>single use diathermy</t>
  </si>
  <si>
    <t>SUD</t>
  </si>
  <si>
    <t>ev391consq</t>
  </si>
  <si>
    <t>MUD</t>
  </si>
  <si>
    <t>multi-use diathermy</t>
  </si>
  <si>
    <t>autoclave operation</t>
  </si>
  <si>
    <t>scalpel</t>
  </si>
  <si>
    <t>marginal electricity mix</t>
  </si>
  <si>
    <t>marginal heating grid</t>
  </si>
  <si>
    <t>ev391cutof</t>
  </si>
  <si>
    <t>H200</t>
  </si>
  <si>
    <t>assembly</t>
  </si>
  <si>
    <t>market group for electricity, medium voltage</t>
  </si>
  <si>
    <t>market group for tap water</t>
  </si>
  <si>
    <t>market for wastewater, unpolluted</t>
  </si>
  <si>
    <t>electricity, medium voltage</t>
  </si>
  <si>
    <t>tap water</t>
  </si>
  <si>
    <t>wastewater, unpolluted</t>
  </si>
  <si>
    <t>cubic meter</t>
  </si>
  <si>
    <t>SUD raw materials</t>
  </si>
  <si>
    <t>RER</t>
  </si>
  <si>
    <t>market for acrylonitrile-butadiene-styrene copolymer</t>
  </si>
  <si>
    <t>market for iron-nickel-chromium alloy</t>
  </si>
  <si>
    <t>market for nylon 6</t>
  </si>
  <si>
    <t>market for polycarbonate</t>
  </si>
  <si>
    <t>market for silicone product</t>
  </si>
  <si>
    <t>market for synthetic rubber</t>
  </si>
  <si>
    <t>acrylonitrile-butadiene-styrene copolymer</t>
  </si>
  <si>
    <t>iron-nickel-chromium alloy</t>
  </si>
  <si>
    <t>nylon 6</t>
  </si>
  <si>
    <t>polycarbonate</t>
  </si>
  <si>
    <t>silicone product</t>
  </si>
  <si>
    <t>synthetic rubber</t>
  </si>
  <si>
    <t>SUD packgaging materials</t>
  </si>
  <si>
    <t>packgaging materials</t>
  </si>
  <si>
    <t>raw materials</t>
  </si>
  <si>
    <t>corrugated board box</t>
  </si>
  <si>
    <t>packaging film, low density polyethylene</t>
  </si>
  <si>
    <t>paper, woodfree, uncoated</t>
  </si>
  <si>
    <t>market for corrugated board box</t>
  </si>
  <si>
    <t>market for packaging film, low density polyethylene</t>
  </si>
  <si>
    <t>market for paper, woodfree, uncoated</t>
  </si>
  <si>
    <t>SUD manufacturing</t>
  </si>
  <si>
    <t>manufacturing</t>
  </si>
  <si>
    <t>cable, unspecified</t>
  </si>
  <si>
    <t>electronic component, active, unspecified</t>
  </si>
  <si>
    <t>extrusion, plastic film</t>
  </si>
  <si>
    <t>metal working, average for metal product manufacturing</t>
  </si>
  <si>
    <t>market for cable, unspecified</t>
  </si>
  <si>
    <t>market for electronic component, active, unspecified</t>
  </si>
  <si>
    <t>market for extrusion, plastic film</t>
  </si>
  <si>
    <t>market for metal working, average for metal product manufacturing</t>
  </si>
  <si>
    <t>silveralloy AgCu production</t>
  </si>
  <si>
    <t>silveralloy</t>
  </si>
  <si>
    <t>copper, anode</t>
  </si>
  <si>
    <t>silver</t>
  </si>
  <si>
    <t>market for copper, anode</t>
  </si>
  <si>
    <t>market for silver</t>
  </si>
  <si>
    <t>MUD packgaging materials</t>
  </si>
  <si>
    <t>MUD raw materials</t>
  </si>
  <si>
    <t>nylon 6-6</t>
  </si>
  <si>
    <t>polyphenylene sulfide</t>
  </si>
  <si>
    <t>market for nylon 6-6</t>
  </si>
  <si>
    <t>market for polyphenylene sulfide</t>
  </si>
  <si>
    <t>MUD manufacturing</t>
  </si>
  <si>
    <t>mechanical disinfection</t>
  </si>
  <si>
    <t>dishwaser cycle</t>
  </si>
  <si>
    <t>alkylbenzene sulfonate production, linear, petrochemical</t>
  </si>
  <si>
    <t>alkylbenzene sulfonate, linear, petrochemical</t>
  </si>
  <si>
    <t>market for electricity, low voltage</t>
  </si>
  <si>
    <t>electricity, low voltage</t>
  </si>
  <si>
    <t>DK</t>
  </si>
  <si>
    <t>water production, deionised</t>
  </si>
  <si>
    <t>water, deionised</t>
  </si>
  <si>
    <t>Europe without Switzerland</t>
  </si>
  <si>
    <t>market for water, completely softened</t>
  </si>
  <si>
    <t>water, completely softened</t>
  </si>
  <si>
    <t>market for wastewater, average</t>
  </si>
  <si>
    <t>wastewater, average</t>
  </si>
  <si>
    <t>autoclave</t>
  </si>
  <si>
    <t>autoclave cycle</t>
  </si>
  <si>
    <t>electricity consumption</t>
  </si>
  <si>
    <t>surgery use</t>
  </si>
  <si>
    <t>transport</t>
  </si>
  <si>
    <t>transport, freight, lorry 16-32 metric ton, EURO6</t>
  </si>
  <si>
    <t>market for transport, freight, lorry 16-32 metric ton, EURO6</t>
  </si>
  <si>
    <t>market for electricity, high voltage</t>
  </si>
  <si>
    <t>electricity, high voltage</t>
  </si>
  <si>
    <t>heat production from hot water</t>
  </si>
  <si>
    <t>Energy, solar, converted</t>
  </si>
  <si>
    <t>natural resource::in air</t>
  </si>
  <si>
    <t>biosphere</t>
  </si>
  <si>
    <t>biosphere3</t>
  </si>
  <si>
    <t>auxiliary heating unit production, electric, 5kW</t>
  </si>
  <si>
    <t>auxiliary heating unit, electric, 5kW</t>
  </si>
  <si>
    <t>CH</t>
  </si>
  <si>
    <t>solar collector system installation, Cu flat plate collector, multiple dwelling, hot water</t>
  </si>
  <si>
    <t>solar collector system, Cu flat plate collector, multiple dwelling, hot water</t>
  </si>
  <si>
    <t>heat production, at hard coal industrial furnace 1-10MW</t>
  </si>
  <si>
    <t>heat, district or industrial, other than natural gas</t>
  </si>
  <si>
    <t>heat production, hardwood chips from forest, at furnace 5000kW, state-of-the-art 2014</t>
  </si>
  <si>
    <t>heat production, natural gas, at industrial furnace low-NOx &gt;100kW</t>
  </si>
  <si>
    <t>heat, district or industrial, natural gas</t>
  </si>
  <si>
    <t>heat production, wood pellet, at furnace 300kW, state-of-the-art 2014</t>
  </si>
  <si>
    <t>heat, central or small-scale, other than natural gas</t>
  </si>
  <si>
    <t>heavy fuel oil, burned in refinery furnace</t>
  </si>
  <si>
    <t>eol SUD</t>
  </si>
  <si>
    <t>eol</t>
  </si>
  <si>
    <t>hazardous waste, for incineration</t>
  </si>
  <si>
    <t>municipal solid waste</t>
  </si>
  <si>
    <t>waste polyethylene</t>
  </si>
  <si>
    <t>waste plastic, mixture</t>
  </si>
  <si>
    <t>treatment of hazardous waste, hazardous waste incineration</t>
  </si>
  <si>
    <t>treatment of municipal solid waste, municipal incineration with fly ash extraction</t>
  </si>
  <si>
    <t>treatment of waste polyethylene, municipal incineration with fly ash extraction</t>
  </si>
  <si>
    <t>treatment of waste plastic, mixture, municipal incineration with fly ash extraction</t>
  </si>
  <si>
    <t>eol MUD</t>
  </si>
  <si>
    <t>H200 SU</t>
  </si>
  <si>
    <t>H200 H2S</t>
  </si>
  <si>
    <t>treatment of waste polypropylene, municipal incineration with fly ash extraction</t>
  </si>
  <si>
    <t>waste polypropylene</t>
  </si>
  <si>
    <t>treatment of waste paper, unsorted, sorting</t>
  </si>
  <si>
    <t>market for textile, nonwoven polypropylene</t>
  </si>
  <si>
    <t>textile, nonwoven polypropylene</t>
  </si>
  <si>
    <t>packaging film production, low density polyethylene</t>
  </si>
  <si>
    <t>market for transport, freight train</t>
  </si>
  <si>
    <t>transport, freight train</t>
  </si>
  <si>
    <t>US</t>
  </si>
  <si>
    <t>market for transport, freight, sea, container ship</t>
  </si>
  <si>
    <t>transport, freight, sea, container ship</t>
  </si>
  <si>
    <t>electricity, for reuse in municipal waste incineration only</t>
  </si>
  <si>
    <t>market for electricity, for reuse in municipal waste incineration only</t>
  </si>
  <si>
    <t>heat, for reuse in municipal waste incineration only</t>
  </si>
  <si>
    <t>market for heat, for reuse in municipal waste incineration only</t>
  </si>
  <si>
    <t>heat production, hardwood chips from forest, at furnace 5000kW</t>
  </si>
  <si>
    <t>heat, air-water heat pump 10kW</t>
  </si>
  <si>
    <t>heat production, air-water heat pump 10kW</t>
  </si>
  <si>
    <t>heat, central or small-scale, natural gas</t>
  </si>
  <si>
    <t>heat production, natural gas, at boiler atmospheric non-modulating &lt;100kW</t>
  </si>
  <si>
    <t>deinked pulp, wet lap</t>
  </si>
  <si>
    <t>waste paper, sorted</t>
  </si>
  <si>
    <t>case2_apos</t>
  </si>
  <si>
    <t>case2_consq</t>
  </si>
  <si>
    <t>case2_cut_off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</si>
</sst>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2"/>
      <color theme="1"/>
      <name val="Calibri (body)"/>
    </font>
    <font>
      <b/>
      <sz val="12"/>
      <name val="Calibri (Body)"/>
    </font>
    <font>
      <sz val="12"/>
      <name val="Calibri (Body)"/>
    </font>
    <font>
      <sz val="12"/>
      <color theme="1"/>
      <name val="Calibri (body)"/>
    </font>
    <font>
      <sz val="12"/>
      <color rgb="FF231F1F"/>
      <name val="Calibri (body)"/>
    </font>
    <font>
      <sz val="12"/>
      <color rgb="FF000000"/>
      <name val="Calibri (body)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B6D6FC"/>
        <bgColor indexed="64"/>
      </patternFill>
    </fill>
    <fill>
      <patternFill patternType="solid">
        <fgColor rgb="FF41A4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9BDFF"/>
        <bgColor indexed="64"/>
      </patternFill>
    </fill>
    <fill>
      <patternFill patternType="solid">
        <fgColor rgb="FF9D42F8"/>
        <bgColor indexed="64"/>
      </patternFill>
    </fill>
    <fill>
      <patternFill patternType="solid">
        <fgColor rgb="FFAEC98D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1" fillId="0" borderId="0"/>
  </cellStyleXfs>
  <cellXfs count="288">
    <xf numFmtId="0" fontId="0" fillId="0" borderId="0" xfId="0"/>
    <xf numFmtId="0" fontId="3" fillId="3" borderId="0" xfId="2" applyFont="1" applyFill="1"/>
    <xf numFmtId="11" fontId="3" fillId="3" borderId="0" xfId="2" applyNumberFormat="1" applyFont="1" applyFill="1"/>
    <xf numFmtId="0" fontId="4" fillId="4" borderId="0" xfId="2" applyFont="1" applyFill="1"/>
    <xf numFmtId="11" fontId="4" fillId="4" borderId="0" xfId="0" applyNumberFormat="1" applyFont="1" applyFill="1"/>
    <xf numFmtId="0" fontId="5" fillId="4" borderId="0" xfId="0" applyFont="1" applyFill="1"/>
    <xf numFmtId="0" fontId="5" fillId="4" borderId="0" xfId="3" applyFont="1" applyFill="1"/>
    <xf numFmtId="0" fontId="6" fillId="4" borderId="0" xfId="0" applyFont="1" applyFill="1"/>
    <xf numFmtId="0" fontId="5" fillId="4" borderId="0" xfId="2" applyFont="1" applyFill="1"/>
    <xf numFmtId="2" fontId="5" fillId="4" borderId="0" xfId="2" applyNumberFormat="1" applyFont="1" applyFill="1" applyAlignment="1">
      <alignment horizontal="left"/>
    </xf>
    <xf numFmtId="11" fontId="5" fillId="4" borderId="0" xfId="1" applyNumberFormat="1" applyFont="1" applyFill="1"/>
    <xf numFmtId="11" fontId="5" fillId="4" borderId="0" xfId="2" applyNumberFormat="1" applyFont="1" applyFill="1" applyAlignment="1">
      <alignment horizontal="left"/>
    </xf>
    <xf numFmtId="11" fontId="5" fillId="4" borderId="0" xfId="0" applyNumberFormat="1" applyFont="1" applyFill="1"/>
    <xf numFmtId="0" fontId="4" fillId="4" borderId="0" xfId="0" applyFont="1" applyFill="1"/>
    <xf numFmtId="0" fontId="4" fillId="4" borderId="0" xfId="3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5" borderId="0" xfId="0" applyFont="1" applyFill="1"/>
    <xf numFmtId="2" fontId="5" fillId="4" borderId="0" xfId="0" applyNumberFormat="1" applyFont="1" applyFill="1"/>
    <xf numFmtId="0" fontId="4" fillId="6" borderId="0" xfId="2" applyFont="1" applyFill="1"/>
    <xf numFmtId="11" fontId="4" fillId="6" borderId="0" xfId="0" applyNumberFormat="1" applyFont="1" applyFill="1"/>
    <xf numFmtId="0" fontId="5" fillId="6" borderId="0" xfId="0" applyFont="1" applyFill="1"/>
    <xf numFmtId="0" fontId="5" fillId="6" borderId="0" xfId="3" applyFont="1" applyFill="1"/>
    <xf numFmtId="0" fontId="6" fillId="6" borderId="0" xfId="0" applyFont="1" applyFill="1"/>
    <xf numFmtId="0" fontId="5" fillId="6" borderId="0" xfId="2" applyFont="1" applyFill="1"/>
    <xf numFmtId="2" fontId="5" fillId="6" borderId="0" xfId="2" applyNumberFormat="1" applyFont="1" applyFill="1" applyAlignment="1">
      <alignment horizontal="left"/>
    </xf>
    <xf numFmtId="11" fontId="5" fillId="6" borderId="0" xfId="1" applyNumberFormat="1" applyFont="1" applyFill="1"/>
    <xf numFmtId="11" fontId="5" fillId="6" borderId="0" xfId="2" applyNumberFormat="1" applyFont="1" applyFill="1" applyAlignment="1">
      <alignment horizontal="left"/>
    </xf>
    <xf numFmtId="11" fontId="5" fillId="6" borderId="0" xfId="0" applyNumberFormat="1" applyFont="1" applyFill="1"/>
    <xf numFmtId="0" fontId="4" fillId="6" borderId="0" xfId="0" applyFont="1" applyFill="1"/>
    <xf numFmtId="0" fontId="4" fillId="6" borderId="0" xfId="3" applyFont="1" applyFill="1"/>
    <xf numFmtId="2" fontId="5" fillId="6" borderId="0" xfId="0" applyNumberFormat="1" applyFont="1" applyFill="1"/>
    <xf numFmtId="11" fontId="5" fillId="7" borderId="0" xfId="0" applyNumberFormat="1" applyFont="1" applyFill="1"/>
    <xf numFmtId="2" fontId="5" fillId="7" borderId="0" xfId="0" applyNumberFormat="1" applyFont="1" applyFill="1"/>
    <xf numFmtId="0" fontId="6" fillId="7" borderId="0" xfId="0" applyFont="1" applyFill="1"/>
    <xf numFmtId="0" fontId="5" fillId="7" borderId="0" xfId="0" applyFont="1" applyFill="1"/>
    <xf numFmtId="0" fontId="6" fillId="0" borderId="0" xfId="0" applyFont="1"/>
    <xf numFmtId="11" fontId="6" fillId="4" borderId="0" xfId="0" applyNumberFormat="1" applyFont="1" applyFill="1"/>
    <xf numFmtId="11" fontId="6" fillId="6" borderId="0" xfId="0" applyNumberFormat="1" applyFont="1" applyFill="1"/>
    <xf numFmtId="0" fontId="4" fillId="8" borderId="0" xfId="2" applyFont="1" applyFill="1"/>
    <xf numFmtId="11" fontId="4" fillId="8" borderId="0" xfId="0" applyNumberFormat="1" applyFont="1" applyFill="1"/>
    <xf numFmtId="0" fontId="5" fillId="8" borderId="0" xfId="0" applyFont="1" applyFill="1"/>
    <xf numFmtId="0" fontId="5" fillId="8" borderId="0" xfId="3" applyFont="1" applyFill="1"/>
    <xf numFmtId="0" fontId="6" fillId="8" borderId="0" xfId="0" applyFont="1" applyFill="1"/>
    <xf numFmtId="0" fontId="5" fillId="8" borderId="0" xfId="2" applyFont="1" applyFill="1"/>
    <xf numFmtId="2" fontId="5" fillId="8" borderId="0" xfId="2" applyNumberFormat="1" applyFont="1" applyFill="1" applyAlignment="1">
      <alignment horizontal="left"/>
    </xf>
    <xf numFmtId="11" fontId="5" fillId="8" borderId="0" xfId="1" applyNumberFormat="1" applyFont="1" applyFill="1"/>
    <xf numFmtId="11" fontId="5" fillId="8" borderId="0" xfId="2" applyNumberFormat="1" applyFont="1" applyFill="1" applyAlignment="1">
      <alignment horizontal="left"/>
    </xf>
    <xf numFmtId="11" fontId="5" fillId="8" borderId="0" xfId="0" applyNumberFormat="1" applyFont="1" applyFill="1"/>
    <xf numFmtId="0" fontId="4" fillId="8" borderId="0" xfId="0" applyFont="1" applyFill="1"/>
    <xf numFmtId="0" fontId="4" fillId="8" borderId="0" xfId="3" applyFont="1" applyFill="1"/>
    <xf numFmtId="2" fontId="5" fillId="8" borderId="0" xfId="0" applyNumberFormat="1" applyFont="1" applyFill="1"/>
    <xf numFmtId="11" fontId="6" fillId="8" borderId="0" xfId="0" applyNumberFormat="1" applyFont="1" applyFill="1"/>
    <xf numFmtId="0" fontId="4" fillId="9" borderId="0" xfId="2" applyFont="1" applyFill="1"/>
    <xf numFmtId="11" fontId="4" fillId="9" borderId="0" xfId="0" applyNumberFormat="1" applyFont="1" applyFill="1"/>
    <xf numFmtId="0" fontId="5" fillId="9" borderId="0" xfId="0" applyFont="1" applyFill="1"/>
    <xf numFmtId="0" fontId="5" fillId="9" borderId="0" xfId="3" applyFont="1" applyFill="1"/>
    <xf numFmtId="0" fontId="6" fillId="9" borderId="0" xfId="0" applyFont="1" applyFill="1"/>
    <xf numFmtId="0" fontId="5" fillId="9" borderId="0" xfId="2" applyFont="1" applyFill="1"/>
    <xf numFmtId="2" fontId="5" fillId="9" borderId="0" xfId="2" applyNumberFormat="1" applyFont="1" applyFill="1" applyAlignment="1">
      <alignment horizontal="left"/>
    </xf>
    <xf numFmtId="11" fontId="5" fillId="9" borderId="0" xfId="2" applyNumberFormat="1" applyFont="1" applyFill="1" applyAlignment="1">
      <alignment horizontal="left"/>
    </xf>
    <xf numFmtId="11" fontId="5" fillId="9" borderId="0" xfId="0" applyNumberFormat="1" applyFont="1" applyFill="1"/>
    <xf numFmtId="0" fontId="4" fillId="9" borderId="0" xfId="0" applyFont="1" applyFill="1"/>
    <xf numFmtId="0" fontId="4" fillId="9" borderId="0" xfId="3" applyFont="1" applyFill="1"/>
    <xf numFmtId="2" fontId="5" fillId="9" borderId="0" xfId="0" applyNumberFormat="1" applyFont="1" applyFill="1"/>
    <xf numFmtId="11" fontId="6" fillId="9" borderId="0" xfId="0" applyNumberFormat="1" applyFont="1" applyFill="1"/>
    <xf numFmtId="0" fontId="4" fillId="10" borderId="0" xfId="2" applyFont="1" applyFill="1"/>
    <xf numFmtId="11" fontId="4" fillId="10" borderId="0" xfId="0" applyNumberFormat="1" applyFont="1" applyFill="1"/>
    <xf numFmtId="0" fontId="5" fillId="10" borderId="0" xfId="0" applyFont="1" applyFill="1"/>
    <xf numFmtId="0" fontId="5" fillId="10" borderId="0" xfId="3" applyFont="1" applyFill="1"/>
    <xf numFmtId="0" fontId="6" fillId="10" borderId="0" xfId="0" applyFont="1" applyFill="1"/>
    <xf numFmtId="0" fontId="5" fillId="10" borderId="0" xfId="2" applyFont="1" applyFill="1"/>
    <xf numFmtId="2" fontId="5" fillId="10" borderId="0" xfId="2" applyNumberFormat="1" applyFont="1" applyFill="1" applyAlignment="1">
      <alignment horizontal="left"/>
    </xf>
    <xf numFmtId="11" fontId="5" fillId="10" borderId="0" xfId="0" applyNumberFormat="1" applyFont="1" applyFill="1"/>
    <xf numFmtId="11" fontId="5" fillId="10" borderId="0" xfId="2" applyNumberFormat="1" applyFont="1" applyFill="1" applyAlignment="1">
      <alignment horizontal="left"/>
    </xf>
    <xf numFmtId="0" fontId="4" fillId="10" borderId="0" xfId="0" applyFont="1" applyFill="1"/>
    <xf numFmtId="0" fontId="4" fillId="10" borderId="0" xfId="3" applyFont="1" applyFill="1"/>
    <xf numFmtId="2" fontId="5" fillId="10" borderId="0" xfId="0" applyNumberFormat="1" applyFont="1" applyFill="1"/>
    <xf numFmtId="11" fontId="6" fillId="10" borderId="0" xfId="0" applyNumberFormat="1" applyFont="1" applyFill="1"/>
    <xf numFmtId="0" fontId="4" fillId="11" borderId="0" xfId="2" applyFont="1" applyFill="1"/>
    <xf numFmtId="11" fontId="4" fillId="11" borderId="0" xfId="0" applyNumberFormat="1" applyFont="1" applyFill="1"/>
    <xf numFmtId="0" fontId="5" fillId="11" borderId="0" xfId="0" applyFont="1" applyFill="1"/>
    <xf numFmtId="0" fontId="5" fillId="11" borderId="0" xfId="3" applyFont="1" applyFill="1"/>
    <xf numFmtId="0" fontId="6" fillId="11" borderId="0" xfId="0" applyFont="1" applyFill="1"/>
    <xf numFmtId="0" fontId="5" fillId="11" borderId="0" xfId="2" applyFont="1" applyFill="1"/>
    <xf numFmtId="2" fontId="5" fillId="11" borderId="0" xfId="2" applyNumberFormat="1" applyFont="1" applyFill="1" applyAlignment="1">
      <alignment horizontal="left"/>
    </xf>
    <xf numFmtId="11" fontId="5" fillId="11" borderId="0" xfId="0" applyNumberFormat="1" applyFont="1" applyFill="1"/>
    <xf numFmtId="11" fontId="5" fillId="11" borderId="0" xfId="2" applyNumberFormat="1" applyFont="1" applyFill="1" applyAlignment="1">
      <alignment horizontal="left"/>
    </xf>
    <xf numFmtId="0" fontId="4" fillId="11" borderId="0" xfId="0" applyFont="1" applyFill="1"/>
    <xf numFmtId="0" fontId="4" fillId="11" borderId="0" xfId="3" applyFont="1" applyFill="1"/>
    <xf numFmtId="2" fontId="5" fillId="11" borderId="0" xfId="0" applyNumberFormat="1" applyFont="1" applyFill="1"/>
    <xf numFmtId="11" fontId="6" fillId="11" borderId="0" xfId="0" applyNumberFormat="1" applyFont="1" applyFill="1"/>
    <xf numFmtId="0" fontId="4" fillId="12" borderId="0" xfId="2" applyFont="1" applyFill="1"/>
    <xf numFmtId="11" fontId="4" fillId="12" borderId="0" xfId="0" applyNumberFormat="1" applyFont="1" applyFill="1"/>
    <xf numFmtId="0" fontId="5" fillId="12" borderId="0" xfId="0" applyFont="1" applyFill="1"/>
    <xf numFmtId="0" fontId="5" fillId="12" borderId="0" xfId="3" applyFont="1" applyFill="1"/>
    <xf numFmtId="0" fontId="6" fillId="12" borderId="0" xfId="0" applyFont="1" applyFill="1"/>
    <xf numFmtId="0" fontId="5" fillId="12" borderId="0" xfId="2" applyFont="1" applyFill="1"/>
    <xf numFmtId="2" fontId="5" fillId="12" borderId="0" xfId="2" applyNumberFormat="1" applyFont="1" applyFill="1" applyAlignment="1">
      <alignment horizontal="left"/>
    </xf>
    <xf numFmtId="11" fontId="5" fillId="12" borderId="0" xfId="0" applyNumberFormat="1" applyFont="1" applyFill="1"/>
    <xf numFmtId="11" fontId="5" fillId="12" borderId="0" xfId="2" applyNumberFormat="1" applyFont="1" applyFill="1" applyAlignment="1">
      <alignment horizontal="left"/>
    </xf>
    <xf numFmtId="0" fontId="4" fillId="12" borderId="0" xfId="0" applyFont="1" applyFill="1"/>
    <xf numFmtId="0" fontId="4" fillId="12" borderId="0" xfId="3" applyFont="1" applyFill="1"/>
    <xf numFmtId="2" fontId="5" fillId="12" borderId="0" xfId="0" applyNumberFormat="1" applyFont="1" applyFill="1"/>
    <xf numFmtId="11" fontId="6" fillId="12" borderId="0" xfId="0" applyNumberFormat="1" applyFont="1" applyFill="1"/>
    <xf numFmtId="0" fontId="4" fillId="3" borderId="0" xfId="2" applyFont="1" applyFill="1"/>
    <xf numFmtId="11" fontId="4" fillId="3" borderId="0" xfId="0" applyNumberFormat="1" applyFont="1" applyFill="1"/>
    <xf numFmtId="0" fontId="5" fillId="3" borderId="0" xfId="0" applyFont="1" applyFill="1"/>
    <xf numFmtId="0" fontId="5" fillId="3" borderId="0" xfId="3" applyFont="1" applyFill="1"/>
    <xf numFmtId="0" fontId="6" fillId="3" borderId="0" xfId="0" applyFont="1" applyFill="1"/>
    <xf numFmtId="0" fontId="5" fillId="3" borderId="0" xfId="2" applyFont="1" applyFill="1"/>
    <xf numFmtId="2" fontId="5" fillId="3" borderId="0" xfId="2" applyNumberFormat="1" applyFont="1" applyFill="1" applyAlignment="1">
      <alignment horizontal="left"/>
    </xf>
    <xf numFmtId="11" fontId="5" fillId="3" borderId="0" xfId="0" applyNumberFormat="1" applyFont="1" applyFill="1"/>
    <xf numFmtId="11" fontId="5" fillId="3" borderId="0" xfId="2" applyNumberFormat="1" applyFont="1" applyFill="1" applyAlignment="1">
      <alignment horizontal="left"/>
    </xf>
    <xf numFmtId="0" fontId="4" fillId="3" borderId="0" xfId="0" applyFont="1" applyFill="1"/>
    <xf numFmtId="0" fontId="4" fillId="3" borderId="0" xfId="3" applyFont="1" applyFill="1"/>
    <xf numFmtId="2" fontId="5" fillId="3" borderId="0" xfId="0" applyNumberFormat="1" applyFont="1" applyFill="1"/>
    <xf numFmtId="11" fontId="6" fillId="3" borderId="0" xfId="0" applyNumberFormat="1" applyFont="1" applyFill="1"/>
    <xf numFmtId="0" fontId="4" fillId="13" borderId="0" xfId="2" applyFont="1" applyFill="1"/>
    <xf numFmtId="11" fontId="4" fillId="13" borderId="0" xfId="0" applyNumberFormat="1" applyFont="1" applyFill="1"/>
    <xf numFmtId="0" fontId="5" fillId="13" borderId="0" xfId="0" applyFont="1" applyFill="1"/>
    <xf numFmtId="0" fontId="5" fillId="13" borderId="0" xfId="3" applyFont="1" applyFill="1"/>
    <xf numFmtId="0" fontId="6" fillId="13" borderId="0" xfId="0" applyFont="1" applyFill="1"/>
    <xf numFmtId="0" fontId="5" fillId="13" borderId="0" xfId="2" applyFont="1" applyFill="1"/>
    <xf numFmtId="2" fontId="5" fillId="13" borderId="0" xfId="2" applyNumberFormat="1" applyFont="1" applyFill="1" applyAlignment="1">
      <alignment horizontal="left"/>
    </xf>
    <xf numFmtId="11" fontId="5" fillId="13" borderId="0" xfId="0" applyNumberFormat="1" applyFont="1" applyFill="1"/>
    <xf numFmtId="11" fontId="5" fillId="13" borderId="0" xfId="2" applyNumberFormat="1" applyFont="1" applyFill="1" applyAlignment="1">
      <alignment horizontal="left"/>
    </xf>
    <xf numFmtId="0" fontId="4" fillId="13" borderId="0" xfId="0" applyFont="1" applyFill="1"/>
    <xf numFmtId="0" fontId="4" fillId="13" borderId="0" xfId="3" applyFont="1" applyFill="1"/>
    <xf numFmtId="2" fontId="5" fillId="13" borderId="0" xfId="0" applyNumberFormat="1" applyFont="1" applyFill="1"/>
    <xf numFmtId="11" fontId="6" fillId="13" borderId="0" xfId="0" applyNumberFormat="1" applyFont="1" applyFill="1"/>
    <xf numFmtId="0" fontId="4" fillId="14" borderId="0" xfId="2" applyFont="1" applyFill="1"/>
    <xf numFmtId="11" fontId="4" fillId="14" borderId="0" xfId="0" applyNumberFormat="1" applyFont="1" applyFill="1"/>
    <xf numFmtId="0" fontId="5" fillId="14" borderId="0" xfId="0" applyFont="1" applyFill="1"/>
    <xf numFmtId="0" fontId="5" fillId="14" borderId="0" xfId="3" applyFont="1" applyFill="1"/>
    <xf numFmtId="0" fontId="6" fillId="14" borderId="0" xfId="0" applyFont="1" applyFill="1"/>
    <xf numFmtId="0" fontId="5" fillId="14" borderId="0" xfId="2" applyFont="1" applyFill="1"/>
    <xf numFmtId="2" fontId="5" fillId="14" borderId="0" xfId="2" applyNumberFormat="1" applyFont="1" applyFill="1" applyAlignment="1">
      <alignment horizontal="left"/>
    </xf>
    <xf numFmtId="11" fontId="5" fillId="14" borderId="0" xfId="0" applyNumberFormat="1" applyFont="1" applyFill="1"/>
    <xf numFmtId="11" fontId="5" fillId="14" borderId="0" xfId="2" applyNumberFormat="1" applyFont="1" applyFill="1" applyAlignment="1">
      <alignment horizontal="left"/>
    </xf>
    <xf numFmtId="0" fontId="4" fillId="14" borderId="0" xfId="0" applyFont="1" applyFill="1"/>
    <xf numFmtId="0" fontId="4" fillId="14" borderId="0" xfId="3" applyFont="1" applyFill="1"/>
    <xf numFmtId="2" fontId="5" fillId="14" borderId="0" xfId="0" applyNumberFormat="1" applyFont="1" applyFill="1"/>
    <xf numFmtId="11" fontId="6" fillId="14" borderId="0" xfId="0" applyNumberFormat="1" applyFont="1" applyFill="1"/>
    <xf numFmtId="0" fontId="4" fillId="15" borderId="0" xfId="2" applyFont="1" applyFill="1"/>
    <xf numFmtId="11" fontId="4" fillId="15" borderId="0" xfId="0" applyNumberFormat="1" applyFont="1" applyFill="1"/>
    <xf numFmtId="0" fontId="5" fillId="15" borderId="0" xfId="0" applyFont="1" applyFill="1"/>
    <xf numFmtId="0" fontId="5" fillId="15" borderId="0" xfId="3" applyFont="1" applyFill="1"/>
    <xf numFmtId="0" fontId="6" fillId="15" borderId="0" xfId="0" applyFont="1" applyFill="1"/>
    <xf numFmtId="0" fontId="5" fillId="15" borderId="0" xfId="2" applyFont="1" applyFill="1"/>
    <xf numFmtId="2" fontId="5" fillId="15" borderId="0" xfId="2" applyNumberFormat="1" applyFont="1" applyFill="1" applyAlignment="1">
      <alignment horizontal="left"/>
    </xf>
    <xf numFmtId="11" fontId="5" fillId="15" borderId="0" xfId="0" applyNumberFormat="1" applyFont="1" applyFill="1"/>
    <xf numFmtId="11" fontId="5" fillId="15" borderId="0" xfId="2" applyNumberFormat="1" applyFont="1" applyFill="1" applyAlignment="1">
      <alignment horizontal="left"/>
    </xf>
    <xf numFmtId="0" fontId="4" fillId="15" borderId="0" xfId="0" applyFont="1" applyFill="1"/>
    <xf numFmtId="0" fontId="4" fillId="15" borderId="0" xfId="3" applyFont="1" applyFill="1"/>
    <xf numFmtId="2" fontId="5" fillId="15" borderId="0" xfId="0" applyNumberFormat="1" applyFont="1" applyFill="1"/>
    <xf numFmtId="11" fontId="6" fillId="15" borderId="0" xfId="0" applyNumberFormat="1" applyFont="1" applyFill="1"/>
    <xf numFmtId="0" fontId="4" fillId="5" borderId="0" xfId="2" applyFont="1" applyFill="1"/>
    <xf numFmtId="11" fontId="4" fillId="5" borderId="0" xfId="0" applyNumberFormat="1" applyFont="1" applyFill="1"/>
    <xf numFmtId="0" fontId="5" fillId="5" borderId="0" xfId="3" applyFont="1" applyFill="1"/>
    <xf numFmtId="0" fontId="5" fillId="5" borderId="0" xfId="2" applyFont="1" applyFill="1"/>
    <xf numFmtId="2" fontId="5" fillId="5" borderId="0" xfId="2" applyNumberFormat="1" applyFont="1" applyFill="1" applyAlignment="1">
      <alignment horizontal="left"/>
    </xf>
    <xf numFmtId="11" fontId="5" fillId="5" borderId="0" xfId="1" applyNumberFormat="1" applyFont="1" applyFill="1"/>
    <xf numFmtId="11" fontId="5" fillId="5" borderId="0" xfId="2" applyNumberFormat="1" applyFont="1" applyFill="1" applyAlignment="1">
      <alignment horizontal="left"/>
    </xf>
    <xf numFmtId="0" fontId="4" fillId="5" borderId="0" xfId="0" applyFont="1" applyFill="1"/>
    <xf numFmtId="0" fontId="7" fillId="5" borderId="0" xfId="0" applyFont="1" applyFill="1"/>
    <xf numFmtId="0" fontId="5" fillId="5" borderId="0" xfId="1" applyFont="1" applyFill="1"/>
    <xf numFmtId="0" fontId="5" fillId="5" borderId="0" xfId="1" applyFont="1" applyFill="1" applyAlignment="1"/>
    <xf numFmtId="0" fontId="0" fillId="5" borderId="0" xfId="0" applyFill="1"/>
    <xf numFmtId="0" fontId="4" fillId="16" borderId="0" xfId="2" applyFont="1" applyFill="1"/>
    <xf numFmtId="11" fontId="4" fillId="16" borderId="0" xfId="0" applyNumberFormat="1" applyFont="1" applyFill="1"/>
    <xf numFmtId="0" fontId="5" fillId="16" borderId="0" xfId="0" applyFont="1" applyFill="1"/>
    <xf numFmtId="0" fontId="5" fillId="16" borderId="0" xfId="3" applyFont="1" applyFill="1"/>
    <xf numFmtId="0" fontId="5" fillId="16" borderId="0" xfId="2" applyFont="1" applyFill="1"/>
    <xf numFmtId="2" fontId="5" fillId="16" borderId="0" xfId="2" applyNumberFormat="1" applyFont="1" applyFill="1" applyAlignment="1">
      <alignment horizontal="left"/>
    </xf>
    <xf numFmtId="11" fontId="5" fillId="16" borderId="0" xfId="1" applyNumberFormat="1" applyFont="1" applyFill="1"/>
    <xf numFmtId="11" fontId="5" fillId="16" borderId="0" xfId="2" applyNumberFormat="1" applyFont="1" applyFill="1" applyAlignment="1">
      <alignment horizontal="left"/>
    </xf>
    <xf numFmtId="11" fontId="5" fillId="16" borderId="0" xfId="0" applyNumberFormat="1" applyFont="1" applyFill="1"/>
    <xf numFmtId="0" fontId="4" fillId="16" borderId="0" xfId="0" applyFont="1" applyFill="1"/>
    <xf numFmtId="2" fontId="5" fillId="16" borderId="0" xfId="0" applyNumberFormat="1" applyFont="1" applyFill="1"/>
    <xf numFmtId="0" fontId="7" fillId="16" borderId="0" xfId="0" applyFont="1" applyFill="1"/>
    <xf numFmtId="0" fontId="5" fillId="16" borderId="0" xfId="1" applyFont="1" applyFill="1"/>
    <xf numFmtId="2" fontId="5" fillId="16" borderId="0" xfId="1" applyNumberFormat="1" applyFont="1" applyFill="1"/>
    <xf numFmtId="0" fontId="5" fillId="16" borderId="0" xfId="1" applyFont="1" applyFill="1" applyAlignment="1"/>
    <xf numFmtId="2" fontId="5" fillId="16" borderId="0" xfId="1" applyNumberFormat="1" applyFont="1" applyFill="1" applyAlignment="1"/>
    <xf numFmtId="0" fontId="4" fillId="17" borderId="0" xfId="2" applyFont="1" applyFill="1"/>
    <xf numFmtId="11" fontId="4" fillId="17" borderId="0" xfId="0" applyNumberFormat="1" applyFont="1" applyFill="1"/>
    <xf numFmtId="0" fontId="5" fillId="17" borderId="0" xfId="0" applyFont="1" applyFill="1"/>
    <xf numFmtId="0" fontId="5" fillId="17" borderId="0" xfId="3" applyFont="1" applyFill="1"/>
    <xf numFmtId="0" fontId="0" fillId="17" borderId="0" xfId="0" applyFill="1"/>
    <xf numFmtId="0" fontId="5" fillId="17" borderId="0" xfId="2" applyFont="1" applyFill="1"/>
    <xf numFmtId="2" fontId="5" fillId="17" borderId="0" xfId="2" applyNumberFormat="1" applyFont="1" applyFill="1" applyAlignment="1">
      <alignment horizontal="left"/>
    </xf>
    <xf numFmtId="11" fontId="5" fillId="17" borderId="0" xfId="1" applyNumberFormat="1" applyFont="1" applyFill="1"/>
    <xf numFmtId="11" fontId="5" fillId="17" borderId="0" xfId="2" applyNumberFormat="1" applyFont="1" applyFill="1" applyAlignment="1">
      <alignment horizontal="left"/>
    </xf>
    <xf numFmtId="11" fontId="5" fillId="17" borderId="0" xfId="0" applyNumberFormat="1" applyFont="1" applyFill="1"/>
    <xf numFmtId="0" fontId="4" fillId="17" borderId="0" xfId="0" applyFont="1" applyFill="1"/>
    <xf numFmtId="0" fontId="4" fillId="17" borderId="0" xfId="3" applyFont="1" applyFill="1"/>
    <xf numFmtId="2" fontId="5" fillId="17" borderId="0" xfId="0" applyNumberFormat="1" applyFont="1" applyFill="1"/>
    <xf numFmtId="0" fontId="5" fillId="17" borderId="0" xfId="1" applyFont="1" applyFill="1"/>
    <xf numFmtId="0" fontId="7" fillId="17" borderId="0" xfId="0" applyFont="1" applyFill="1"/>
    <xf numFmtId="0" fontId="5" fillId="17" borderId="0" xfId="1" applyFont="1" applyFill="1" applyAlignment="1"/>
    <xf numFmtId="2" fontId="5" fillId="17" borderId="0" xfId="1" applyNumberFormat="1" applyFont="1" applyFill="1"/>
    <xf numFmtId="0" fontId="4" fillId="18" borderId="0" xfId="2" applyFont="1" applyFill="1"/>
    <xf numFmtId="11" fontId="4" fillId="18" borderId="0" xfId="0" applyNumberFormat="1" applyFont="1" applyFill="1"/>
    <xf numFmtId="0" fontId="5" fillId="18" borderId="0" xfId="0" applyFont="1" applyFill="1"/>
    <xf numFmtId="0" fontId="5" fillId="18" borderId="0" xfId="3" applyFont="1" applyFill="1"/>
    <xf numFmtId="0" fontId="0" fillId="18" borderId="0" xfId="0" applyFill="1"/>
    <xf numFmtId="0" fontId="5" fillId="18" borderId="0" xfId="2" applyFont="1" applyFill="1"/>
    <xf numFmtId="2" fontId="5" fillId="18" borderId="0" xfId="2" applyNumberFormat="1" applyFont="1" applyFill="1" applyAlignment="1">
      <alignment horizontal="left"/>
    </xf>
    <xf numFmtId="11" fontId="5" fillId="18" borderId="0" xfId="1" applyNumberFormat="1" applyFont="1" applyFill="1"/>
    <xf numFmtId="11" fontId="5" fillId="18" borderId="0" xfId="2" applyNumberFormat="1" applyFont="1" applyFill="1" applyAlignment="1">
      <alignment horizontal="left"/>
    </xf>
    <xf numFmtId="11" fontId="5" fillId="18" borderId="0" xfId="0" applyNumberFormat="1" applyFont="1" applyFill="1"/>
    <xf numFmtId="0" fontId="4" fillId="18" borderId="0" xfId="0" applyFont="1" applyFill="1"/>
    <xf numFmtId="0" fontId="4" fillId="18" borderId="0" xfId="3" applyFont="1" applyFill="1"/>
    <xf numFmtId="2" fontId="5" fillId="18" borderId="0" xfId="0" applyNumberFormat="1" applyFont="1" applyFill="1"/>
    <xf numFmtId="0" fontId="6" fillId="18" borderId="0" xfId="0" applyFont="1" applyFill="1"/>
    <xf numFmtId="0" fontId="4" fillId="19" borderId="0" xfId="2" applyFont="1" applyFill="1"/>
    <xf numFmtId="11" fontId="4" fillId="19" borderId="0" xfId="0" applyNumberFormat="1" applyFont="1" applyFill="1"/>
    <xf numFmtId="0" fontId="5" fillId="19" borderId="0" xfId="0" applyFont="1" applyFill="1"/>
    <xf numFmtId="0" fontId="5" fillId="19" borderId="0" xfId="3" applyFont="1" applyFill="1"/>
    <xf numFmtId="0" fontId="0" fillId="19" borderId="0" xfId="0" applyFill="1"/>
    <xf numFmtId="0" fontId="5" fillId="19" borderId="0" xfId="2" applyFont="1" applyFill="1"/>
    <xf numFmtId="2" fontId="5" fillId="19" borderId="0" xfId="2" applyNumberFormat="1" applyFont="1" applyFill="1" applyAlignment="1">
      <alignment horizontal="left"/>
    </xf>
    <xf numFmtId="11" fontId="5" fillId="19" borderId="0" xfId="1" applyNumberFormat="1" applyFont="1" applyFill="1"/>
    <xf numFmtId="11" fontId="5" fillId="19" borderId="0" xfId="2" applyNumberFormat="1" applyFont="1" applyFill="1" applyAlignment="1">
      <alignment horizontal="left"/>
    </xf>
    <xf numFmtId="11" fontId="5" fillId="19" borderId="0" xfId="0" applyNumberFormat="1" applyFont="1" applyFill="1"/>
    <xf numFmtId="0" fontId="4" fillId="19" borderId="0" xfId="0" applyFont="1" applyFill="1"/>
    <xf numFmtId="0" fontId="4" fillId="19" borderId="0" xfId="3" applyFont="1" applyFill="1"/>
    <xf numFmtId="2" fontId="5" fillId="19" borderId="0" xfId="0" applyNumberFormat="1" applyFont="1" applyFill="1"/>
    <xf numFmtId="0" fontId="6" fillId="19" borderId="0" xfId="0" applyFont="1" applyFill="1"/>
    <xf numFmtId="0" fontId="4" fillId="20" borderId="0" xfId="2" applyFont="1" applyFill="1"/>
    <xf numFmtId="11" fontId="4" fillId="20" borderId="0" xfId="0" applyNumberFormat="1" applyFont="1" applyFill="1"/>
    <xf numFmtId="0" fontId="5" fillId="20" borderId="0" xfId="0" applyFont="1" applyFill="1"/>
    <xf numFmtId="0" fontId="5" fillId="20" borderId="0" xfId="3" applyFont="1" applyFill="1"/>
    <xf numFmtId="0" fontId="0" fillId="20" borderId="0" xfId="0" applyFill="1"/>
    <xf numFmtId="0" fontId="5" fillId="20" borderId="0" xfId="2" applyFont="1" applyFill="1"/>
    <xf numFmtId="2" fontId="5" fillId="20" borderId="0" xfId="2" applyNumberFormat="1" applyFont="1" applyFill="1" applyAlignment="1">
      <alignment horizontal="left"/>
    </xf>
    <xf numFmtId="11" fontId="5" fillId="20" borderId="0" xfId="0" applyNumberFormat="1" applyFont="1" applyFill="1"/>
    <xf numFmtId="11" fontId="5" fillId="20" borderId="0" xfId="2" applyNumberFormat="1" applyFont="1" applyFill="1" applyAlignment="1">
      <alignment horizontal="left"/>
    </xf>
    <xf numFmtId="0" fontId="4" fillId="20" borderId="0" xfId="0" applyFont="1" applyFill="1"/>
    <xf numFmtId="0" fontId="4" fillId="20" borderId="0" xfId="3" applyFont="1" applyFill="1"/>
    <xf numFmtId="2" fontId="5" fillId="20" borderId="0" xfId="0" applyNumberFormat="1" applyFont="1" applyFill="1"/>
    <xf numFmtId="0" fontId="6" fillId="20" borderId="0" xfId="0" applyFont="1" applyFill="1"/>
    <xf numFmtId="0" fontId="3" fillId="21" borderId="0" xfId="0" applyFont="1" applyFill="1"/>
    <xf numFmtId="0" fontId="6" fillId="21" borderId="0" xfId="0" applyFont="1" applyFill="1"/>
    <xf numFmtId="0" fontId="5" fillId="21" borderId="0" xfId="2" applyFont="1" applyFill="1"/>
    <xf numFmtId="2" fontId="6" fillId="21" borderId="0" xfId="0" applyNumberFormat="1" applyFont="1" applyFill="1" applyAlignment="1">
      <alignment horizontal="left"/>
    </xf>
    <xf numFmtId="0" fontId="4" fillId="21" borderId="0" xfId="0" applyFont="1" applyFill="1"/>
    <xf numFmtId="0" fontId="4" fillId="21" borderId="0" xfId="3" applyFont="1" applyFill="1"/>
    <xf numFmtId="11" fontId="5" fillId="21" borderId="0" xfId="0" applyNumberFormat="1" applyFont="1" applyFill="1"/>
    <xf numFmtId="2" fontId="5" fillId="21" borderId="0" xfId="0" applyNumberFormat="1" applyFont="1" applyFill="1"/>
    <xf numFmtId="0" fontId="5" fillId="21" borderId="0" xfId="0" applyFont="1" applyFill="1"/>
    <xf numFmtId="0" fontId="5" fillId="21" borderId="0" xfId="1" applyFont="1" applyFill="1"/>
    <xf numFmtId="0" fontId="3" fillId="13" borderId="0" xfId="0" applyFont="1" applyFill="1"/>
    <xf numFmtId="2" fontId="6" fillId="13" borderId="0" xfId="0" applyNumberFormat="1" applyFont="1" applyFill="1" applyAlignment="1">
      <alignment horizontal="left"/>
    </xf>
    <xf numFmtId="2" fontId="6" fillId="13" borderId="0" xfId="0" applyNumberFormat="1" applyFont="1" applyFill="1"/>
    <xf numFmtId="0" fontId="3" fillId="22" borderId="0" xfId="0" applyFont="1" applyFill="1"/>
    <xf numFmtId="0" fontId="6" fillId="22" borderId="0" xfId="0" applyFont="1" applyFill="1"/>
    <xf numFmtId="2" fontId="6" fillId="22" borderId="0" xfId="0" applyNumberFormat="1" applyFont="1" applyFill="1" applyAlignment="1">
      <alignment horizontal="left"/>
    </xf>
    <xf numFmtId="0" fontId="4" fillId="22" borderId="0" xfId="0" applyFont="1" applyFill="1"/>
    <xf numFmtId="0" fontId="4" fillId="22" borderId="0" xfId="3" applyFont="1" applyFill="1"/>
    <xf numFmtId="2" fontId="6" fillId="22" borderId="0" xfId="0" applyNumberFormat="1" applyFont="1" applyFill="1"/>
    <xf numFmtId="0" fontId="3" fillId="23" borderId="0" xfId="0" applyFont="1" applyFill="1"/>
    <xf numFmtId="0" fontId="6" fillId="23" borderId="0" xfId="0" applyFont="1" applyFill="1"/>
    <xf numFmtId="2" fontId="6" fillId="23" borderId="0" xfId="0" applyNumberFormat="1" applyFont="1" applyFill="1" applyAlignment="1">
      <alignment horizontal="left"/>
    </xf>
    <xf numFmtId="0" fontId="4" fillId="23" borderId="0" xfId="0" applyFont="1" applyFill="1"/>
    <xf numFmtId="0" fontId="4" fillId="23" borderId="0" xfId="3" applyFont="1" applyFill="1"/>
    <xf numFmtId="2" fontId="6" fillId="23" borderId="0" xfId="0" applyNumberFormat="1" applyFont="1" applyFill="1"/>
    <xf numFmtId="0" fontId="4" fillId="7" borderId="0" xfId="2" applyFont="1" applyFill="1"/>
    <xf numFmtId="11" fontId="4" fillId="7" borderId="0" xfId="0" applyNumberFormat="1" applyFont="1" applyFill="1"/>
    <xf numFmtId="0" fontId="5" fillId="7" borderId="0" xfId="3" applyFont="1" applyFill="1"/>
    <xf numFmtId="0" fontId="5" fillId="7" borderId="0" xfId="2" applyFont="1" applyFill="1"/>
    <xf numFmtId="2" fontId="5" fillId="7" borderId="0" xfId="2" applyNumberFormat="1" applyFont="1" applyFill="1" applyAlignment="1">
      <alignment horizontal="left"/>
    </xf>
    <xf numFmtId="11" fontId="5" fillId="7" borderId="0" xfId="1" applyNumberFormat="1" applyFont="1" applyFill="1"/>
    <xf numFmtId="11" fontId="5" fillId="7" borderId="0" xfId="2" applyNumberFormat="1" applyFont="1" applyFill="1" applyAlignment="1">
      <alignment horizontal="left"/>
    </xf>
    <xf numFmtId="0" fontId="4" fillId="7" borderId="0" xfId="0" applyFont="1" applyFill="1"/>
    <xf numFmtId="0" fontId="4" fillId="7" borderId="0" xfId="3" applyFont="1" applyFill="1"/>
    <xf numFmtId="0" fontId="7" fillId="24" borderId="0" xfId="0" applyFont="1" applyFill="1" applyAlignment="1">
      <alignment vertical="center"/>
    </xf>
    <xf numFmtId="2" fontId="5" fillId="24" borderId="0" xfId="0" applyNumberFormat="1" applyFont="1" applyFill="1"/>
    <xf numFmtId="0" fontId="8" fillId="24" borderId="0" xfId="0" applyFont="1" applyFill="1"/>
    <xf numFmtId="0" fontId="5" fillId="24" borderId="0" xfId="0" applyFont="1" applyFill="1"/>
    <xf numFmtId="11" fontId="5" fillId="24" borderId="0" xfId="0" applyNumberFormat="1" applyFont="1" applyFill="1"/>
    <xf numFmtId="164" fontId="5" fillId="24" borderId="0" xfId="0" applyNumberFormat="1" applyFont="1" applyFill="1"/>
    <xf numFmtId="11" fontId="5" fillId="5" borderId="0" xfId="1" applyNumberFormat="1" applyFont="1" applyFill="1" applyAlignment="1"/>
    <xf numFmtId="11" fontId="0" fillId="5" borderId="0" xfId="0" applyNumberFormat="1" applyFill="1"/>
    <xf numFmtId="11" fontId="6" fillId="23" borderId="0" xfId="0" applyNumberFormat="1" applyFont="1" applyFill="1"/>
    <xf numFmtId="11" fontId="6" fillId="22" borderId="0" xfId="0" applyNumberFormat="1" applyFont="1" applyFill="1"/>
    <xf numFmtId="2" fontId="6" fillId="6" borderId="0" xfId="0" applyNumberFormat="1" applyFont="1" applyFill="1"/>
  </cellXfs>
  <cellStyles count="4">
    <cellStyle name="Neutral" xfId="1" builtinId="28"/>
    <cellStyle name="Normal" xfId="0" builtinId="0"/>
    <cellStyle name="Normal 11 3" xfId="2" xr:uid="{178B93A8-99D6-4066-8FB3-94B5DE10D586}"/>
    <cellStyle name="Normal 2" xfId="3" xr:uid="{5BF881D6-2962-4D45-90BB-59684EED42AB}"/>
  </cellStyles>
  <dxfs count="0"/>
  <tableStyles count="1" defaultTableStyle="TableStyleMedium2" defaultPivotStyle="PivotStyleLight16">
    <tableStyle name="Invisible" pivot="0" table="0" count="0" xr9:uid="{2E7F483B-2B08-4B49-B71B-F58BD2F7393B}"/>
  </tableStyles>
  <colors>
    <mruColors>
      <color rgb="FF9D42F8"/>
      <color rgb="FFCCA7DD"/>
      <color rgb="FFE9BDFF"/>
      <color rgb="FFCC66FF"/>
      <color rgb="FF41A4F5"/>
      <color rgb="FFB6D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DU">
  <a:themeElements>
    <a:clrScheme name="SDU">
      <a:dk1>
        <a:srgbClr val="000000"/>
      </a:dk1>
      <a:lt1>
        <a:sysClr val="window" lastClr="FFFFFF"/>
      </a:lt1>
      <a:dk2>
        <a:srgbClr val="7A6040"/>
      </a:dk2>
      <a:lt2>
        <a:srgbClr val="DDCBA4"/>
      </a:lt2>
      <a:accent1>
        <a:srgbClr val="AEB862"/>
      </a:accent1>
      <a:accent2>
        <a:srgbClr val="789D4A"/>
      </a:accent2>
      <a:accent3>
        <a:srgbClr val="F2C75C"/>
      </a:accent3>
      <a:accent4>
        <a:srgbClr val="E07E3C"/>
      </a:accent4>
      <a:accent5>
        <a:srgbClr val="E1BBB4"/>
      </a:accent5>
      <a:accent6>
        <a:srgbClr val="D05A57"/>
      </a:accent6>
      <a:hlink>
        <a:srgbClr val="0563C1"/>
      </a:hlink>
      <a:folHlink>
        <a:srgbClr val="954F72"/>
      </a:folHlink>
    </a:clrScheme>
    <a:fontScheme name="SD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2774-4FA8-4DB9-ACB7-61C81F9E1DC2}">
  <dimension ref="A1:H297"/>
  <sheetViews>
    <sheetView zoomScale="85" zoomScaleNormal="85" workbookViewId="0">
      <selection activeCell="B1" sqref="B1"/>
    </sheetView>
  </sheetViews>
  <sheetFormatPr defaultRowHeight="15"/>
  <cols>
    <col min="1" max="1" width="83.625" style="36" bestFit="1" customWidth="1"/>
    <col min="2" max="2" width="33.75" style="36" bestFit="1" customWidth="1"/>
    <col min="3" max="3" width="69.625" style="36" bestFit="1" customWidth="1"/>
    <col min="4" max="4" width="9" style="36"/>
    <col min="5" max="5" width="12.875" style="36" customWidth="1"/>
    <col min="6" max="6" width="22.5" style="36" bestFit="1" customWidth="1"/>
    <col min="7" max="7" width="14" style="36" bestFit="1" customWidth="1"/>
    <col min="8" max="8" width="12.375" style="36" bestFit="1" customWidth="1"/>
    <col min="9" max="16384" width="9" style="36"/>
  </cols>
  <sheetData>
    <row r="1" spans="1:8" ht="15.75">
      <c r="A1" s="1" t="s">
        <v>0</v>
      </c>
      <c r="B1" s="2" t="s">
        <v>166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 t="shared" ref="H10:H18" si="0">$B$1</f>
        <v>case2_apos</v>
      </c>
    </row>
    <row r="11" spans="1:8">
      <c r="A11" s="37" t="str">
        <f>A75</f>
        <v>SUD packgaging materials</v>
      </c>
      <c r="B11" s="7">
        <v>3.0200000000000001E-2</v>
      </c>
      <c r="C11" s="37" t="str">
        <f>C75</f>
        <v>packgaging materials</v>
      </c>
      <c r="D11" s="7" t="s">
        <v>5</v>
      </c>
      <c r="E11" s="7" t="s">
        <v>19</v>
      </c>
      <c r="F11" s="7"/>
      <c r="G11" s="7" t="s">
        <v>23</v>
      </c>
      <c r="H11" s="37" t="str">
        <f t="shared" si="0"/>
        <v>case2_apos</v>
      </c>
    </row>
    <row r="12" spans="1:8">
      <c r="A12" s="37" t="str">
        <f>A87</f>
        <v>SUD manufacturing</v>
      </c>
      <c r="B12" s="7">
        <v>1</v>
      </c>
      <c r="C12" s="37" t="str">
        <f>C87</f>
        <v>manufacturing</v>
      </c>
      <c r="D12" s="7" t="s">
        <v>5</v>
      </c>
      <c r="E12" s="7" t="s">
        <v>6</v>
      </c>
      <c r="F12" s="7"/>
      <c r="G12" s="7" t="s">
        <v>23</v>
      </c>
      <c r="H12" s="37" t="str">
        <f t="shared" si="0"/>
        <v>case2_apos</v>
      </c>
    </row>
    <row r="13" spans="1:8">
      <c r="A13" s="37" t="str">
        <f>A60</f>
        <v>SUD raw materials</v>
      </c>
      <c r="B13" s="7">
        <v>1</v>
      </c>
      <c r="C13" s="37" t="str">
        <f>C60</f>
        <v>raw materials</v>
      </c>
      <c r="D13" s="7" t="s">
        <v>5</v>
      </c>
      <c r="E13" s="7" t="s">
        <v>6</v>
      </c>
      <c r="F13" s="7"/>
      <c r="G13" s="7" t="s">
        <v>23</v>
      </c>
      <c r="H13" s="37" t="str">
        <f t="shared" si="0"/>
        <v>case2_apos</v>
      </c>
    </row>
    <row r="14" spans="1:8">
      <c r="A14" s="7" t="s">
        <v>13</v>
      </c>
      <c r="B14" s="7">
        <v>-0.84100660000000005</v>
      </c>
      <c r="C14" s="7" t="s">
        <v>13</v>
      </c>
      <c r="D14" s="7" t="s">
        <v>5</v>
      </c>
      <c r="E14" s="7" t="s">
        <v>17</v>
      </c>
      <c r="F14" s="7"/>
      <c r="G14" s="7" t="s">
        <v>23</v>
      </c>
      <c r="H14" s="37" t="str">
        <f t="shared" si="0"/>
        <v>case2_apos</v>
      </c>
    </row>
    <row r="15" spans="1:8">
      <c r="A15" s="7" t="s">
        <v>14</v>
      </c>
      <c r="B15" s="7">
        <v>-4.2050332499999996</v>
      </c>
      <c r="C15" s="7" t="s">
        <v>14</v>
      </c>
      <c r="D15" s="7" t="s">
        <v>5</v>
      </c>
      <c r="E15" s="7" t="s">
        <v>18</v>
      </c>
      <c r="F15" s="7"/>
      <c r="G15" s="7" t="s">
        <v>23</v>
      </c>
      <c r="H15" s="37" t="str">
        <f t="shared" si="0"/>
        <v>case2_apos</v>
      </c>
    </row>
    <row r="16" spans="1:8">
      <c r="A16" s="37" t="str">
        <f>A199</f>
        <v>transport</v>
      </c>
      <c r="B16" s="7">
        <v>4.76221188185003E-2</v>
      </c>
      <c r="C16" s="37" t="str">
        <f>C199</f>
        <v>transport</v>
      </c>
      <c r="D16" s="7" t="s">
        <v>5</v>
      </c>
      <c r="E16" s="7" t="s">
        <v>16</v>
      </c>
      <c r="F16" s="7"/>
      <c r="G16" s="7" t="s">
        <v>23</v>
      </c>
      <c r="H16" s="37" t="str">
        <f t="shared" si="0"/>
        <v>case2_apos</v>
      </c>
    </row>
    <row r="17" spans="1:8">
      <c r="A17" s="7" t="str">
        <f>A248</f>
        <v>eol SUD</v>
      </c>
      <c r="B17" s="7">
        <v>-0.19031802197973299</v>
      </c>
      <c r="C17" s="7" t="str">
        <f>C248</f>
        <v>eol</v>
      </c>
      <c r="D17" s="7" t="s">
        <v>5</v>
      </c>
      <c r="E17" s="7" t="s">
        <v>19</v>
      </c>
      <c r="F17" s="7"/>
      <c r="G17" s="7" t="s">
        <v>23</v>
      </c>
      <c r="H17" s="37" t="str">
        <f t="shared" si="0"/>
        <v>case2_apos</v>
      </c>
    </row>
    <row r="18" spans="1:8">
      <c r="A18" s="37" t="str">
        <f>$A$189</f>
        <v>surgery use</v>
      </c>
      <c r="B18" s="7">
        <v>1</v>
      </c>
      <c r="C18" s="37" t="str">
        <f>$B$184</f>
        <v>electricity consumption</v>
      </c>
      <c r="D18" s="7" t="s">
        <v>5</v>
      </c>
      <c r="E18" s="7" t="s">
        <v>6</v>
      </c>
      <c r="F18" s="7"/>
      <c r="G18" s="7" t="s">
        <v>23</v>
      </c>
      <c r="H18" s="37" t="str">
        <f t="shared" si="0"/>
        <v>case2_apos</v>
      </c>
    </row>
    <row r="19" spans="1:8">
      <c r="A19" s="7" t="s">
        <v>21</v>
      </c>
      <c r="B19" s="7">
        <v>-1.4740219797333401E-3</v>
      </c>
      <c r="C19" s="7" t="s">
        <v>15</v>
      </c>
      <c r="D19" s="7" t="s">
        <v>20</v>
      </c>
      <c r="E19" s="7" t="s">
        <v>19</v>
      </c>
      <c r="F19" s="7"/>
      <c r="G19" s="7" t="s">
        <v>23</v>
      </c>
      <c r="H19" s="7" t="s">
        <v>24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 t="shared" ref="H28:H39" si="1">$B$1</f>
        <v>case2_apos</v>
      </c>
    </row>
    <row r="29" spans="1:8">
      <c r="A29" s="38" t="str">
        <f>A137</f>
        <v>MUD manufacturing</v>
      </c>
      <c r="B29" s="23">
        <v>1</v>
      </c>
      <c r="C29" s="38" t="str">
        <f>C137</f>
        <v>manufacturing</v>
      </c>
      <c r="D29" s="23" t="s">
        <v>5</v>
      </c>
      <c r="E29" s="23" t="s">
        <v>6</v>
      </c>
      <c r="F29" s="23"/>
      <c r="G29" s="23" t="s">
        <v>23</v>
      </c>
      <c r="H29" s="38" t="str">
        <f t="shared" si="1"/>
        <v>case2_apos</v>
      </c>
    </row>
    <row r="30" spans="1:8">
      <c r="A30" s="38" t="str">
        <f>A127</f>
        <v>MUD packgaging materials</v>
      </c>
      <c r="B30" s="23">
        <v>5.1268149999999998E-3</v>
      </c>
      <c r="C30" s="38" t="str">
        <f>C127</f>
        <v>packgaging materials</v>
      </c>
      <c r="D30" s="23" t="s">
        <v>5</v>
      </c>
      <c r="E30" s="23" t="s">
        <v>19</v>
      </c>
      <c r="F30" s="23"/>
      <c r="G30" s="23" t="s">
        <v>23</v>
      </c>
      <c r="H30" s="38" t="str">
        <f t="shared" si="1"/>
        <v>case2_apos</v>
      </c>
    </row>
    <row r="31" spans="1:8">
      <c r="A31" s="38" t="str">
        <f>A112</f>
        <v>MUD raw materials</v>
      </c>
      <c r="B31" s="23">
        <v>1</v>
      </c>
      <c r="C31" s="38" t="str">
        <f>C112</f>
        <v>raw materials</v>
      </c>
      <c r="D31" s="23" t="s">
        <v>5</v>
      </c>
      <c r="E31" s="23" t="s">
        <v>6</v>
      </c>
      <c r="F31" s="23"/>
      <c r="G31" s="23" t="s">
        <v>23</v>
      </c>
      <c r="H31" s="38" t="str">
        <f t="shared" si="1"/>
        <v>case2_apos</v>
      </c>
    </row>
    <row r="32" spans="1:8">
      <c r="A32" s="38" t="str">
        <f>A163</f>
        <v>mechanical disinfection</v>
      </c>
      <c r="B32" s="23">
        <v>3.125E-2</v>
      </c>
      <c r="C32" s="38" t="str">
        <f>C163</f>
        <v>dishwaser cycle</v>
      </c>
      <c r="D32" s="23" t="s">
        <v>5</v>
      </c>
      <c r="E32" s="23" t="s">
        <v>6</v>
      </c>
      <c r="F32" s="23"/>
      <c r="G32" s="23" t="s">
        <v>23</v>
      </c>
      <c r="H32" s="38" t="str">
        <f t="shared" si="1"/>
        <v>case2_apos</v>
      </c>
    </row>
    <row r="33" spans="1:8">
      <c r="A33" s="28" t="str">
        <f>A273</f>
        <v>H200 SU</v>
      </c>
      <c r="B33" s="31">
        <f>1/4</f>
        <v>0.25</v>
      </c>
      <c r="C33" s="28" t="str">
        <f>C273</f>
        <v>H200 H2S</v>
      </c>
      <c r="D33" s="28" t="s">
        <v>5</v>
      </c>
      <c r="E33" s="28" t="s">
        <v>6</v>
      </c>
      <c r="F33" s="23"/>
      <c r="G33" s="21" t="s">
        <v>23</v>
      </c>
      <c r="H33" s="28" t="str">
        <f t="shared" si="1"/>
        <v>case2_apos</v>
      </c>
    </row>
    <row r="34" spans="1:8">
      <c r="A34" s="23" t="str">
        <f>A16</f>
        <v>transport</v>
      </c>
      <c r="B34" s="23">
        <v>1.9479437734400001E-2</v>
      </c>
      <c r="C34" s="23" t="str">
        <f>C16</f>
        <v>transport</v>
      </c>
      <c r="D34" s="23" t="s">
        <v>5</v>
      </c>
      <c r="E34" s="23" t="s">
        <v>16</v>
      </c>
      <c r="F34" s="23"/>
      <c r="G34" s="23" t="s">
        <v>23</v>
      </c>
      <c r="H34" s="38" t="str">
        <f t="shared" si="1"/>
        <v>case2_apos</v>
      </c>
    </row>
    <row r="35" spans="1:8">
      <c r="A35" s="23" t="s">
        <v>14</v>
      </c>
      <c r="B35" s="23">
        <v>-0.95508976109681298</v>
      </c>
      <c r="C35" s="23" t="s">
        <v>14</v>
      </c>
      <c r="D35" s="23" t="s">
        <v>5</v>
      </c>
      <c r="E35" s="23" t="s">
        <v>18</v>
      </c>
      <c r="F35" s="23"/>
      <c r="G35" s="23" t="s">
        <v>23</v>
      </c>
      <c r="H35" s="38" t="str">
        <f t="shared" si="1"/>
        <v>case2_apos</v>
      </c>
    </row>
    <row r="36" spans="1:8">
      <c r="A36" s="38" t="str">
        <f>A209</f>
        <v>mixed electricity mix</v>
      </c>
      <c r="B36" s="287">
        <v>-0.19101795221936299</v>
      </c>
      <c r="C36" s="38" t="str">
        <f>C209</f>
        <v>mixed electricity mix</v>
      </c>
      <c r="D36" s="38" t="str">
        <f t="shared" ref="D36:E36" si="2">D209</f>
        <v>GLO</v>
      </c>
      <c r="E36" s="38" t="str">
        <f t="shared" si="2"/>
        <v>kilowatt hour</v>
      </c>
      <c r="F36" s="23"/>
      <c r="G36" s="23" t="s">
        <v>23</v>
      </c>
      <c r="H36" s="38" t="str">
        <f t="shared" si="1"/>
        <v>case2_apos</v>
      </c>
    </row>
    <row r="37" spans="1:8">
      <c r="A37" s="23" t="str">
        <f>A261</f>
        <v>eol MUD</v>
      </c>
      <c r="B37" s="23">
        <v>-6.9577838072522298E-3</v>
      </c>
      <c r="C37" s="23" t="str">
        <f>C261</f>
        <v>eol</v>
      </c>
      <c r="D37" s="23" t="s">
        <v>5</v>
      </c>
      <c r="E37" s="23" t="s">
        <v>19</v>
      </c>
      <c r="F37" s="23"/>
      <c r="G37" s="23" t="s">
        <v>23</v>
      </c>
      <c r="H37" s="38" t="str">
        <f t="shared" si="1"/>
        <v>case2_apos</v>
      </c>
    </row>
    <row r="38" spans="1:8">
      <c r="A38" s="38" t="str">
        <f>A152</f>
        <v>scalpel</v>
      </c>
      <c r="B38" s="23">
        <v>1</v>
      </c>
      <c r="C38" s="38" t="str">
        <f>C152</f>
        <v>scalpel</v>
      </c>
      <c r="D38" s="23" t="s">
        <v>5</v>
      </c>
      <c r="E38" s="23" t="s">
        <v>6</v>
      </c>
      <c r="F38" s="23"/>
      <c r="G38" s="23" t="s">
        <v>23</v>
      </c>
      <c r="H38" s="38" t="str">
        <f t="shared" si="1"/>
        <v>case2_apos</v>
      </c>
    </row>
    <row r="39" spans="1:8">
      <c r="A39" s="38" t="str">
        <f>A18</f>
        <v>surgery use</v>
      </c>
      <c r="B39" s="287">
        <f t="shared" ref="B39:E39" si="3">B18</f>
        <v>1</v>
      </c>
      <c r="C39" s="38" t="str">
        <f t="shared" si="3"/>
        <v>electricity consumption</v>
      </c>
      <c r="D39" s="38" t="str">
        <f t="shared" si="3"/>
        <v>GLO</v>
      </c>
      <c r="E39" s="38" t="str">
        <f t="shared" si="3"/>
        <v>unit</v>
      </c>
      <c r="F39" s="23"/>
      <c r="G39" s="23" t="s">
        <v>23</v>
      </c>
      <c r="H39" s="38" t="str">
        <f t="shared" si="1"/>
        <v>case2_apos</v>
      </c>
    </row>
    <row r="41" spans="1:8" ht="15.75">
      <c r="A41" s="39" t="s">
        <v>1</v>
      </c>
      <c r="B41" s="40" t="s">
        <v>36</v>
      </c>
      <c r="C41" s="41"/>
      <c r="D41" s="42"/>
      <c r="E41" s="41"/>
      <c r="F41" s="43"/>
      <c r="G41" s="41"/>
      <c r="H41" s="41"/>
    </row>
    <row r="42" spans="1:8">
      <c r="A42" s="44" t="s">
        <v>2</v>
      </c>
      <c r="B42" s="45">
        <v>1</v>
      </c>
      <c r="C42" s="41"/>
      <c r="D42" s="41"/>
      <c r="E42" s="41"/>
      <c r="F42" s="43"/>
      <c r="G42" s="41"/>
      <c r="H42" s="41"/>
    </row>
    <row r="43" spans="1:8">
      <c r="A43" s="44" t="s">
        <v>3</v>
      </c>
      <c r="B43" s="46" t="s">
        <v>36</v>
      </c>
      <c r="C43" s="41"/>
      <c r="D43" s="41"/>
      <c r="E43" s="41"/>
      <c r="F43" s="43"/>
      <c r="G43" s="41"/>
      <c r="H43" s="41"/>
    </row>
    <row r="44" spans="1:8">
      <c r="A44" s="44" t="s">
        <v>4</v>
      </c>
      <c r="B44" s="47" t="s">
        <v>5</v>
      </c>
      <c r="C44" s="41"/>
      <c r="D44" s="41"/>
      <c r="E44" s="41"/>
      <c r="F44" s="43"/>
      <c r="G44" s="41"/>
      <c r="H44" s="41"/>
    </row>
    <row r="45" spans="1:8">
      <c r="A45" s="44" t="s">
        <v>6</v>
      </c>
      <c r="B45" s="48" t="s">
        <v>19</v>
      </c>
      <c r="C45" s="41"/>
      <c r="D45" s="41"/>
      <c r="E45" s="41"/>
      <c r="F45" s="43"/>
      <c r="G45" s="41"/>
      <c r="H45" s="41"/>
    </row>
    <row r="46" spans="1:8" ht="15.75">
      <c r="A46" s="49" t="s">
        <v>7</v>
      </c>
      <c r="B46" s="40"/>
      <c r="C46" s="49"/>
      <c r="D46" s="49"/>
      <c r="E46" s="49"/>
      <c r="F46" s="43"/>
      <c r="G46" s="49"/>
      <c r="H46" s="49"/>
    </row>
    <row r="47" spans="1:8" ht="15.75">
      <c r="A47" s="49" t="s">
        <v>8</v>
      </c>
      <c r="B47" s="49" t="s">
        <v>9</v>
      </c>
      <c r="C47" s="49" t="s">
        <v>3</v>
      </c>
      <c r="D47" s="49" t="s">
        <v>4</v>
      </c>
      <c r="E47" s="49" t="s">
        <v>6</v>
      </c>
      <c r="F47" s="50" t="s">
        <v>10</v>
      </c>
      <c r="G47" s="49" t="s">
        <v>11</v>
      </c>
      <c r="H47" s="49" t="s">
        <v>12</v>
      </c>
    </row>
    <row r="48" spans="1:8">
      <c r="A48" s="48" t="str">
        <f>B41</f>
        <v>assembly</v>
      </c>
      <c r="B48" s="51">
        <f>B42</f>
        <v>1</v>
      </c>
      <c r="C48" s="48" t="str">
        <f>B43</f>
        <v>assembly</v>
      </c>
      <c r="D48" s="48" t="str">
        <f>B44</f>
        <v>GLO</v>
      </c>
      <c r="E48" s="48" t="str">
        <f>B45</f>
        <v>kilogram</v>
      </c>
      <c r="F48" s="41"/>
      <c r="G48" s="41" t="s">
        <v>22</v>
      </c>
      <c r="H48" s="52" t="str">
        <f>$B$1</f>
        <v>case2_apos</v>
      </c>
    </row>
    <row r="49" spans="1:8">
      <c r="A49" s="43" t="s">
        <v>37</v>
      </c>
      <c r="B49" s="43">
        <v>0.51761638185036896</v>
      </c>
      <c r="C49" s="43" t="s">
        <v>40</v>
      </c>
      <c r="D49" s="43" t="s">
        <v>5</v>
      </c>
      <c r="E49" s="43" t="s">
        <v>17</v>
      </c>
      <c r="F49" s="43"/>
      <c r="G49" s="43" t="s">
        <v>23</v>
      </c>
      <c r="H49" s="43" t="s">
        <v>24</v>
      </c>
    </row>
    <row r="50" spans="1:8">
      <c r="A50" s="43" t="s">
        <v>38</v>
      </c>
      <c r="B50" s="43">
        <v>503.11306089734097</v>
      </c>
      <c r="C50" s="43" t="s">
        <v>41</v>
      </c>
      <c r="D50" s="43" t="s">
        <v>5</v>
      </c>
      <c r="E50" s="43" t="s">
        <v>19</v>
      </c>
      <c r="F50" s="43"/>
      <c r="G50" s="43" t="s">
        <v>23</v>
      </c>
      <c r="H50" s="43" t="s">
        <v>24</v>
      </c>
    </row>
    <row r="51" spans="1:8">
      <c r="A51" s="43" t="s">
        <v>39</v>
      </c>
      <c r="B51" s="43">
        <v>-0.47242316418260299</v>
      </c>
      <c r="C51" s="43" t="s">
        <v>42</v>
      </c>
      <c r="D51" s="43" t="s">
        <v>20</v>
      </c>
      <c r="E51" s="43" t="s">
        <v>43</v>
      </c>
      <c r="F51" s="43"/>
      <c r="G51" s="43" t="s">
        <v>23</v>
      </c>
      <c r="H51" s="43" t="s">
        <v>24</v>
      </c>
    </row>
    <row r="53" spans="1:8" ht="15.75">
      <c r="A53" s="53" t="s">
        <v>1</v>
      </c>
      <c r="B53" s="54" t="s">
        <v>44</v>
      </c>
      <c r="C53" s="55"/>
      <c r="D53" s="56"/>
      <c r="E53" s="55"/>
      <c r="F53" s="57"/>
      <c r="G53" s="55"/>
      <c r="H53" s="55"/>
    </row>
    <row r="54" spans="1:8">
      <c r="A54" s="58" t="s">
        <v>2</v>
      </c>
      <c r="B54" s="59">
        <v>1</v>
      </c>
      <c r="C54" s="55"/>
      <c r="D54" s="55"/>
      <c r="E54" s="55"/>
      <c r="F54" s="57"/>
      <c r="G54" s="55"/>
      <c r="H54" s="55"/>
    </row>
    <row r="55" spans="1:8">
      <c r="A55" s="58" t="s">
        <v>3</v>
      </c>
      <c r="B55" s="61" t="s">
        <v>60</v>
      </c>
      <c r="C55" s="55"/>
      <c r="D55" s="55"/>
      <c r="E55" s="55"/>
      <c r="F55" s="57"/>
      <c r="G55" s="55"/>
      <c r="H55" s="55"/>
    </row>
    <row r="56" spans="1:8">
      <c r="A56" s="58" t="s">
        <v>4</v>
      </c>
      <c r="B56" s="60" t="s">
        <v>5</v>
      </c>
      <c r="C56" s="55"/>
      <c r="D56" s="55"/>
      <c r="E56" s="55"/>
      <c r="F56" s="57"/>
      <c r="G56" s="55"/>
      <c r="H56" s="55"/>
    </row>
    <row r="57" spans="1:8">
      <c r="A57" s="58" t="s">
        <v>6</v>
      </c>
      <c r="B57" s="61" t="s">
        <v>6</v>
      </c>
      <c r="C57" s="55"/>
      <c r="D57" s="55"/>
      <c r="E57" s="55"/>
      <c r="F57" s="57"/>
      <c r="G57" s="55"/>
      <c r="H57" s="55"/>
    </row>
    <row r="58" spans="1:8" ht="15.75">
      <c r="A58" s="62" t="s">
        <v>7</v>
      </c>
      <c r="B58" s="54"/>
      <c r="C58" s="62"/>
      <c r="D58" s="62"/>
      <c r="E58" s="62"/>
      <c r="F58" s="57"/>
      <c r="G58" s="62"/>
      <c r="H58" s="62"/>
    </row>
    <row r="59" spans="1:8" ht="15.75">
      <c r="A59" s="62" t="s">
        <v>8</v>
      </c>
      <c r="B59" s="62" t="s">
        <v>9</v>
      </c>
      <c r="C59" s="62" t="s">
        <v>3</v>
      </c>
      <c r="D59" s="62" t="s">
        <v>4</v>
      </c>
      <c r="E59" s="62" t="s">
        <v>6</v>
      </c>
      <c r="F59" s="63" t="s">
        <v>10</v>
      </c>
      <c r="G59" s="62" t="s">
        <v>11</v>
      </c>
      <c r="H59" s="62" t="s">
        <v>12</v>
      </c>
    </row>
    <row r="60" spans="1:8">
      <c r="A60" s="61" t="str">
        <f>B53</f>
        <v>SUD raw materials</v>
      </c>
      <c r="B60" s="64">
        <f>B54</f>
        <v>1</v>
      </c>
      <c r="C60" s="61" t="str">
        <f>B55</f>
        <v>raw materials</v>
      </c>
      <c r="D60" s="61" t="str">
        <f>B56</f>
        <v>GLO</v>
      </c>
      <c r="E60" s="61" t="str">
        <f>B57</f>
        <v>unit</v>
      </c>
      <c r="F60" s="55"/>
      <c r="G60" s="55" t="s">
        <v>22</v>
      </c>
      <c r="H60" s="65" t="str">
        <f>$B$1</f>
        <v>case2_apos</v>
      </c>
    </row>
    <row r="61" spans="1:8">
      <c r="A61" s="57" t="s">
        <v>46</v>
      </c>
      <c r="B61" s="57">
        <v>8.1936987704917998E-3</v>
      </c>
      <c r="C61" s="57" t="s">
        <v>52</v>
      </c>
      <c r="D61" s="57" t="s">
        <v>5</v>
      </c>
      <c r="E61" s="57" t="s">
        <v>19</v>
      </c>
      <c r="F61" s="57"/>
      <c r="G61" s="57" t="s">
        <v>23</v>
      </c>
      <c r="H61" s="57" t="s">
        <v>24</v>
      </c>
    </row>
    <row r="62" spans="1:8">
      <c r="A62" s="57" t="s">
        <v>47</v>
      </c>
      <c r="B62" s="57">
        <v>3.849E-3</v>
      </c>
      <c r="C62" s="57" t="s">
        <v>53</v>
      </c>
      <c r="D62" s="57" t="s">
        <v>5</v>
      </c>
      <c r="E62" s="57" t="s">
        <v>19</v>
      </c>
      <c r="F62" s="57"/>
      <c r="G62" s="57" t="s">
        <v>23</v>
      </c>
      <c r="H62" s="57" t="s">
        <v>24</v>
      </c>
    </row>
    <row r="63" spans="1:8">
      <c r="A63" s="57" t="s">
        <v>48</v>
      </c>
      <c r="B63" s="57">
        <v>3.0635245901639301E-4</v>
      </c>
      <c r="C63" s="57" t="s">
        <v>54</v>
      </c>
      <c r="D63" s="57" t="s">
        <v>45</v>
      </c>
      <c r="E63" s="57" t="s">
        <v>19</v>
      </c>
      <c r="F63" s="57"/>
      <c r="G63" s="57" t="s">
        <v>23</v>
      </c>
      <c r="H63" s="57" t="s">
        <v>24</v>
      </c>
    </row>
    <row r="64" spans="1:8">
      <c r="A64" s="57" t="s">
        <v>49</v>
      </c>
      <c r="B64" s="57">
        <v>8.1936987704917998E-3</v>
      </c>
      <c r="C64" s="57" t="s">
        <v>55</v>
      </c>
      <c r="D64" s="57" t="s">
        <v>5</v>
      </c>
      <c r="E64" s="57" t="s">
        <v>19</v>
      </c>
      <c r="F64" s="57"/>
      <c r="G64" s="57" t="s">
        <v>23</v>
      </c>
      <c r="H64" s="57" t="s">
        <v>24</v>
      </c>
    </row>
    <row r="65" spans="1:8">
      <c r="A65" s="57" t="s">
        <v>50</v>
      </c>
      <c r="B65" s="57">
        <v>4.86127049180327E-3</v>
      </c>
      <c r="C65" s="57" t="s">
        <v>56</v>
      </c>
      <c r="D65" s="57" t="s">
        <v>45</v>
      </c>
      <c r="E65" s="57" t="s">
        <v>19</v>
      </c>
      <c r="F65" s="57"/>
      <c r="G65" s="57" t="s">
        <v>23</v>
      </c>
      <c r="H65" s="57" t="s">
        <v>24</v>
      </c>
    </row>
    <row r="66" spans="1:8">
      <c r="A66" s="57" t="s">
        <v>51</v>
      </c>
      <c r="B66" s="57">
        <v>9.3611680327868804E-3</v>
      </c>
      <c r="C66" s="57" t="s">
        <v>57</v>
      </c>
      <c r="D66" s="57" t="s">
        <v>5</v>
      </c>
      <c r="E66" s="57" t="s">
        <v>19</v>
      </c>
      <c r="F66" s="57"/>
      <c r="G66" s="57" t="s">
        <v>23</v>
      </c>
      <c r="H66" s="57" t="s">
        <v>24</v>
      </c>
    </row>
    <row r="68" spans="1:8" ht="15.75">
      <c r="A68" s="66" t="s">
        <v>1</v>
      </c>
      <c r="B68" s="67" t="s">
        <v>58</v>
      </c>
      <c r="C68" s="68"/>
      <c r="D68" s="69"/>
      <c r="E68" s="68"/>
      <c r="F68" s="70"/>
      <c r="G68" s="68"/>
      <c r="H68" s="68"/>
    </row>
    <row r="69" spans="1:8">
      <c r="A69" s="71" t="s">
        <v>2</v>
      </c>
      <c r="B69" s="72">
        <v>1</v>
      </c>
      <c r="C69" s="68"/>
      <c r="D69" s="68"/>
      <c r="E69" s="68"/>
      <c r="F69" s="70"/>
      <c r="G69" s="68"/>
      <c r="H69" s="68"/>
    </row>
    <row r="70" spans="1:8">
      <c r="A70" s="71" t="s">
        <v>3</v>
      </c>
      <c r="B70" s="73" t="s">
        <v>59</v>
      </c>
      <c r="C70" s="68"/>
      <c r="D70" s="68"/>
      <c r="E70" s="68"/>
      <c r="F70" s="70"/>
      <c r="G70" s="68"/>
      <c r="H70" s="68"/>
    </row>
    <row r="71" spans="1:8">
      <c r="A71" s="71" t="s">
        <v>4</v>
      </c>
      <c r="B71" s="74" t="s">
        <v>5</v>
      </c>
      <c r="C71" s="68"/>
      <c r="D71" s="68"/>
      <c r="E71" s="68"/>
      <c r="F71" s="70"/>
      <c r="G71" s="68"/>
      <c r="H71" s="68"/>
    </row>
    <row r="72" spans="1:8">
      <c r="A72" s="71" t="s">
        <v>6</v>
      </c>
      <c r="B72" s="73" t="s">
        <v>19</v>
      </c>
      <c r="C72" s="68"/>
      <c r="D72" s="68"/>
      <c r="E72" s="68"/>
      <c r="F72" s="70"/>
      <c r="G72" s="68"/>
      <c r="H72" s="68"/>
    </row>
    <row r="73" spans="1:8" ht="15.75">
      <c r="A73" s="75" t="s">
        <v>7</v>
      </c>
      <c r="B73" s="67"/>
      <c r="C73" s="75"/>
      <c r="D73" s="75"/>
      <c r="E73" s="75"/>
      <c r="F73" s="70"/>
      <c r="G73" s="75"/>
      <c r="H73" s="75"/>
    </row>
    <row r="74" spans="1:8" ht="15.75">
      <c r="A74" s="75" t="s">
        <v>8</v>
      </c>
      <c r="B74" s="75" t="s">
        <v>9</v>
      </c>
      <c r="C74" s="75" t="s">
        <v>3</v>
      </c>
      <c r="D74" s="75" t="s">
        <v>4</v>
      </c>
      <c r="E74" s="75" t="s">
        <v>6</v>
      </c>
      <c r="F74" s="76" t="s">
        <v>10</v>
      </c>
      <c r="G74" s="75" t="s">
        <v>11</v>
      </c>
      <c r="H74" s="75" t="s">
        <v>12</v>
      </c>
    </row>
    <row r="75" spans="1:8">
      <c r="A75" s="73" t="str">
        <f>B68</f>
        <v>SUD packgaging materials</v>
      </c>
      <c r="B75" s="77">
        <f>B69</f>
        <v>1</v>
      </c>
      <c r="C75" s="73" t="str">
        <f>B70</f>
        <v>packgaging materials</v>
      </c>
      <c r="D75" s="73" t="str">
        <f>B71</f>
        <v>GLO</v>
      </c>
      <c r="E75" s="73" t="str">
        <f>B72</f>
        <v>kilogram</v>
      </c>
      <c r="F75" s="68"/>
      <c r="G75" s="68" t="s">
        <v>22</v>
      </c>
      <c r="H75" s="78" t="str">
        <f>$B$1</f>
        <v>case2_apos</v>
      </c>
    </row>
    <row r="76" spans="1:8">
      <c r="A76" s="70" t="s">
        <v>64</v>
      </c>
      <c r="B76" s="70">
        <v>4.8857658705755397E-2</v>
      </c>
      <c r="C76" s="70" t="s">
        <v>61</v>
      </c>
      <c r="D76" s="70" t="s">
        <v>45</v>
      </c>
      <c r="E76" s="70" t="s">
        <v>19</v>
      </c>
      <c r="F76" s="70"/>
      <c r="G76" s="70" t="s">
        <v>23</v>
      </c>
      <c r="H76" s="70" t="s">
        <v>24</v>
      </c>
    </row>
    <row r="77" spans="1:8">
      <c r="A77" s="70" t="s">
        <v>65</v>
      </c>
      <c r="B77" s="70">
        <v>0.65943265945123697</v>
      </c>
      <c r="C77" s="70" t="s">
        <v>62</v>
      </c>
      <c r="D77" s="70" t="s">
        <v>5</v>
      </c>
      <c r="E77" s="70" t="s">
        <v>19</v>
      </c>
      <c r="F77" s="70"/>
      <c r="G77" s="70" t="s">
        <v>23</v>
      </c>
      <c r="H77" s="70" t="s">
        <v>24</v>
      </c>
    </row>
    <row r="78" spans="1:8">
      <c r="A78" s="70" t="s">
        <v>66</v>
      </c>
      <c r="B78" s="70">
        <v>0.291709681843007</v>
      </c>
      <c r="C78" s="70" t="s">
        <v>63</v>
      </c>
      <c r="D78" s="70" t="s">
        <v>45</v>
      </c>
      <c r="E78" s="70" t="s">
        <v>19</v>
      </c>
      <c r="F78" s="70"/>
      <c r="G78" s="70" t="s">
        <v>23</v>
      </c>
      <c r="H78" s="70" t="s">
        <v>24</v>
      </c>
    </row>
    <row r="80" spans="1:8" ht="15.75">
      <c r="A80" s="79" t="s">
        <v>1</v>
      </c>
      <c r="B80" s="80" t="s">
        <v>67</v>
      </c>
      <c r="C80" s="81"/>
      <c r="D80" s="82"/>
      <c r="E80" s="81"/>
      <c r="F80" s="83"/>
      <c r="G80" s="81"/>
      <c r="H80" s="81"/>
    </row>
    <row r="81" spans="1:8">
      <c r="A81" s="84" t="s">
        <v>2</v>
      </c>
      <c r="B81" s="85">
        <v>1</v>
      </c>
      <c r="C81" s="81"/>
      <c r="D81" s="81"/>
      <c r="E81" s="81"/>
      <c r="F81" s="83"/>
      <c r="G81" s="81"/>
      <c r="H81" s="81"/>
    </row>
    <row r="82" spans="1:8">
      <c r="A82" s="84" t="s">
        <v>3</v>
      </c>
      <c r="B82" s="86" t="s">
        <v>68</v>
      </c>
      <c r="C82" s="81"/>
      <c r="D82" s="81"/>
      <c r="E82" s="81"/>
      <c r="F82" s="83"/>
      <c r="G82" s="81"/>
      <c r="H82" s="81"/>
    </row>
    <row r="83" spans="1:8">
      <c r="A83" s="84" t="s">
        <v>4</v>
      </c>
      <c r="B83" s="87" t="s">
        <v>5</v>
      </c>
      <c r="C83" s="81"/>
      <c r="D83" s="81"/>
      <c r="E83" s="81"/>
      <c r="F83" s="83"/>
      <c r="G83" s="81"/>
      <c r="H83" s="81"/>
    </row>
    <row r="84" spans="1:8">
      <c r="A84" s="84" t="s">
        <v>6</v>
      </c>
      <c r="B84" s="86" t="s">
        <v>6</v>
      </c>
      <c r="C84" s="81"/>
      <c r="D84" s="81"/>
      <c r="E84" s="81"/>
      <c r="F84" s="83"/>
      <c r="G84" s="81"/>
      <c r="H84" s="81"/>
    </row>
    <row r="85" spans="1:8" ht="15.75">
      <c r="A85" s="88" t="s">
        <v>7</v>
      </c>
      <c r="B85" s="80"/>
      <c r="C85" s="88"/>
      <c r="D85" s="88"/>
      <c r="E85" s="88"/>
      <c r="F85" s="83"/>
      <c r="G85" s="88"/>
      <c r="H85" s="88"/>
    </row>
    <row r="86" spans="1:8" ht="15.75">
      <c r="A86" s="88" t="s">
        <v>8</v>
      </c>
      <c r="B86" s="88" t="s">
        <v>9</v>
      </c>
      <c r="C86" s="88" t="s">
        <v>3</v>
      </c>
      <c r="D86" s="88" t="s">
        <v>4</v>
      </c>
      <c r="E86" s="88" t="s">
        <v>6</v>
      </c>
      <c r="F86" s="89" t="s">
        <v>10</v>
      </c>
      <c r="G86" s="88" t="s">
        <v>11</v>
      </c>
      <c r="H86" s="88" t="s">
        <v>12</v>
      </c>
    </row>
    <row r="87" spans="1:8">
      <c r="A87" s="86" t="str">
        <f>B80</f>
        <v>SUD manufacturing</v>
      </c>
      <c r="B87" s="90">
        <f>B81</f>
        <v>1</v>
      </c>
      <c r="C87" s="86" t="str">
        <f>B82</f>
        <v>manufacturing</v>
      </c>
      <c r="D87" s="86" t="str">
        <f>B83</f>
        <v>GLO</v>
      </c>
      <c r="E87" s="86" t="str">
        <f>B84</f>
        <v>unit</v>
      </c>
      <c r="F87" s="81"/>
      <c r="G87" s="81" t="s">
        <v>22</v>
      </c>
      <c r="H87" s="91" t="str">
        <f>$B$1</f>
        <v>case2_apos</v>
      </c>
    </row>
    <row r="88" spans="1:8">
      <c r="A88" s="83" t="s">
        <v>73</v>
      </c>
      <c r="B88" s="83">
        <v>4.5218700000000001E-2</v>
      </c>
      <c r="C88" s="83" t="s">
        <v>69</v>
      </c>
      <c r="D88" s="83" t="s">
        <v>5</v>
      </c>
      <c r="E88" s="83" t="s">
        <v>19</v>
      </c>
      <c r="F88" s="83"/>
      <c r="G88" s="83" t="s">
        <v>23</v>
      </c>
      <c r="H88" s="83" t="s">
        <v>24</v>
      </c>
    </row>
    <row r="89" spans="1:8">
      <c r="A89" s="83" t="s">
        <v>74</v>
      </c>
      <c r="B89" s="83">
        <v>2.7020000000000001E-4</v>
      </c>
      <c r="C89" s="83" t="s">
        <v>70</v>
      </c>
      <c r="D89" s="83" t="s">
        <v>5</v>
      </c>
      <c r="E89" s="83" t="s">
        <v>19</v>
      </c>
      <c r="F89" s="83"/>
      <c r="G89" s="83" t="s">
        <v>23</v>
      </c>
      <c r="H89" s="83" t="s">
        <v>24</v>
      </c>
    </row>
    <row r="90" spans="1:8">
      <c r="A90" s="83" t="s">
        <v>75</v>
      </c>
      <c r="B90" s="83">
        <v>0.1108104</v>
      </c>
      <c r="C90" s="83" t="s">
        <v>71</v>
      </c>
      <c r="D90" s="83" t="s">
        <v>5</v>
      </c>
      <c r="E90" s="83" t="s">
        <v>19</v>
      </c>
      <c r="F90" s="83"/>
      <c r="G90" s="83" t="s">
        <v>23</v>
      </c>
      <c r="H90" s="83" t="s">
        <v>24</v>
      </c>
    </row>
    <row r="91" spans="1:8">
      <c r="A91" s="83" t="s">
        <v>76</v>
      </c>
      <c r="B91" s="83">
        <v>3.849E-3</v>
      </c>
      <c r="C91" s="83" t="s">
        <v>72</v>
      </c>
      <c r="D91" s="83" t="s">
        <v>5</v>
      </c>
      <c r="E91" s="83" t="s">
        <v>19</v>
      </c>
      <c r="F91" s="83"/>
      <c r="G91" s="83" t="s">
        <v>23</v>
      </c>
      <c r="H91" s="83" t="s">
        <v>24</v>
      </c>
    </row>
    <row r="92" spans="1:8">
      <c r="A92" s="83" t="s">
        <v>37</v>
      </c>
      <c r="B92" s="83">
        <v>0.16014829999999999</v>
      </c>
      <c r="C92" s="83" t="s">
        <v>40</v>
      </c>
      <c r="D92" s="83" t="s">
        <v>5</v>
      </c>
      <c r="E92" s="83" t="s">
        <v>17</v>
      </c>
      <c r="F92" s="83"/>
      <c r="G92" s="83" t="s">
        <v>23</v>
      </c>
      <c r="H92" s="83" t="s">
        <v>24</v>
      </c>
    </row>
    <row r="94" spans="1:8" ht="15.75">
      <c r="A94" s="92" t="s">
        <v>1</v>
      </c>
      <c r="B94" s="93" t="s">
        <v>77</v>
      </c>
      <c r="C94" s="94"/>
      <c r="D94" s="95"/>
      <c r="E94" s="94"/>
      <c r="F94" s="96"/>
      <c r="G94" s="94"/>
      <c r="H94" s="94"/>
    </row>
    <row r="95" spans="1:8">
      <c r="A95" s="97" t="s">
        <v>2</v>
      </c>
      <c r="B95" s="98">
        <v>1</v>
      </c>
      <c r="C95" s="94"/>
      <c r="D95" s="94"/>
      <c r="E95" s="94"/>
      <c r="F95" s="96"/>
      <c r="G95" s="94"/>
      <c r="H95" s="94"/>
    </row>
    <row r="96" spans="1:8">
      <c r="A96" s="97" t="s">
        <v>3</v>
      </c>
      <c r="B96" s="99" t="s">
        <v>78</v>
      </c>
      <c r="C96" s="94"/>
      <c r="D96" s="94"/>
      <c r="E96" s="94"/>
      <c r="F96" s="96"/>
      <c r="G96" s="94"/>
      <c r="H96" s="94"/>
    </row>
    <row r="97" spans="1:8">
      <c r="A97" s="97" t="s">
        <v>4</v>
      </c>
      <c r="B97" s="100" t="s">
        <v>5</v>
      </c>
      <c r="C97" s="94"/>
      <c r="D97" s="94"/>
      <c r="E97" s="94"/>
      <c r="F97" s="96"/>
      <c r="G97" s="94"/>
      <c r="H97" s="94"/>
    </row>
    <row r="98" spans="1:8">
      <c r="A98" s="97" t="s">
        <v>6</v>
      </c>
      <c r="B98" s="99" t="s">
        <v>19</v>
      </c>
      <c r="C98" s="94"/>
      <c r="D98" s="94"/>
      <c r="E98" s="94"/>
      <c r="F98" s="96"/>
      <c r="G98" s="94"/>
      <c r="H98" s="94"/>
    </row>
    <row r="99" spans="1:8" ht="15.75">
      <c r="A99" s="101" t="s">
        <v>7</v>
      </c>
      <c r="B99" s="93"/>
      <c r="C99" s="101"/>
      <c r="D99" s="101"/>
      <c r="E99" s="101"/>
      <c r="F99" s="96"/>
      <c r="G99" s="101"/>
      <c r="H99" s="101"/>
    </row>
    <row r="100" spans="1:8" ht="15.75">
      <c r="A100" s="101" t="s">
        <v>8</v>
      </c>
      <c r="B100" s="101" t="s">
        <v>9</v>
      </c>
      <c r="C100" s="101" t="s">
        <v>3</v>
      </c>
      <c r="D100" s="101" t="s">
        <v>4</v>
      </c>
      <c r="E100" s="101" t="s">
        <v>6</v>
      </c>
      <c r="F100" s="102" t="s">
        <v>10</v>
      </c>
      <c r="G100" s="101" t="s">
        <v>11</v>
      </c>
      <c r="H100" s="101" t="s">
        <v>12</v>
      </c>
    </row>
    <row r="101" spans="1:8">
      <c r="A101" s="99" t="str">
        <f>B94</f>
        <v>silveralloy AgCu production</v>
      </c>
      <c r="B101" s="103">
        <f>B95</f>
        <v>1</v>
      </c>
      <c r="C101" s="99" t="str">
        <f>B96</f>
        <v>silveralloy</v>
      </c>
      <c r="D101" s="99" t="str">
        <f>B97</f>
        <v>GLO</v>
      </c>
      <c r="E101" s="99" t="str">
        <f>B98</f>
        <v>kilogram</v>
      </c>
      <c r="F101" s="94"/>
      <c r="G101" s="94" t="s">
        <v>22</v>
      </c>
      <c r="H101" s="104" t="str">
        <f>$B$1</f>
        <v>case2_apos</v>
      </c>
    </row>
    <row r="102" spans="1:8">
      <c r="A102" s="96" t="s">
        <v>81</v>
      </c>
      <c r="B102" s="96">
        <v>7.4999999999999997E-2</v>
      </c>
      <c r="C102" s="96" t="s">
        <v>79</v>
      </c>
      <c r="D102" s="96" t="s">
        <v>5</v>
      </c>
      <c r="E102" s="96" t="s">
        <v>19</v>
      </c>
      <c r="F102" s="96"/>
      <c r="G102" s="96" t="s">
        <v>23</v>
      </c>
      <c r="H102" s="96" t="s">
        <v>24</v>
      </c>
    </row>
    <row r="103" spans="1:8">
      <c r="A103" s="96" t="s">
        <v>82</v>
      </c>
      <c r="B103" s="96">
        <v>0.92500000000000004</v>
      </c>
      <c r="C103" s="96" t="s">
        <v>80</v>
      </c>
      <c r="D103" s="96" t="s">
        <v>5</v>
      </c>
      <c r="E103" s="96" t="s">
        <v>19</v>
      </c>
      <c r="F103" s="96"/>
      <c r="G103" s="96" t="s">
        <v>23</v>
      </c>
      <c r="H103" s="96" t="s">
        <v>24</v>
      </c>
    </row>
    <row r="105" spans="1:8" ht="15.75">
      <c r="A105" s="105" t="s">
        <v>1</v>
      </c>
      <c r="B105" s="106" t="s">
        <v>84</v>
      </c>
      <c r="C105" s="107"/>
      <c r="D105" s="108"/>
      <c r="E105" s="107"/>
      <c r="F105" s="109"/>
      <c r="G105" s="107"/>
      <c r="H105" s="107"/>
    </row>
    <row r="106" spans="1:8">
      <c r="A106" s="110" t="s">
        <v>2</v>
      </c>
      <c r="B106" s="111">
        <v>1</v>
      </c>
      <c r="C106" s="107"/>
      <c r="D106" s="107"/>
      <c r="E106" s="107"/>
      <c r="F106" s="109"/>
      <c r="G106" s="107"/>
      <c r="H106" s="107"/>
    </row>
    <row r="107" spans="1:8">
      <c r="A107" s="110" t="s">
        <v>3</v>
      </c>
      <c r="B107" s="112" t="s">
        <v>60</v>
      </c>
      <c r="C107" s="107"/>
      <c r="D107" s="107"/>
      <c r="E107" s="107"/>
      <c r="F107" s="109"/>
      <c r="G107" s="107"/>
      <c r="H107" s="107"/>
    </row>
    <row r="108" spans="1:8">
      <c r="A108" s="110" t="s">
        <v>4</v>
      </c>
      <c r="B108" s="113" t="s">
        <v>5</v>
      </c>
      <c r="C108" s="107"/>
      <c r="D108" s="107"/>
      <c r="E108" s="107"/>
      <c r="F108" s="109"/>
      <c r="G108" s="107"/>
      <c r="H108" s="107"/>
    </row>
    <row r="109" spans="1:8">
      <c r="A109" s="110" t="s">
        <v>6</v>
      </c>
      <c r="B109" s="112" t="s">
        <v>6</v>
      </c>
      <c r="C109" s="107"/>
      <c r="D109" s="107"/>
      <c r="E109" s="107"/>
      <c r="F109" s="109"/>
      <c r="G109" s="107"/>
      <c r="H109" s="107"/>
    </row>
    <row r="110" spans="1:8" ht="15.75">
      <c r="A110" s="114" t="s">
        <v>7</v>
      </c>
      <c r="B110" s="106"/>
      <c r="C110" s="114"/>
      <c r="D110" s="114"/>
      <c r="E110" s="114"/>
      <c r="F110" s="109"/>
      <c r="G110" s="114"/>
      <c r="H110" s="114"/>
    </row>
    <row r="111" spans="1:8" ht="15.75">
      <c r="A111" s="114" t="s">
        <v>8</v>
      </c>
      <c r="B111" s="114" t="s">
        <v>9</v>
      </c>
      <c r="C111" s="114" t="s">
        <v>3</v>
      </c>
      <c r="D111" s="114" t="s">
        <v>4</v>
      </c>
      <c r="E111" s="114" t="s">
        <v>6</v>
      </c>
      <c r="F111" s="115" t="s">
        <v>10</v>
      </c>
      <c r="G111" s="114" t="s">
        <v>11</v>
      </c>
      <c r="H111" s="114" t="s">
        <v>12</v>
      </c>
    </row>
    <row r="112" spans="1:8">
      <c r="A112" s="112" t="str">
        <f>B105</f>
        <v>MUD raw materials</v>
      </c>
      <c r="B112" s="116">
        <f>B106</f>
        <v>1</v>
      </c>
      <c r="C112" s="112" t="str">
        <f>B107</f>
        <v>raw materials</v>
      </c>
      <c r="D112" s="112" t="str">
        <f>B108</f>
        <v>GLO</v>
      </c>
      <c r="E112" s="112" t="str">
        <f>B109</f>
        <v>unit</v>
      </c>
      <c r="F112" s="107"/>
      <c r="G112" s="107" t="s">
        <v>22</v>
      </c>
      <c r="H112" s="117" t="str">
        <f>$B$1</f>
        <v>case2_apos</v>
      </c>
    </row>
    <row r="113" spans="1:8">
      <c r="A113" s="109" t="s">
        <v>47</v>
      </c>
      <c r="B113" s="117">
        <v>3.2790945000000001E-5</v>
      </c>
      <c r="C113" s="109" t="s">
        <v>53</v>
      </c>
      <c r="D113" s="109" t="s">
        <v>5</v>
      </c>
      <c r="E113" s="109" t="s">
        <v>19</v>
      </c>
      <c r="F113" s="109"/>
      <c r="G113" s="109" t="s">
        <v>23</v>
      </c>
      <c r="H113" s="109" t="s">
        <v>24</v>
      </c>
    </row>
    <row r="114" spans="1:8">
      <c r="A114" s="109" t="s">
        <v>48</v>
      </c>
      <c r="B114" s="117">
        <v>2.2041159517487199E-5</v>
      </c>
      <c r="C114" s="109" t="s">
        <v>54</v>
      </c>
      <c r="D114" s="109" t="s">
        <v>45</v>
      </c>
      <c r="E114" s="109" t="s">
        <v>19</v>
      </c>
      <c r="F114" s="109"/>
      <c r="G114" s="109" t="s">
        <v>23</v>
      </c>
      <c r="H114" s="109" t="s">
        <v>24</v>
      </c>
    </row>
    <row r="115" spans="1:8">
      <c r="A115" s="109" t="s">
        <v>87</v>
      </c>
      <c r="B115" s="117">
        <v>2.1580106827279601E-7</v>
      </c>
      <c r="C115" s="109" t="s">
        <v>85</v>
      </c>
      <c r="D115" s="109" t="s">
        <v>45</v>
      </c>
      <c r="E115" s="109" t="s">
        <v>19</v>
      </c>
      <c r="F115" s="109"/>
      <c r="G115" s="109" t="s">
        <v>23</v>
      </c>
      <c r="H115" s="109" t="s">
        <v>24</v>
      </c>
    </row>
    <row r="116" spans="1:8">
      <c r="A116" s="109" t="s">
        <v>88</v>
      </c>
      <c r="B116" s="117">
        <v>5.2212909273413703E-7</v>
      </c>
      <c r="C116" s="109" t="s">
        <v>86</v>
      </c>
      <c r="D116" s="109" t="s">
        <v>5</v>
      </c>
      <c r="E116" s="109" t="s">
        <v>19</v>
      </c>
      <c r="F116" s="109"/>
      <c r="G116" s="109" t="s">
        <v>23</v>
      </c>
      <c r="H116" s="109" t="s">
        <v>24</v>
      </c>
    </row>
    <row r="117" spans="1:8">
      <c r="A117" s="109" t="s">
        <v>88</v>
      </c>
      <c r="B117" s="117">
        <v>3.1059351923866298E-6</v>
      </c>
      <c r="C117" s="109" t="s">
        <v>86</v>
      </c>
      <c r="D117" s="109" t="s">
        <v>5</v>
      </c>
      <c r="E117" s="109" t="s">
        <v>19</v>
      </c>
      <c r="F117" s="109"/>
      <c r="G117" s="109" t="s">
        <v>23</v>
      </c>
      <c r="H117" s="109" t="s">
        <v>24</v>
      </c>
    </row>
    <row r="118" spans="1:8">
      <c r="A118" s="109" t="s">
        <v>77</v>
      </c>
      <c r="B118" s="117">
        <v>1.01033619739448E-6</v>
      </c>
      <c r="C118" s="109" t="s">
        <v>78</v>
      </c>
      <c r="D118" s="109" t="s">
        <v>5</v>
      </c>
      <c r="E118" s="109" t="s">
        <v>19</v>
      </c>
      <c r="F118" s="109"/>
      <c r="G118" s="109" t="s">
        <v>23</v>
      </c>
      <c r="H118" s="117" t="str">
        <f>$B$1</f>
        <v>case2_apos</v>
      </c>
    </row>
    <row r="120" spans="1:8" ht="15.75">
      <c r="A120" s="118" t="s">
        <v>1</v>
      </c>
      <c r="B120" s="119" t="s">
        <v>83</v>
      </c>
      <c r="C120" s="120"/>
      <c r="D120" s="121"/>
      <c r="E120" s="120"/>
      <c r="F120" s="122"/>
      <c r="G120" s="120"/>
      <c r="H120" s="120"/>
    </row>
    <row r="121" spans="1:8">
      <c r="A121" s="123" t="s">
        <v>2</v>
      </c>
      <c r="B121" s="124">
        <v>1</v>
      </c>
      <c r="C121" s="120"/>
      <c r="D121" s="120"/>
      <c r="E121" s="120"/>
      <c r="F121" s="122"/>
      <c r="G121" s="120"/>
      <c r="H121" s="120"/>
    </row>
    <row r="122" spans="1:8">
      <c r="A122" s="123" t="s">
        <v>3</v>
      </c>
      <c r="B122" s="125" t="s">
        <v>59</v>
      </c>
      <c r="C122" s="120"/>
      <c r="D122" s="120"/>
      <c r="E122" s="120"/>
      <c r="F122" s="122"/>
      <c r="G122" s="120"/>
      <c r="H122" s="120"/>
    </row>
    <row r="123" spans="1:8">
      <c r="A123" s="123" t="s">
        <v>4</v>
      </c>
      <c r="B123" s="126" t="s">
        <v>5</v>
      </c>
      <c r="C123" s="120"/>
      <c r="D123" s="120"/>
      <c r="E123" s="120"/>
      <c r="F123" s="122"/>
      <c r="G123" s="120"/>
      <c r="H123" s="120"/>
    </row>
    <row r="124" spans="1:8">
      <c r="A124" s="123" t="s">
        <v>6</v>
      </c>
      <c r="B124" s="125" t="s">
        <v>19</v>
      </c>
      <c r="C124" s="120"/>
      <c r="D124" s="120"/>
      <c r="E124" s="120"/>
      <c r="F124" s="122"/>
      <c r="G124" s="120"/>
      <c r="H124" s="120"/>
    </row>
    <row r="125" spans="1:8" ht="15.75">
      <c r="A125" s="127" t="s">
        <v>7</v>
      </c>
      <c r="B125" s="119"/>
      <c r="C125" s="127"/>
      <c r="D125" s="127"/>
      <c r="E125" s="127"/>
      <c r="F125" s="122"/>
      <c r="G125" s="127"/>
      <c r="H125" s="127"/>
    </row>
    <row r="126" spans="1:8" ht="15.75">
      <c r="A126" s="127" t="s">
        <v>8</v>
      </c>
      <c r="B126" s="127" t="s">
        <v>9</v>
      </c>
      <c r="C126" s="127" t="s">
        <v>3</v>
      </c>
      <c r="D126" s="127" t="s">
        <v>4</v>
      </c>
      <c r="E126" s="127" t="s">
        <v>6</v>
      </c>
      <c r="F126" s="128" t="s">
        <v>10</v>
      </c>
      <c r="G126" s="127" t="s">
        <v>11</v>
      </c>
      <c r="H126" s="127" t="s">
        <v>12</v>
      </c>
    </row>
    <row r="127" spans="1:8">
      <c r="A127" s="125" t="str">
        <f>B120</f>
        <v>MUD packgaging materials</v>
      </c>
      <c r="B127" s="129">
        <f>B121</f>
        <v>1</v>
      </c>
      <c r="C127" s="125" t="str">
        <f>B122</f>
        <v>packgaging materials</v>
      </c>
      <c r="D127" s="125" t="str">
        <f>B123</f>
        <v>GLO</v>
      </c>
      <c r="E127" s="125" t="str">
        <f>B124</f>
        <v>kilogram</v>
      </c>
      <c r="F127" s="120"/>
      <c r="G127" s="120" t="s">
        <v>22</v>
      </c>
      <c r="H127" s="130" t="str">
        <f>$B$1</f>
        <v>case2_apos</v>
      </c>
    </row>
    <row r="128" spans="1:8">
      <c r="A128" s="122" t="s">
        <v>65</v>
      </c>
      <c r="B128" s="122">
        <v>1</v>
      </c>
      <c r="C128" s="122" t="s">
        <v>62</v>
      </c>
      <c r="D128" s="122" t="s">
        <v>5</v>
      </c>
      <c r="E128" s="125" t="s">
        <v>19</v>
      </c>
      <c r="F128" s="122"/>
      <c r="G128" s="122" t="s">
        <v>23</v>
      </c>
      <c r="H128" s="122" t="s">
        <v>24</v>
      </c>
    </row>
    <row r="130" spans="1:8" ht="15.75">
      <c r="A130" s="131" t="s">
        <v>1</v>
      </c>
      <c r="B130" s="132" t="s">
        <v>89</v>
      </c>
      <c r="C130" s="133"/>
      <c r="D130" s="134"/>
      <c r="E130" s="133"/>
      <c r="F130" s="135"/>
      <c r="G130" s="133"/>
      <c r="H130" s="133"/>
    </row>
    <row r="131" spans="1:8">
      <c r="A131" s="136" t="s">
        <v>2</v>
      </c>
      <c r="B131" s="137">
        <v>1</v>
      </c>
      <c r="C131" s="133"/>
      <c r="D131" s="133"/>
      <c r="E131" s="133"/>
      <c r="F131" s="135"/>
      <c r="G131" s="133"/>
      <c r="H131" s="133"/>
    </row>
    <row r="132" spans="1:8">
      <c r="A132" s="136" t="s">
        <v>3</v>
      </c>
      <c r="B132" s="138" t="s">
        <v>68</v>
      </c>
      <c r="C132" s="133"/>
      <c r="D132" s="133"/>
      <c r="E132" s="133"/>
      <c r="F132" s="135"/>
      <c r="G132" s="133"/>
      <c r="H132" s="133"/>
    </row>
    <row r="133" spans="1:8">
      <c r="A133" s="136" t="s">
        <v>4</v>
      </c>
      <c r="B133" s="139" t="s">
        <v>5</v>
      </c>
      <c r="C133" s="133"/>
      <c r="D133" s="133"/>
      <c r="E133" s="133"/>
      <c r="F133" s="135"/>
      <c r="G133" s="133"/>
      <c r="H133" s="133"/>
    </row>
    <row r="134" spans="1:8">
      <c r="A134" s="136" t="s">
        <v>6</v>
      </c>
      <c r="B134" s="138" t="s">
        <v>6</v>
      </c>
      <c r="C134" s="133"/>
      <c r="D134" s="133"/>
      <c r="E134" s="133"/>
      <c r="F134" s="135"/>
      <c r="G134" s="133"/>
      <c r="H134" s="133"/>
    </row>
    <row r="135" spans="1:8" ht="15.75">
      <c r="A135" s="140" t="s">
        <v>7</v>
      </c>
      <c r="B135" s="132"/>
      <c r="C135" s="140"/>
      <c r="D135" s="140"/>
      <c r="E135" s="140"/>
      <c r="F135" s="135"/>
      <c r="G135" s="140"/>
      <c r="H135" s="140"/>
    </row>
    <row r="136" spans="1:8" ht="15.75">
      <c r="A136" s="140" t="s">
        <v>8</v>
      </c>
      <c r="B136" s="140" t="s">
        <v>9</v>
      </c>
      <c r="C136" s="140" t="s">
        <v>3</v>
      </c>
      <c r="D136" s="140" t="s">
        <v>4</v>
      </c>
      <c r="E136" s="140" t="s">
        <v>6</v>
      </c>
      <c r="F136" s="141" t="s">
        <v>10</v>
      </c>
      <c r="G136" s="140" t="s">
        <v>11</v>
      </c>
      <c r="H136" s="140" t="s">
        <v>12</v>
      </c>
    </row>
    <row r="137" spans="1:8">
      <c r="A137" s="138" t="str">
        <f>B130</f>
        <v>MUD manufacturing</v>
      </c>
      <c r="B137" s="142">
        <f>B131</f>
        <v>1</v>
      </c>
      <c r="C137" s="138" t="str">
        <f>B132</f>
        <v>manufacturing</v>
      </c>
      <c r="D137" s="138" t="str">
        <f>B133</f>
        <v>GLO</v>
      </c>
      <c r="E137" s="138" t="str">
        <f>B134</f>
        <v>unit</v>
      </c>
      <c r="F137" s="133"/>
      <c r="G137" s="133" t="s">
        <v>22</v>
      </c>
      <c r="H137" s="143" t="str">
        <f>$B$1</f>
        <v>case2_apos</v>
      </c>
    </row>
    <row r="138" spans="1:8">
      <c r="A138" s="135" t="s">
        <v>71</v>
      </c>
      <c r="B138" s="143">
        <v>2.5299999999999998E-5</v>
      </c>
      <c r="C138" s="135" t="s">
        <v>71</v>
      </c>
      <c r="D138" s="135" t="s">
        <v>45</v>
      </c>
      <c r="E138" s="135" t="s">
        <v>19</v>
      </c>
      <c r="F138" s="135"/>
      <c r="G138" s="135" t="s">
        <v>23</v>
      </c>
      <c r="H138" s="135" t="s">
        <v>24</v>
      </c>
    </row>
    <row r="139" spans="1:8">
      <c r="A139" s="135" t="s">
        <v>72</v>
      </c>
      <c r="B139" s="143">
        <v>3.2790945000000001E-5</v>
      </c>
      <c r="C139" s="135" t="s">
        <v>72</v>
      </c>
      <c r="D139" s="135" t="s">
        <v>45</v>
      </c>
      <c r="E139" s="135" t="s">
        <v>19</v>
      </c>
      <c r="F139" s="135"/>
      <c r="G139" s="135" t="s">
        <v>23</v>
      </c>
      <c r="H139" s="135" t="s">
        <v>24</v>
      </c>
    </row>
    <row r="140" spans="1:8">
      <c r="A140" s="135" t="s">
        <v>73</v>
      </c>
      <c r="B140" s="135">
        <v>1.8087480000000001E-4</v>
      </c>
      <c r="C140" s="135" t="s">
        <v>69</v>
      </c>
      <c r="D140" s="135" t="s">
        <v>5</v>
      </c>
      <c r="E140" s="135" t="s">
        <v>19</v>
      </c>
      <c r="F140" s="135"/>
      <c r="G140" s="135" t="s">
        <v>23</v>
      </c>
      <c r="H140" s="135" t="s">
        <v>24</v>
      </c>
    </row>
    <row r="141" spans="1:8">
      <c r="A141" s="135" t="s">
        <v>36</v>
      </c>
      <c r="B141" s="135">
        <v>2.39976081173181E-4</v>
      </c>
      <c r="C141" s="135" t="s">
        <v>36</v>
      </c>
      <c r="D141" s="135" t="s">
        <v>5</v>
      </c>
      <c r="E141" s="135" t="s">
        <v>19</v>
      </c>
      <c r="F141" s="135"/>
      <c r="G141" s="135" t="s">
        <v>23</v>
      </c>
      <c r="H141" s="143" t="str">
        <f>$B$1</f>
        <v>case2_apos</v>
      </c>
    </row>
    <row r="142" spans="1:8">
      <c r="A142" s="143" t="str">
        <f>A163</f>
        <v>mechanical disinfection</v>
      </c>
      <c r="B142" s="135">
        <v>3.125E-2</v>
      </c>
      <c r="C142" s="143" t="str">
        <f>C163</f>
        <v>dishwaser cycle</v>
      </c>
      <c r="D142" s="135" t="s">
        <v>5</v>
      </c>
      <c r="E142" s="135" t="s">
        <v>6</v>
      </c>
      <c r="F142" s="135"/>
      <c r="G142" s="135" t="s">
        <v>23</v>
      </c>
      <c r="H142" s="143" t="str">
        <f t="shared" ref="H142:H143" si="4">$B$1</f>
        <v>case2_apos</v>
      </c>
    </row>
    <row r="143" spans="1:8">
      <c r="A143" s="135" t="s">
        <v>104</v>
      </c>
      <c r="B143" s="135">
        <v>2.77777777777777E-2</v>
      </c>
      <c r="C143" s="135" t="s">
        <v>30</v>
      </c>
      <c r="D143" s="135" t="s">
        <v>5</v>
      </c>
      <c r="E143" s="135" t="s">
        <v>6</v>
      </c>
      <c r="F143" s="135"/>
      <c r="G143" s="135" t="s">
        <v>23</v>
      </c>
      <c r="H143" s="143" t="str">
        <f t="shared" si="4"/>
        <v>case2_apos</v>
      </c>
    </row>
    <row r="145" spans="1:8" ht="15.75">
      <c r="A145" s="144" t="s">
        <v>1</v>
      </c>
      <c r="B145" s="145" t="s">
        <v>31</v>
      </c>
      <c r="C145" s="146"/>
      <c r="D145" s="147"/>
      <c r="E145" s="146"/>
      <c r="F145" s="148"/>
      <c r="G145" s="146"/>
      <c r="H145" s="146"/>
    </row>
    <row r="146" spans="1:8">
      <c r="A146" s="149" t="s">
        <v>2</v>
      </c>
      <c r="B146" s="150">
        <v>1</v>
      </c>
      <c r="C146" s="146"/>
      <c r="D146" s="146"/>
      <c r="E146" s="146"/>
      <c r="F146" s="148"/>
      <c r="G146" s="146"/>
      <c r="H146" s="146"/>
    </row>
    <row r="147" spans="1:8">
      <c r="A147" s="149" t="s">
        <v>3</v>
      </c>
      <c r="B147" s="151" t="s">
        <v>31</v>
      </c>
      <c r="C147" s="146"/>
      <c r="D147" s="146"/>
      <c r="E147" s="146"/>
      <c r="F147" s="148"/>
      <c r="G147" s="146"/>
      <c r="H147" s="146"/>
    </row>
    <row r="148" spans="1:8">
      <c r="A148" s="149" t="s">
        <v>4</v>
      </c>
      <c r="B148" s="152" t="s">
        <v>5</v>
      </c>
      <c r="C148" s="146"/>
      <c r="D148" s="146"/>
      <c r="E148" s="146"/>
      <c r="F148" s="148"/>
      <c r="G148" s="146"/>
      <c r="H148" s="146"/>
    </row>
    <row r="149" spans="1:8">
      <c r="A149" s="149" t="s">
        <v>6</v>
      </c>
      <c r="B149" s="151" t="s">
        <v>6</v>
      </c>
      <c r="C149" s="146"/>
      <c r="D149" s="146"/>
      <c r="E149" s="146"/>
      <c r="F149" s="148"/>
      <c r="G149" s="146"/>
      <c r="H149" s="146"/>
    </row>
    <row r="150" spans="1:8" ht="15.75">
      <c r="A150" s="153" t="s">
        <v>7</v>
      </c>
      <c r="B150" s="145"/>
      <c r="C150" s="153"/>
      <c r="D150" s="153"/>
      <c r="E150" s="153"/>
      <c r="F150" s="148"/>
      <c r="G150" s="153"/>
      <c r="H150" s="153"/>
    </row>
    <row r="151" spans="1:8" ht="15.75">
      <c r="A151" s="153" t="s">
        <v>8</v>
      </c>
      <c r="B151" s="153" t="s">
        <v>9</v>
      </c>
      <c r="C151" s="153" t="s">
        <v>3</v>
      </c>
      <c r="D151" s="153" t="s">
        <v>4</v>
      </c>
      <c r="E151" s="153" t="s">
        <v>6</v>
      </c>
      <c r="F151" s="154" t="s">
        <v>10</v>
      </c>
      <c r="G151" s="153" t="s">
        <v>11</v>
      </c>
      <c r="H151" s="153" t="s">
        <v>12</v>
      </c>
    </row>
    <row r="152" spans="1:8">
      <c r="A152" s="151" t="str">
        <f>B145</f>
        <v>scalpel</v>
      </c>
      <c r="B152" s="155">
        <f>B146</f>
        <v>1</v>
      </c>
      <c r="C152" s="151" t="str">
        <f>B147</f>
        <v>scalpel</v>
      </c>
      <c r="D152" s="151" t="str">
        <f>B148</f>
        <v>GLO</v>
      </c>
      <c r="E152" s="151" t="str">
        <f>B149</f>
        <v>unit</v>
      </c>
      <c r="F152" s="146"/>
      <c r="G152" s="146" t="s">
        <v>22</v>
      </c>
      <c r="H152" s="156" t="str">
        <f>$B$1</f>
        <v>case2_apos</v>
      </c>
    </row>
    <row r="153" spans="1:8">
      <c r="A153" s="148" t="s">
        <v>47</v>
      </c>
      <c r="B153" s="148">
        <v>1.6799999999999901E-3</v>
      </c>
      <c r="C153" s="148" t="s">
        <v>53</v>
      </c>
      <c r="D153" s="148" t="s">
        <v>5</v>
      </c>
      <c r="E153" s="148" t="s">
        <v>19</v>
      </c>
      <c r="F153" s="148"/>
      <c r="G153" s="148" t="s">
        <v>23</v>
      </c>
      <c r="H153" s="148" t="s">
        <v>24</v>
      </c>
    </row>
    <row r="154" spans="1:8">
      <c r="A154" s="148" t="s">
        <v>76</v>
      </c>
      <c r="B154" s="148">
        <v>1.6799999999999901E-3</v>
      </c>
      <c r="C154" s="148" t="s">
        <v>72</v>
      </c>
      <c r="D154" s="148" t="s">
        <v>5</v>
      </c>
      <c r="E154" s="148" t="s">
        <v>19</v>
      </c>
      <c r="F154" s="148"/>
      <c r="G154" s="148" t="s">
        <v>23</v>
      </c>
      <c r="H154" s="148" t="s">
        <v>24</v>
      </c>
    </row>
    <row r="156" spans="1:8" ht="15.75">
      <c r="A156" s="169" t="s">
        <v>1</v>
      </c>
      <c r="B156" s="170" t="s">
        <v>90</v>
      </c>
      <c r="C156" s="171"/>
      <c r="D156" s="172"/>
      <c r="E156" s="171"/>
      <c r="F156" s="171"/>
      <c r="G156" s="171"/>
    </row>
    <row r="157" spans="1:8">
      <c r="A157" s="173" t="s">
        <v>2</v>
      </c>
      <c r="B157" s="174">
        <v>1</v>
      </c>
      <c r="C157" s="171"/>
      <c r="D157" s="171"/>
      <c r="E157" s="171"/>
      <c r="F157" s="171"/>
      <c r="G157" s="171"/>
    </row>
    <row r="158" spans="1:8">
      <c r="A158" s="173" t="s">
        <v>3</v>
      </c>
      <c r="B158" s="175" t="s">
        <v>91</v>
      </c>
      <c r="C158" s="171"/>
      <c r="D158" s="171"/>
      <c r="E158" s="171"/>
      <c r="F158" s="171"/>
      <c r="G158" s="171"/>
    </row>
    <row r="159" spans="1:8">
      <c r="A159" s="173" t="s">
        <v>4</v>
      </c>
      <c r="B159" s="176" t="s">
        <v>5</v>
      </c>
      <c r="C159" s="171"/>
      <c r="D159" s="171"/>
      <c r="E159" s="171"/>
      <c r="F159" s="171"/>
      <c r="G159" s="171"/>
    </row>
    <row r="160" spans="1:8">
      <c r="A160" s="173" t="s">
        <v>6</v>
      </c>
      <c r="B160" s="177" t="s">
        <v>6</v>
      </c>
      <c r="C160" s="171"/>
      <c r="D160" s="171"/>
      <c r="E160" s="171"/>
      <c r="F160" s="171"/>
      <c r="G160" s="171"/>
    </row>
    <row r="161" spans="1:8" ht="15.75">
      <c r="A161" s="178" t="s">
        <v>7</v>
      </c>
      <c r="B161" s="170"/>
      <c r="C161" s="178"/>
      <c r="D161" s="178"/>
      <c r="E161" s="178"/>
      <c r="F161" s="178"/>
      <c r="G161" s="178"/>
    </row>
    <row r="162" spans="1:8" ht="15.75">
      <c r="A162" s="178" t="s">
        <v>8</v>
      </c>
      <c r="B162" s="178" t="s">
        <v>9</v>
      </c>
      <c r="C162" s="178" t="s">
        <v>3</v>
      </c>
      <c r="D162" s="178" t="s">
        <v>4</v>
      </c>
      <c r="E162" s="178" t="s">
        <v>6</v>
      </c>
      <c r="F162" s="178" t="s">
        <v>11</v>
      </c>
      <c r="G162" s="178" t="s">
        <v>12</v>
      </c>
    </row>
    <row r="163" spans="1:8">
      <c r="A163" s="177" t="str">
        <f>B156</f>
        <v>mechanical disinfection</v>
      </c>
      <c r="B163" s="179">
        <f>B157</f>
        <v>1</v>
      </c>
      <c r="C163" s="177" t="str">
        <f>B158</f>
        <v>dishwaser cycle</v>
      </c>
      <c r="D163" s="177" t="str">
        <f>B159</f>
        <v>GLO</v>
      </c>
      <c r="E163" s="177" t="str">
        <f>B160</f>
        <v>unit</v>
      </c>
      <c r="F163" s="171" t="s">
        <v>22</v>
      </c>
      <c r="G163" s="177" t="str">
        <f>$B$1</f>
        <v>case2_apos</v>
      </c>
    </row>
    <row r="164" spans="1:8">
      <c r="A164" s="171" t="s">
        <v>92</v>
      </c>
      <c r="B164" s="177">
        <v>5.1999999999999998E-3</v>
      </c>
      <c r="C164" s="180" t="s">
        <v>93</v>
      </c>
      <c r="D164" s="171" t="s">
        <v>45</v>
      </c>
      <c r="E164" s="171" t="s">
        <v>19</v>
      </c>
      <c r="F164" s="171" t="s">
        <v>23</v>
      </c>
      <c r="G164" s="171" t="s">
        <v>24</v>
      </c>
    </row>
    <row r="165" spans="1:8">
      <c r="A165" s="181" t="s">
        <v>94</v>
      </c>
      <c r="B165" s="179">
        <v>15</v>
      </c>
      <c r="C165" s="180" t="s">
        <v>95</v>
      </c>
      <c r="D165" s="171" t="s">
        <v>96</v>
      </c>
      <c r="E165" s="171" t="s">
        <v>17</v>
      </c>
      <c r="F165" s="171" t="s">
        <v>23</v>
      </c>
      <c r="G165" s="171" t="s">
        <v>24</v>
      </c>
    </row>
    <row r="166" spans="1:8">
      <c r="A166" s="181" t="s">
        <v>97</v>
      </c>
      <c r="B166" s="182">
        <v>70</v>
      </c>
      <c r="C166" s="171" t="s">
        <v>98</v>
      </c>
      <c r="D166" s="181" t="s">
        <v>99</v>
      </c>
      <c r="E166" s="181" t="s">
        <v>19</v>
      </c>
      <c r="F166" s="171" t="s">
        <v>23</v>
      </c>
      <c r="G166" s="171" t="s">
        <v>24</v>
      </c>
    </row>
    <row r="167" spans="1:8">
      <c r="A167" s="183" t="s">
        <v>100</v>
      </c>
      <c r="B167" s="184">
        <v>140</v>
      </c>
      <c r="C167" s="171" t="s">
        <v>101</v>
      </c>
      <c r="D167" s="183" t="s">
        <v>45</v>
      </c>
      <c r="E167" s="181" t="s">
        <v>19</v>
      </c>
      <c r="F167" s="171" t="s">
        <v>23</v>
      </c>
      <c r="G167" s="171" t="s">
        <v>24</v>
      </c>
    </row>
    <row r="168" spans="1:8">
      <c r="A168" s="183" t="s">
        <v>102</v>
      </c>
      <c r="B168" s="184">
        <v>-0.21</v>
      </c>
      <c r="C168" s="171" t="s">
        <v>103</v>
      </c>
      <c r="D168" s="181" t="s">
        <v>99</v>
      </c>
      <c r="E168" s="183" t="s">
        <v>43</v>
      </c>
      <c r="F168" s="171" t="s">
        <v>23</v>
      </c>
      <c r="G168" s="171" t="s">
        <v>24</v>
      </c>
    </row>
    <row r="170" spans="1:8" ht="15.75">
      <c r="A170" s="185" t="s">
        <v>1</v>
      </c>
      <c r="B170" s="186" t="s">
        <v>104</v>
      </c>
      <c r="C170" s="187"/>
      <c r="D170" s="188"/>
      <c r="E170" s="187"/>
      <c r="F170" s="189"/>
      <c r="G170" s="187"/>
      <c r="H170" s="187"/>
    </row>
    <row r="171" spans="1:8">
      <c r="A171" s="190" t="s">
        <v>2</v>
      </c>
      <c r="B171" s="191">
        <v>1</v>
      </c>
      <c r="C171" s="187"/>
      <c r="D171" s="187"/>
      <c r="E171" s="187"/>
      <c r="F171" s="189"/>
      <c r="G171" s="187"/>
      <c r="H171" s="187"/>
    </row>
    <row r="172" spans="1:8">
      <c r="A172" s="190" t="s">
        <v>3</v>
      </c>
      <c r="B172" s="192" t="s">
        <v>105</v>
      </c>
      <c r="C172" s="187"/>
      <c r="D172" s="187"/>
      <c r="E172" s="187"/>
      <c r="F172" s="189"/>
      <c r="G172" s="187"/>
      <c r="H172" s="187"/>
    </row>
    <row r="173" spans="1:8">
      <c r="A173" s="190" t="s">
        <v>4</v>
      </c>
      <c r="B173" s="193" t="s">
        <v>5</v>
      </c>
      <c r="C173" s="187"/>
      <c r="D173" s="187"/>
      <c r="E173" s="187"/>
      <c r="F173" s="189"/>
      <c r="G173" s="187"/>
      <c r="H173" s="187"/>
    </row>
    <row r="174" spans="1:8">
      <c r="A174" s="190" t="s">
        <v>6</v>
      </c>
      <c r="B174" s="194" t="s">
        <v>6</v>
      </c>
      <c r="C174" s="187"/>
      <c r="D174" s="187"/>
      <c r="E174" s="187"/>
      <c r="F174" s="189"/>
      <c r="G174" s="187"/>
      <c r="H174" s="187"/>
    </row>
    <row r="175" spans="1:8" ht="15.75">
      <c r="A175" s="195" t="s">
        <v>7</v>
      </c>
      <c r="B175" s="186"/>
      <c r="C175" s="195"/>
      <c r="D175" s="195"/>
      <c r="E175" s="195"/>
      <c r="F175" s="189"/>
      <c r="G175" s="195"/>
      <c r="H175" s="195"/>
    </row>
    <row r="176" spans="1:8" ht="15.75">
      <c r="A176" s="195" t="s">
        <v>8</v>
      </c>
      <c r="B176" s="195" t="s">
        <v>9</v>
      </c>
      <c r="C176" s="195" t="s">
        <v>3</v>
      </c>
      <c r="D176" s="195" t="s">
        <v>4</v>
      </c>
      <c r="E176" s="195" t="s">
        <v>6</v>
      </c>
      <c r="F176" s="196" t="s">
        <v>10</v>
      </c>
      <c r="G176" s="195" t="s">
        <v>11</v>
      </c>
      <c r="H176" s="195" t="s">
        <v>12</v>
      </c>
    </row>
    <row r="177" spans="1:8">
      <c r="A177" s="194" t="str">
        <f>B170</f>
        <v>autoclave</v>
      </c>
      <c r="B177" s="197">
        <f>B171</f>
        <v>1</v>
      </c>
      <c r="C177" s="194" t="str">
        <f>B172</f>
        <v>autoclave cycle</v>
      </c>
      <c r="D177" s="194" t="str">
        <f>B173</f>
        <v>GLO</v>
      </c>
      <c r="E177" s="194" t="str">
        <f>B174</f>
        <v>unit</v>
      </c>
      <c r="F177" s="189"/>
      <c r="G177" s="187" t="s">
        <v>22</v>
      </c>
      <c r="H177" s="194" t="str">
        <f>$B$1</f>
        <v>case2_apos</v>
      </c>
    </row>
    <row r="178" spans="1:8">
      <c r="A178" s="198" t="s">
        <v>94</v>
      </c>
      <c r="B178" s="197">
        <v>10.9</v>
      </c>
      <c r="C178" s="199" t="s">
        <v>95</v>
      </c>
      <c r="D178" s="187" t="s">
        <v>96</v>
      </c>
      <c r="E178" s="187" t="s">
        <v>17</v>
      </c>
      <c r="F178" s="189"/>
      <c r="G178" s="187" t="s">
        <v>23</v>
      </c>
      <c r="H178" s="187" t="s">
        <v>24</v>
      </c>
    </row>
    <row r="179" spans="1:8">
      <c r="A179" s="198" t="s">
        <v>97</v>
      </c>
      <c r="B179" s="197">
        <v>280</v>
      </c>
      <c r="C179" s="187" t="s">
        <v>98</v>
      </c>
      <c r="D179" s="198" t="s">
        <v>99</v>
      </c>
      <c r="E179" s="187" t="s">
        <v>19</v>
      </c>
      <c r="F179" s="189"/>
      <c r="G179" s="187" t="s">
        <v>23</v>
      </c>
      <c r="H179" s="187" t="s">
        <v>24</v>
      </c>
    </row>
    <row r="180" spans="1:8">
      <c r="A180" s="200" t="s">
        <v>102</v>
      </c>
      <c r="B180" s="201">
        <v>-0.28000000000000003</v>
      </c>
      <c r="C180" s="187" t="s">
        <v>103</v>
      </c>
      <c r="D180" s="198" t="s">
        <v>99</v>
      </c>
      <c r="E180" s="198" t="s">
        <v>43</v>
      </c>
      <c r="F180" s="189"/>
      <c r="G180" s="187" t="s">
        <v>23</v>
      </c>
      <c r="H180" s="187" t="s">
        <v>24</v>
      </c>
    </row>
    <row r="182" spans="1:8" ht="15.75">
      <c r="A182" s="202" t="s">
        <v>1</v>
      </c>
      <c r="B182" s="203" t="s">
        <v>107</v>
      </c>
      <c r="C182" s="204"/>
      <c r="D182" s="205"/>
      <c r="E182" s="204"/>
      <c r="F182" s="206"/>
      <c r="G182" s="204"/>
      <c r="H182" s="204"/>
    </row>
    <row r="183" spans="1:8">
      <c r="A183" s="207" t="s">
        <v>2</v>
      </c>
      <c r="B183" s="208">
        <v>1</v>
      </c>
      <c r="C183" s="204"/>
      <c r="D183" s="204"/>
      <c r="E183" s="204"/>
      <c r="F183" s="206"/>
      <c r="G183" s="204"/>
      <c r="H183" s="204"/>
    </row>
    <row r="184" spans="1:8">
      <c r="A184" s="207" t="s">
        <v>3</v>
      </c>
      <c r="B184" s="209" t="s">
        <v>106</v>
      </c>
      <c r="C184" s="204"/>
      <c r="D184" s="204"/>
      <c r="E184" s="204"/>
      <c r="F184" s="206"/>
      <c r="G184" s="204"/>
      <c r="H184" s="204"/>
    </row>
    <row r="185" spans="1:8">
      <c r="A185" s="207" t="s">
        <v>4</v>
      </c>
      <c r="B185" s="210" t="s">
        <v>5</v>
      </c>
      <c r="C185" s="204"/>
      <c r="D185" s="204"/>
      <c r="E185" s="204"/>
      <c r="F185" s="206"/>
      <c r="G185" s="204"/>
      <c r="H185" s="204"/>
    </row>
    <row r="186" spans="1:8">
      <c r="A186" s="207" t="s">
        <v>6</v>
      </c>
      <c r="B186" s="211" t="s">
        <v>6</v>
      </c>
      <c r="C186" s="204"/>
      <c r="D186" s="204"/>
      <c r="E186" s="204"/>
      <c r="F186" s="206"/>
      <c r="G186" s="204"/>
      <c r="H186" s="204"/>
    </row>
    <row r="187" spans="1:8" ht="15.75">
      <c r="A187" s="212" t="s">
        <v>7</v>
      </c>
      <c r="B187" s="203"/>
      <c r="C187" s="212"/>
      <c r="D187" s="212"/>
      <c r="E187" s="212"/>
      <c r="F187" s="206"/>
      <c r="G187" s="212"/>
      <c r="H187" s="212"/>
    </row>
    <row r="188" spans="1:8" ht="15.75">
      <c r="A188" s="212" t="s">
        <v>8</v>
      </c>
      <c r="B188" s="212" t="s">
        <v>9</v>
      </c>
      <c r="C188" s="212" t="s">
        <v>3</v>
      </c>
      <c r="D188" s="212" t="s">
        <v>4</v>
      </c>
      <c r="E188" s="212" t="s">
        <v>6</v>
      </c>
      <c r="F188" s="213" t="s">
        <v>10</v>
      </c>
      <c r="G188" s="212" t="s">
        <v>11</v>
      </c>
      <c r="H188" s="212" t="s">
        <v>12</v>
      </c>
    </row>
    <row r="189" spans="1:8">
      <c r="A189" s="211" t="str">
        <f>B182</f>
        <v>surgery use</v>
      </c>
      <c r="B189" s="214">
        <f>B183</f>
        <v>1</v>
      </c>
      <c r="C189" s="211" t="str">
        <f>B184</f>
        <v>electricity consumption</v>
      </c>
      <c r="D189" s="211" t="str">
        <f>B185</f>
        <v>GLO</v>
      </c>
      <c r="E189" s="211" t="str">
        <f>B186</f>
        <v>unit</v>
      </c>
      <c r="F189" s="206"/>
      <c r="G189" s="204" t="s">
        <v>22</v>
      </c>
      <c r="H189" s="211" t="str">
        <f>$B$1</f>
        <v>case2_apos</v>
      </c>
    </row>
    <row r="190" spans="1:8">
      <c r="A190" s="215" t="s">
        <v>94</v>
      </c>
      <c r="B190" s="215">
        <f>(56/60*40 + 500 * 4/60)/1000</f>
        <v>7.0666666666666669E-2</v>
      </c>
      <c r="C190" s="215" t="s">
        <v>95</v>
      </c>
      <c r="D190" s="215" t="s">
        <v>96</v>
      </c>
      <c r="E190" s="215" t="s">
        <v>17</v>
      </c>
      <c r="F190" s="215"/>
      <c r="G190" s="204" t="s">
        <v>23</v>
      </c>
      <c r="H190" s="204" t="s">
        <v>24</v>
      </c>
    </row>
    <row r="192" spans="1:8" ht="15.75">
      <c r="A192" s="216" t="s">
        <v>1</v>
      </c>
      <c r="B192" s="217" t="s">
        <v>108</v>
      </c>
      <c r="C192" s="218"/>
      <c r="D192" s="219"/>
      <c r="E192" s="218"/>
      <c r="F192" s="220"/>
      <c r="G192" s="218"/>
      <c r="H192" s="218"/>
    </row>
    <row r="193" spans="1:8">
      <c r="A193" s="221" t="s">
        <v>2</v>
      </c>
      <c r="B193" s="222">
        <v>1</v>
      </c>
      <c r="C193" s="218"/>
      <c r="D193" s="218"/>
      <c r="E193" s="218"/>
      <c r="F193" s="220"/>
      <c r="G193" s="218"/>
      <c r="H193" s="218"/>
    </row>
    <row r="194" spans="1:8">
      <c r="A194" s="221" t="s">
        <v>3</v>
      </c>
      <c r="B194" s="223" t="s">
        <v>108</v>
      </c>
      <c r="C194" s="218"/>
      <c r="D194" s="218"/>
      <c r="E194" s="218"/>
      <c r="F194" s="220"/>
      <c r="G194" s="218"/>
      <c r="H194" s="218"/>
    </row>
    <row r="195" spans="1:8">
      <c r="A195" s="221" t="s">
        <v>4</v>
      </c>
      <c r="B195" s="224" t="s">
        <v>5</v>
      </c>
      <c r="C195" s="218"/>
      <c r="D195" s="218"/>
      <c r="E195" s="218"/>
      <c r="F195" s="220"/>
      <c r="G195" s="218"/>
      <c r="H195" s="218"/>
    </row>
    <row r="196" spans="1:8">
      <c r="A196" s="221" t="s">
        <v>6</v>
      </c>
      <c r="B196" s="225" t="s">
        <v>16</v>
      </c>
      <c r="C196" s="218"/>
      <c r="D196" s="218"/>
      <c r="E196" s="218"/>
      <c r="F196" s="220"/>
      <c r="G196" s="218"/>
      <c r="H196" s="218"/>
    </row>
    <row r="197" spans="1:8" ht="15.75">
      <c r="A197" s="226" t="s">
        <v>7</v>
      </c>
      <c r="B197" s="217"/>
      <c r="C197" s="226"/>
      <c r="D197" s="226"/>
      <c r="E197" s="226"/>
      <c r="F197" s="220"/>
      <c r="G197" s="226"/>
      <c r="H197" s="226"/>
    </row>
    <row r="198" spans="1:8" ht="15.75">
      <c r="A198" s="226" t="s">
        <v>8</v>
      </c>
      <c r="B198" s="226" t="s">
        <v>9</v>
      </c>
      <c r="C198" s="226" t="s">
        <v>3</v>
      </c>
      <c r="D198" s="226" t="s">
        <v>4</v>
      </c>
      <c r="E198" s="226" t="s">
        <v>6</v>
      </c>
      <c r="F198" s="227" t="s">
        <v>10</v>
      </c>
      <c r="G198" s="226" t="s">
        <v>11</v>
      </c>
      <c r="H198" s="226" t="s">
        <v>12</v>
      </c>
    </row>
    <row r="199" spans="1:8">
      <c r="A199" s="225" t="str">
        <f>B192</f>
        <v>transport</v>
      </c>
      <c r="B199" s="228">
        <f>B193</f>
        <v>1</v>
      </c>
      <c r="C199" s="225" t="str">
        <f>B194</f>
        <v>transport</v>
      </c>
      <c r="D199" s="225" t="str">
        <f>B195</f>
        <v>GLO</v>
      </c>
      <c r="E199" s="225" t="str">
        <f>B196</f>
        <v>ton kilometer</v>
      </c>
      <c r="F199" s="220"/>
      <c r="G199" s="218" t="s">
        <v>22</v>
      </c>
      <c r="H199" s="225" t="str">
        <f>$B$1</f>
        <v>case2_apos</v>
      </c>
    </row>
    <row r="200" spans="1:8">
      <c r="A200" s="229" t="s">
        <v>110</v>
      </c>
      <c r="B200" s="229">
        <v>1</v>
      </c>
      <c r="C200" s="229" t="s">
        <v>109</v>
      </c>
      <c r="D200" s="229" t="s">
        <v>45</v>
      </c>
      <c r="E200" s="229" t="s">
        <v>16</v>
      </c>
      <c r="F200" s="229"/>
      <c r="G200" s="218" t="s">
        <v>23</v>
      </c>
      <c r="H200" s="218" t="s">
        <v>24</v>
      </c>
    </row>
    <row r="202" spans="1:8" ht="15.75">
      <c r="A202" s="230" t="s">
        <v>1</v>
      </c>
      <c r="B202" s="231" t="s">
        <v>13</v>
      </c>
      <c r="C202" s="232"/>
      <c r="D202" s="233"/>
      <c r="E202" s="232"/>
      <c r="F202" s="234"/>
      <c r="G202" s="232"/>
      <c r="H202" s="232"/>
    </row>
    <row r="203" spans="1:8">
      <c r="A203" s="235" t="s">
        <v>2</v>
      </c>
      <c r="B203" s="236">
        <v>1</v>
      </c>
      <c r="C203" s="232"/>
      <c r="D203" s="232"/>
      <c r="E203" s="232"/>
      <c r="F203" s="234"/>
      <c r="G203" s="232"/>
      <c r="H203" s="232"/>
    </row>
    <row r="204" spans="1:8">
      <c r="A204" s="235" t="s">
        <v>3</v>
      </c>
      <c r="B204" s="237" t="s">
        <v>13</v>
      </c>
      <c r="C204" s="232"/>
      <c r="D204" s="232"/>
      <c r="E204" s="232"/>
      <c r="F204" s="234"/>
      <c r="G204" s="232"/>
      <c r="H204" s="232"/>
    </row>
    <row r="205" spans="1:8">
      <c r="A205" s="235" t="s">
        <v>4</v>
      </c>
      <c r="B205" s="238" t="s">
        <v>5</v>
      </c>
      <c r="C205" s="232"/>
      <c r="D205" s="232"/>
      <c r="E205" s="232"/>
      <c r="F205" s="234"/>
      <c r="G205" s="232"/>
      <c r="H205" s="232"/>
    </row>
    <row r="206" spans="1:8">
      <c r="A206" s="235" t="s">
        <v>6</v>
      </c>
      <c r="B206" s="237" t="s">
        <v>17</v>
      </c>
      <c r="C206" s="232"/>
      <c r="D206" s="232"/>
      <c r="E206" s="232"/>
      <c r="F206" s="234"/>
      <c r="G206" s="232"/>
      <c r="H206" s="232"/>
    </row>
    <row r="207" spans="1:8" ht="15.75">
      <c r="A207" s="239" t="s">
        <v>7</v>
      </c>
      <c r="B207" s="231"/>
      <c r="C207" s="239"/>
      <c r="D207" s="239"/>
      <c r="E207" s="239"/>
      <c r="F207" s="234"/>
      <c r="G207" s="239"/>
      <c r="H207" s="239"/>
    </row>
    <row r="208" spans="1:8" ht="15.75">
      <c r="A208" s="239" t="s">
        <v>8</v>
      </c>
      <c r="B208" s="239" t="s">
        <v>9</v>
      </c>
      <c r="C208" s="239" t="s">
        <v>3</v>
      </c>
      <c r="D208" s="239" t="s">
        <v>4</v>
      </c>
      <c r="E208" s="239" t="s">
        <v>6</v>
      </c>
      <c r="F208" s="240" t="s">
        <v>10</v>
      </c>
      <c r="G208" s="239" t="s">
        <v>11</v>
      </c>
      <c r="H208" s="239" t="s">
        <v>12</v>
      </c>
    </row>
    <row r="209" spans="1:8">
      <c r="A209" s="237" t="str">
        <f>B202</f>
        <v>mixed electricity mix</v>
      </c>
      <c r="B209" s="241">
        <f>B203</f>
        <v>1</v>
      </c>
      <c r="C209" s="237" t="str">
        <f>B204</f>
        <v>mixed electricity mix</v>
      </c>
      <c r="D209" s="237" t="str">
        <f>B205</f>
        <v>GLO</v>
      </c>
      <c r="E209" s="237" t="str">
        <f>B206</f>
        <v>kilowatt hour</v>
      </c>
      <c r="F209" s="234"/>
      <c r="G209" s="232" t="s">
        <v>22</v>
      </c>
      <c r="H209" s="237" t="str">
        <f>$B$1</f>
        <v>case2_apos</v>
      </c>
    </row>
    <row r="210" spans="1:8">
      <c r="A210" s="242" t="s">
        <v>111</v>
      </c>
      <c r="B210" s="242">
        <v>1</v>
      </c>
      <c r="C210" s="242" t="s">
        <v>112</v>
      </c>
      <c r="D210" s="242" t="s">
        <v>96</v>
      </c>
      <c r="E210" s="242" t="s">
        <v>17</v>
      </c>
      <c r="F210" s="242"/>
      <c r="G210" s="232" t="s">
        <v>23</v>
      </c>
      <c r="H210" s="232" t="s">
        <v>24</v>
      </c>
    </row>
    <row r="212" spans="1:8" ht="15.75">
      <c r="A212" s="243" t="s">
        <v>1</v>
      </c>
      <c r="B212" s="243" t="s">
        <v>113</v>
      </c>
      <c r="C212" s="244"/>
      <c r="D212" s="244"/>
      <c r="E212" s="244"/>
      <c r="F212" s="244"/>
      <c r="G212" s="244"/>
      <c r="H212" s="244"/>
    </row>
    <row r="213" spans="1:8">
      <c r="A213" s="245" t="s">
        <v>2</v>
      </c>
      <c r="B213" s="246">
        <v>1</v>
      </c>
      <c r="C213" s="244"/>
      <c r="D213" s="244"/>
      <c r="E213" s="244"/>
      <c r="F213" s="244"/>
      <c r="G213" s="244"/>
      <c r="H213" s="244"/>
    </row>
    <row r="214" spans="1:8">
      <c r="A214" s="245" t="s">
        <v>3</v>
      </c>
      <c r="B214" s="244" t="s">
        <v>113</v>
      </c>
      <c r="C214" s="244"/>
      <c r="D214" s="244"/>
      <c r="E214" s="244"/>
      <c r="F214" s="244"/>
      <c r="G214" s="244"/>
      <c r="H214" s="244"/>
    </row>
    <row r="215" spans="1:8">
      <c r="A215" s="245" t="s">
        <v>4</v>
      </c>
      <c r="B215" s="244" t="s">
        <v>5</v>
      </c>
      <c r="C215" s="244"/>
      <c r="D215" s="244"/>
      <c r="E215" s="244"/>
      <c r="F215" s="244"/>
      <c r="G215" s="244"/>
      <c r="H215" s="244"/>
    </row>
    <row r="216" spans="1:8">
      <c r="A216" s="245" t="s">
        <v>6</v>
      </c>
      <c r="B216" s="244" t="s">
        <v>18</v>
      </c>
      <c r="C216" s="244"/>
      <c r="D216" s="244"/>
      <c r="E216" s="244"/>
      <c r="F216" s="244"/>
      <c r="G216" s="244"/>
      <c r="H216" s="244"/>
    </row>
    <row r="217" spans="1:8" ht="15.75">
      <c r="A217" s="243" t="s">
        <v>7</v>
      </c>
      <c r="B217" s="244"/>
      <c r="C217" s="244"/>
      <c r="D217" s="244"/>
      <c r="E217" s="244"/>
      <c r="F217" s="244"/>
      <c r="G217" s="244"/>
      <c r="H217" s="244"/>
    </row>
    <row r="218" spans="1:8" ht="15.75">
      <c r="A218" s="247" t="s">
        <v>8</v>
      </c>
      <c r="B218" s="247" t="s">
        <v>9</v>
      </c>
      <c r="C218" s="247" t="s">
        <v>3</v>
      </c>
      <c r="D218" s="247" t="s">
        <v>4</v>
      </c>
      <c r="E218" s="247" t="s">
        <v>6</v>
      </c>
      <c r="F218" s="248" t="s">
        <v>10</v>
      </c>
      <c r="G218" s="247" t="s">
        <v>11</v>
      </c>
      <c r="H218" s="247" t="s">
        <v>12</v>
      </c>
    </row>
    <row r="219" spans="1:8">
      <c r="A219" s="249" t="str">
        <f>B212</f>
        <v>heat production from hot water</v>
      </c>
      <c r="B219" s="250">
        <f t="shared" ref="B219" si="5">B213</f>
        <v>1</v>
      </c>
      <c r="C219" s="249" t="str">
        <f t="shared" ref="C219" si="6">B214</f>
        <v>heat production from hot water</v>
      </c>
      <c r="D219" s="249" t="str">
        <f t="shared" ref="D219" si="7">B215</f>
        <v>GLO</v>
      </c>
      <c r="E219" s="249" t="str">
        <f t="shared" ref="E219" si="8">B216</f>
        <v>megajoule</v>
      </c>
      <c r="F219" s="244"/>
      <c r="G219" s="251" t="s">
        <v>22</v>
      </c>
      <c r="H219" s="249" t="str">
        <f t="shared" ref="H219" si="9">$B$1</f>
        <v>case2_apos</v>
      </c>
    </row>
    <row r="220" spans="1:8">
      <c r="A220" s="244" t="s">
        <v>114</v>
      </c>
      <c r="B220" s="244">
        <v>0.28850999999999999</v>
      </c>
      <c r="C220" s="244"/>
      <c r="D220" s="244"/>
      <c r="E220" s="244" t="s">
        <v>18</v>
      </c>
      <c r="F220" s="244" t="s">
        <v>115</v>
      </c>
      <c r="G220" s="252" t="s">
        <v>116</v>
      </c>
      <c r="H220" s="252" t="s">
        <v>117</v>
      </c>
    </row>
    <row r="221" spans="1:8">
      <c r="A221" s="244" t="s">
        <v>113</v>
      </c>
      <c r="B221" s="244">
        <v>1</v>
      </c>
      <c r="C221" s="244" t="s">
        <v>113</v>
      </c>
      <c r="D221" s="244" t="s">
        <v>5</v>
      </c>
      <c r="E221" s="244" t="s">
        <v>18</v>
      </c>
      <c r="F221" s="244"/>
      <c r="G221" s="244" t="s">
        <v>23</v>
      </c>
      <c r="H221" s="251" t="s">
        <v>24</v>
      </c>
    </row>
    <row r="222" spans="1:8">
      <c r="A222" s="244" t="s">
        <v>118</v>
      </c>
      <c r="B222" s="244">
        <v>6.5544999999999996E-8</v>
      </c>
      <c r="C222" s="244" t="s">
        <v>119</v>
      </c>
      <c r="D222" s="244" t="s">
        <v>120</v>
      </c>
      <c r="E222" s="244" t="s">
        <v>6</v>
      </c>
      <c r="F222" s="244"/>
      <c r="G222" s="244" t="s">
        <v>23</v>
      </c>
      <c r="H222" s="251" t="s">
        <v>24</v>
      </c>
    </row>
    <row r="223" spans="1:8">
      <c r="A223" s="244" t="s">
        <v>94</v>
      </c>
      <c r="B223" s="244">
        <v>0.23457</v>
      </c>
      <c r="C223" s="244" t="s">
        <v>95</v>
      </c>
      <c r="D223" s="244" t="s">
        <v>96</v>
      </c>
      <c r="E223" s="244" t="s">
        <v>17</v>
      </c>
      <c r="F223" s="244"/>
      <c r="G223" s="244" t="s">
        <v>23</v>
      </c>
      <c r="H223" s="251" t="s">
        <v>24</v>
      </c>
    </row>
    <row r="224" spans="1:8">
      <c r="A224" s="244" t="s">
        <v>121</v>
      </c>
      <c r="B224" s="244">
        <v>6.5544999999999996E-8</v>
      </c>
      <c r="C224" s="244" t="s">
        <v>122</v>
      </c>
      <c r="D224" s="244" t="s">
        <v>120</v>
      </c>
      <c r="E224" s="244" t="s">
        <v>6</v>
      </c>
      <c r="F224" s="244"/>
      <c r="G224" s="244" t="s">
        <v>23</v>
      </c>
      <c r="H224" s="251" t="s">
        <v>24</v>
      </c>
    </row>
    <row r="226" spans="1:8" ht="15.75">
      <c r="A226" s="253" t="s">
        <v>1</v>
      </c>
      <c r="B226" s="253" t="s">
        <v>14</v>
      </c>
      <c r="C226" s="122"/>
      <c r="D226" s="122"/>
      <c r="E226" s="122"/>
      <c r="F226" s="122"/>
      <c r="G226" s="122"/>
      <c r="H226" s="122"/>
    </row>
    <row r="227" spans="1:8">
      <c r="A227" s="122" t="s">
        <v>2</v>
      </c>
      <c r="B227" s="254">
        <v>1</v>
      </c>
      <c r="C227" s="122"/>
      <c r="D227" s="122"/>
      <c r="E227" s="122"/>
      <c r="F227" s="122"/>
      <c r="G227" s="122"/>
      <c r="H227" s="122"/>
    </row>
    <row r="228" spans="1:8">
      <c r="A228" s="122" t="s">
        <v>3</v>
      </c>
      <c r="B228" s="122" t="s">
        <v>14</v>
      </c>
      <c r="C228" s="122"/>
      <c r="D228" s="122"/>
      <c r="E228" s="122"/>
      <c r="F228" s="122"/>
      <c r="G228" s="122"/>
      <c r="H228" s="122"/>
    </row>
    <row r="229" spans="1:8">
      <c r="A229" s="122" t="s">
        <v>4</v>
      </c>
      <c r="B229" s="122" t="s">
        <v>5</v>
      </c>
      <c r="C229" s="122"/>
      <c r="D229" s="122"/>
      <c r="E229" s="122"/>
      <c r="F229" s="122"/>
      <c r="G229" s="122"/>
      <c r="H229" s="122"/>
    </row>
    <row r="230" spans="1:8">
      <c r="A230" s="122" t="s">
        <v>6</v>
      </c>
      <c r="B230" s="122" t="s">
        <v>18</v>
      </c>
      <c r="C230" s="122"/>
      <c r="D230" s="122"/>
      <c r="E230" s="122"/>
      <c r="F230" s="122"/>
      <c r="G230" s="122"/>
      <c r="H230" s="122"/>
    </row>
    <row r="231" spans="1:8" ht="15.75">
      <c r="A231" s="253" t="s">
        <v>7</v>
      </c>
      <c r="B231" s="122"/>
      <c r="C231" s="122"/>
      <c r="D231" s="122"/>
      <c r="E231" s="122"/>
      <c r="F231" s="122"/>
      <c r="G231" s="122"/>
      <c r="H231" s="122"/>
    </row>
    <row r="232" spans="1:8" ht="15.75">
      <c r="A232" s="127" t="s">
        <v>8</v>
      </c>
      <c r="B232" s="127" t="s">
        <v>9</v>
      </c>
      <c r="C232" s="127" t="s">
        <v>3</v>
      </c>
      <c r="D232" s="127" t="s">
        <v>4</v>
      </c>
      <c r="E232" s="127" t="s">
        <v>6</v>
      </c>
      <c r="F232" s="128" t="s">
        <v>10</v>
      </c>
      <c r="G232" s="127" t="s">
        <v>11</v>
      </c>
      <c r="H232" s="127" t="s">
        <v>12</v>
      </c>
    </row>
    <row r="233" spans="1:8">
      <c r="A233" s="122" t="str">
        <f>B226</f>
        <v>mixed heating grid</v>
      </c>
      <c r="B233" s="255">
        <f>B227</f>
        <v>1</v>
      </c>
      <c r="C233" s="122" t="str">
        <f>B228</f>
        <v>mixed heating grid</v>
      </c>
      <c r="D233" s="122" t="str">
        <f>B229</f>
        <v>GLO</v>
      </c>
      <c r="E233" s="122" t="str">
        <f>B230</f>
        <v>megajoule</v>
      </c>
      <c r="F233" s="122"/>
      <c r="G233" s="122" t="s">
        <v>22</v>
      </c>
      <c r="H233" s="122" t="str">
        <f t="shared" ref="H233:H234" si="10">$B$1</f>
        <v>case2_apos</v>
      </c>
    </row>
    <row r="234" spans="1:8">
      <c r="A234" s="122" t="s">
        <v>113</v>
      </c>
      <c r="B234" s="122">
        <v>0.1026</v>
      </c>
      <c r="C234" s="122" t="s">
        <v>113</v>
      </c>
      <c r="D234" s="122" t="s">
        <v>5</v>
      </c>
      <c r="E234" s="122" t="s">
        <v>18</v>
      </c>
      <c r="F234" s="122"/>
      <c r="G234" s="122" t="s">
        <v>23</v>
      </c>
      <c r="H234" s="122" t="str">
        <f t="shared" si="10"/>
        <v>case2_apos</v>
      </c>
    </row>
    <row r="235" spans="1:8">
      <c r="A235" s="122" t="s">
        <v>123</v>
      </c>
      <c r="B235" s="122">
        <v>5.1299999999999998E-2</v>
      </c>
      <c r="C235" s="122" t="s">
        <v>124</v>
      </c>
      <c r="D235" s="122" t="s">
        <v>99</v>
      </c>
      <c r="E235" s="122" t="s">
        <v>18</v>
      </c>
      <c r="F235" s="122"/>
      <c r="G235" s="122" t="s">
        <v>23</v>
      </c>
      <c r="H235" s="122" t="s">
        <v>24</v>
      </c>
    </row>
    <row r="236" spans="1:8">
      <c r="A236" s="122" t="s">
        <v>125</v>
      </c>
      <c r="B236" s="122">
        <v>0.44869999999999999</v>
      </c>
      <c r="C236" s="122" t="s">
        <v>124</v>
      </c>
      <c r="D236" s="122" t="s">
        <v>120</v>
      </c>
      <c r="E236" s="122" t="s">
        <v>18</v>
      </c>
      <c r="F236" s="122"/>
      <c r="G236" s="122" t="s">
        <v>23</v>
      </c>
      <c r="H236" s="122" t="s">
        <v>24</v>
      </c>
    </row>
    <row r="237" spans="1:8">
      <c r="A237" s="122" t="s">
        <v>126</v>
      </c>
      <c r="B237" s="122">
        <v>0.20513000000000001</v>
      </c>
      <c r="C237" s="122" t="s">
        <v>127</v>
      </c>
      <c r="D237" s="122" t="s">
        <v>99</v>
      </c>
      <c r="E237" s="122" t="s">
        <v>18</v>
      </c>
      <c r="F237" s="122"/>
      <c r="G237" s="122" t="s">
        <v>23</v>
      </c>
      <c r="H237" s="122" t="s">
        <v>24</v>
      </c>
    </row>
    <row r="238" spans="1:8">
      <c r="A238" s="122" t="s">
        <v>128</v>
      </c>
      <c r="B238" s="122">
        <v>0.17949999999999999</v>
      </c>
      <c r="C238" s="122" t="s">
        <v>129</v>
      </c>
      <c r="D238" s="122" t="s">
        <v>120</v>
      </c>
      <c r="E238" s="122" t="s">
        <v>18</v>
      </c>
      <c r="F238" s="122"/>
      <c r="G238" s="122" t="s">
        <v>23</v>
      </c>
      <c r="H238" s="122" t="s">
        <v>24</v>
      </c>
    </row>
    <row r="239" spans="1:8">
      <c r="A239" s="122" t="s">
        <v>130</v>
      </c>
      <c r="B239" s="122">
        <v>1.2800000000000001E-2</v>
      </c>
      <c r="C239" s="122" t="s">
        <v>130</v>
      </c>
      <c r="D239" s="122" t="s">
        <v>99</v>
      </c>
      <c r="E239" s="122" t="s">
        <v>18</v>
      </c>
      <c r="F239" s="122"/>
      <c r="G239" s="122" t="s">
        <v>23</v>
      </c>
      <c r="H239" s="122" t="s">
        <v>24</v>
      </c>
    </row>
    <row r="241" spans="1:8" ht="15.75">
      <c r="A241" s="262" t="s">
        <v>1</v>
      </c>
      <c r="B241" s="262" t="s">
        <v>131</v>
      </c>
      <c r="C241" s="263"/>
      <c r="D241" s="263"/>
      <c r="E241" s="263"/>
      <c r="F241" s="263"/>
      <c r="G241" s="263"/>
      <c r="H241" s="263"/>
    </row>
    <row r="242" spans="1:8">
      <c r="A242" s="263" t="s">
        <v>2</v>
      </c>
      <c r="B242" s="264">
        <v>1</v>
      </c>
      <c r="C242" s="263"/>
      <c r="D242" s="263"/>
      <c r="E242" s="263"/>
      <c r="F242" s="263"/>
      <c r="G242" s="263"/>
      <c r="H242" s="263"/>
    </row>
    <row r="243" spans="1:8">
      <c r="A243" s="263" t="s">
        <v>3</v>
      </c>
      <c r="B243" s="263" t="s">
        <v>132</v>
      </c>
      <c r="C243" s="263"/>
      <c r="D243" s="263"/>
      <c r="E243" s="263"/>
      <c r="F243" s="263"/>
      <c r="G243" s="263"/>
      <c r="H243" s="263"/>
    </row>
    <row r="244" spans="1:8">
      <c r="A244" s="263" t="s">
        <v>4</v>
      </c>
      <c r="B244" s="263" t="s">
        <v>5</v>
      </c>
      <c r="C244" s="263"/>
      <c r="D244" s="263"/>
      <c r="E244" s="263"/>
      <c r="F244" s="263"/>
      <c r="G244" s="263"/>
      <c r="H244" s="263"/>
    </row>
    <row r="245" spans="1:8">
      <c r="A245" s="263" t="s">
        <v>6</v>
      </c>
      <c r="B245" s="263" t="s">
        <v>19</v>
      </c>
      <c r="C245" s="263"/>
      <c r="D245" s="263"/>
      <c r="E245" s="263"/>
      <c r="F245" s="263"/>
      <c r="G245" s="263"/>
      <c r="H245" s="263"/>
    </row>
    <row r="246" spans="1:8" ht="15.75">
      <c r="A246" s="262" t="s">
        <v>7</v>
      </c>
      <c r="B246" s="263"/>
      <c r="C246" s="263"/>
      <c r="D246" s="263"/>
      <c r="E246" s="263"/>
      <c r="F246" s="263"/>
      <c r="G246" s="263"/>
      <c r="H246" s="263"/>
    </row>
    <row r="247" spans="1:8" ht="15.75">
      <c r="A247" s="265" t="s">
        <v>8</v>
      </c>
      <c r="B247" s="265" t="s">
        <v>9</v>
      </c>
      <c r="C247" s="265" t="s">
        <v>3</v>
      </c>
      <c r="D247" s="265" t="s">
        <v>4</v>
      </c>
      <c r="E247" s="265" t="s">
        <v>6</v>
      </c>
      <c r="F247" s="266" t="s">
        <v>10</v>
      </c>
      <c r="G247" s="265" t="s">
        <v>11</v>
      </c>
      <c r="H247" s="265" t="s">
        <v>12</v>
      </c>
    </row>
    <row r="248" spans="1:8">
      <c r="A248" s="263" t="str">
        <f>B241</f>
        <v>eol SUD</v>
      </c>
      <c r="B248" s="267">
        <f>B242</f>
        <v>1</v>
      </c>
      <c r="C248" s="263" t="str">
        <f>B243</f>
        <v>eol</v>
      </c>
      <c r="D248" s="263" t="str">
        <f>B244</f>
        <v>GLO</v>
      </c>
      <c r="E248" s="263" t="str">
        <f>B245</f>
        <v>kilogram</v>
      </c>
      <c r="F248" s="263"/>
      <c r="G248" s="263" t="s">
        <v>22</v>
      </c>
      <c r="H248" s="263" t="str">
        <f t="shared" ref="H248" si="11">$B$1</f>
        <v>case2_apos</v>
      </c>
    </row>
    <row r="249" spans="1:8">
      <c r="A249" s="263" t="s">
        <v>137</v>
      </c>
      <c r="B249" s="263">
        <v>4.1554130910640599E-2</v>
      </c>
      <c r="C249" s="263" t="s">
        <v>133</v>
      </c>
      <c r="D249" s="263" t="s">
        <v>99</v>
      </c>
      <c r="E249" s="263" t="s">
        <v>19</v>
      </c>
      <c r="F249" s="263"/>
      <c r="G249" s="263" t="s">
        <v>23</v>
      </c>
      <c r="H249" s="263" t="s">
        <v>24</v>
      </c>
    </row>
    <row r="250" spans="1:8">
      <c r="A250" s="263" t="s">
        <v>138</v>
      </c>
      <c r="B250" s="263">
        <v>0.271672758270046</v>
      </c>
      <c r="C250" s="263" t="s">
        <v>134</v>
      </c>
      <c r="D250" s="263" t="s">
        <v>120</v>
      </c>
      <c r="E250" s="263" t="s">
        <v>19</v>
      </c>
      <c r="F250" s="263"/>
      <c r="G250" s="263" t="s">
        <v>23</v>
      </c>
      <c r="H250" s="263" t="s">
        <v>24</v>
      </c>
    </row>
    <row r="251" spans="1:8">
      <c r="A251" s="263" t="s">
        <v>139</v>
      </c>
      <c r="B251" s="263">
        <v>0.52743927745681096</v>
      </c>
      <c r="C251" s="263" t="s">
        <v>135</v>
      </c>
      <c r="D251" s="263" t="s">
        <v>120</v>
      </c>
      <c r="E251" s="263" t="s">
        <v>19</v>
      </c>
      <c r="F251" s="263"/>
      <c r="G251" s="263" t="s">
        <v>23</v>
      </c>
      <c r="H251" s="263" t="s">
        <v>24</v>
      </c>
    </row>
    <row r="252" spans="1:8">
      <c r="A252" s="263" t="s">
        <v>140</v>
      </c>
      <c r="B252" s="263">
        <v>0.15933383336250301</v>
      </c>
      <c r="C252" s="263" t="s">
        <v>136</v>
      </c>
      <c r="D252" s="263" t="s">
        <v>120</v>
      </c>
      <c r="E252" s="263" t="s">
        <v>19</v>
      </c>
      <c r="F252" s="263"/>
      <c r="G252" s="263" t="s">
        <v>23</v>
      </c>
      <c r="H252" s="263" t="s">
        <v>24</v>
      </c>
    </row>
    <row r="254" spans="1:8" ht="15.75">
      <c r="A254" s="256" t="s">
        <v>1</v>
      </c>
      <c r="B254" s="256" t="s">
        <v>141</v>
      </c>
      <c r="C254" s="257"/>
      <c r="D254" s="257"/>
      <c r="E254" s="257"/>
      <c r="F254" s="257"/>
      <c r="G254" s="257"/>
      <c r="H254" s="257"/>
    </row>
    <row r="255" spans="1:8">
      <c r="A255" s="257" t="s">
        <v>2</v>
      </c>
      <c r="B255" s="258">
        <v>1</v>
      </c>
      <c r="C255" s="257"/>
      <c r="D255" s="257"/>
      <c r="E255" s="257"/>
      <c r="F255" s="257"/>
      <c r="G255" s="257"/>
      <c r="H255" s="257"/>
    </row>
    <row r="256" spans="1:8">
      <c r="A256" s="257" t="s">
        <v>3</v>
      </c>
      <c r="B256" s="257" t="s">
        <v>132</v>
      </c>
      <c r="C256" s="257"/>
      <c r="D256" s="257"/>
      <c r="E256" s="257"/>
      <c r="F256" s="257"/>
      <c r="G256" s="257"/>
      <c r="H256" s="257"/>
    </row>
    <row r="257" spans="1:8">
      <c r="A257" s="257" t="s">
        <v>4</v>
      </c>
      <c r="B257" s="257" t="s">
        <v>5</v>
      </c>
      <c r="C257" s="257"/>
      <c r="D257" s="257"/>
      <c r="E257" s="257"/>
      <c r="F257" s="257"/>
      <c r="G257" s="257"/>
      <c r="H257" s="257"/>
    </row>
    <row r="258" spans="1:8">
      <c r="A258" s="257" t="s">
        <v>6</v>
      </c>
      <c r="B258" s="257" t="s">
        <v>19</v>
      </c>
      <c r="C258" s="257"/>
      <c r="D258" s="257"/>
      <c r="E258" s="257"/>
      <c r="F258" s="257"/>
      <c r="G258" s="257"/>
      <c r="H258" s="257"/>
    </row>
    <row r="259" spans="1:8" ht="15.75">
      <c r="A259" s="256" t="s">
        <v>7</v>
      </c>
      <c r="B259" s="257"/>
      <c r="C259" s="257"/>
      <c r="D259" s="257"/>
      <c r="E259" s="257"/>
      <c r="F259" s="257"/>
      <c r="G259" s="257"/>
      <c r="H259" s="257"/>
    </row>
    <row r="260" spans="1:8" ht="15.75">
      <c r="A260" s="259" t="s">
        <v>8</v>
      </c>
      <c r="B260" s="259" t="s">
        <v>9</v>
      </c>
      <c r="C260" s="259" t="s">
        <v>3</v>
      </c>
      <c r="D260" s="259" t="s">
        <v>4</v>
      </c>
      <c r="E260" s="259" t="s">
        <v>6</v>
      </c>
      <c r="F260" s="260" t="s">
        <v>10</v>
      </c>
      <c r="G260" s="259" t="s">
        <v>11</v>
      </c>
      <c r="H260" s="259" t="s">
        <v>12</v>
      </c>
    </row>
    <row r="261" spans="1:8">
      <c r="A261" s="257" t="str">
        <f>B254</f>
        <v>eol MUD</v>
      </c>
      <c r="B261" s="261">
        <f>B255</f>
        <v>1</v>
      </c>
      <c r="C261" s="257" t="str">
        <f>B256</f>
        <v>eol</v>
      </c>
      <c r="D261" s="257" t="str">
        <f>B257</f>
        <v>GLO</v>
      </c>
      <c r="E261" s="257" t="str">
        <f>B258</f>
        <v>kilogram</v>
      </c>
      <c r="F261" s="257"/>
      <c r="G261" s="257" t="s">
        <v>22</v>
      </c>
      <c r="H261" s="257" t="str">
        <f t="shared" ref="H261" si="12">$B$1</f>
        <v>case2_apos</v>
      </c>
    </row>
    <row r="262" spans="1:8">
      <c r="A262" s="257" t="s">
        <v>137</v>
      </c>
      <c r="B262" s="257">
        <v>4.1554130910640599E-2</v>
      </c>
      <c r="C262" s="257" t="s">
        <v>133</v>
      </c>
      <c r="D262" s="257" t="s">
        <v>99</v>
      </c>
      <c r="E262" s="257" t="s">
        <v>19</v>
      </c>
      <c r="F262" s="257"/>
      <c r="G262" s="257" t="s">
        <v>23</v>
      </c>
      <c r="H262" s="257" t="s">
        <v>24</v>
      </c>
    </row>
    <row r="263" spans="1:8">
      <c r="A263" s="257" t="s">
        <v>139</v>
      </c>
      <c r="B263" s="257">
        <v>0.52743927745681096</v>
      </c>
      <c r="C263" s="257" t="s">
        <v>135</v>
      </c>
      <c r="D263" s="257" t="s">
        <v>120</v>
      </c>
      <c r="E263" s="257" t="s">
        <v>19</v>
      </c>
      <c r="F263" s="257"/>
      <c r="G263" s="257" t="s">
        <v>23</v>
      </c>
      <c r="H263" s="257" t="s">
        <v>24</v>
      </c>
    </row>
    <row r="264" spans="1:8">
      <c r="A264" s="257" t="s">
        <v>140</v>
      </c>
      <c r="B264" s="257">
        <v>0.15933383336250301</v>
      </c>
      <c r="C264" s="257" t="s">
        <v>136</v>
      </c>
      <c r="D264" s="257" t="s">
        <v>120</v>
      </c>
      <c r="E264" s="257" t="s">
        <v>19</v>
      </c>
      <c r="F264" s="257"/>
      <c r="G264" s="257" t="s">
        <v>23</v>
      </c>
      <c r="H264" s="257" t="s">
        <v>24</v>
      </c>
    </row>
    <row r="266" spans="1:8" ht="15.75">
      <c r="A266" s="268" t="s">
        <v>1</v>
      </c>
      <c r="B266" s="269" t="s">
        <v>142</v>
      </c>
      <c r="C266" s="35"/>
      <c r="D266" s="270"/>
      <c r="E266" s="35"/>
      <c r="F266" s="34"/>
      <c r="G266" s="35"/>
      <c r="H266" s="35"/>
    </row>
    <row r="267" spans="1:8">
      <c r="A267" s="271" t="s">
        <v>2</v>
      </c>
      <c r="B267" s="272">
        <v>1</v>
      </c>
      <c r="C267" s="35"/>
      <c r="D267" s="35"/>
      <c r="E267" s="35"/>
      <c r="F267" s="34"/>
      <c r="G267" s="35"/>
      <c r="H267" s="35"/>
    </row>
    <row r="268" spans="1:8">
      <c r="A268" s="271" t="s">
        <v>3</v>
      </c>
      <c r="B268" s="273" t="s">
        <v>143</v>
      </c>
      <c r="C268" s="35"/>
      <c r="D268" s="35"/>
      <c r="E268" s="35"/>
      <c r="F268" s="34"/>
      <c r="G268" s="35"/>
      <c r="H268" s="35"/>
    </row>
    <row r="269" spans="1:8">
      <c r="A269" s="271" t="s">
        <v>4</v>
      </c>
      <c r="B269" s="274" t="s">
        <v>5</v>
      </c>
      <c r="C269" s="35"/>
      <c r="D269" s="35"/>
      <c r="E269" s="35"/>
      <c r="F269" s="34"/>
      <c r="G269" s="35"/>
      <c r="H269" s="35"/>
    </row>
    <row r="270" spans="1:8">
      <c r="A270" s="271" t="s">
        <v>6</v>
      </c>
      <c r="B270" s="32" t="s">
        <v>6</v>
      </c>
      <c r="C270" s="35"/>
      <c r="D270" s="35"/>
      <c r="E270" s="35"/>
      <c r="F270" s="34"/>
      <c r="G270" s="35"/>
      <c r="H270" s="35"/>
    </row>
    <row r="271" spans="1:8" ht="15.75">
      <c r="A271" s="275" t="s">
        <v>7</v>
      </c>
      <c r="B271" s="269"/>
      <c r="C271" s="275"/>
      <c r="D271" s="275"/>
      <c r="E271" s="275"/>
      <c r="F271" s="34"/>
      <c r="G271" s="275"/>
      <c r="H271" s="275"/>
    </row>
    <row r="272" spans="1:8" ht="15.75">
      <c r="A272" s="275" t="s">
        <v>8</v>
      </c>
      <c r="B272" s="275" t="s">
        <v>9</v>
      </c>
      <c r="C272" s="275" t="s">
        <v>3</v>
      </c>
      <c r="D272" s="275" t="s">
        <v>4</v>
      </c>
      <c r="E272" s="275" t="s">
        <v>6</v>
      </c>
      <c r="F272" s="276" t="s">
        <v>10</v>
      </c>
      <c r="G272" s="275" t="s">
        <v>11</v>
      </c>
      <c r="H272" s="275" t="s">
        <v>12</v>
      </c>
    </row>
    <row r="273" spans="1:8">
      <c r="A273" s="32" t="str">
        <f>B266</f>
        <v>H200 SU</v>
      </c>
      <c r="B273" s="33">
        <f>B267</f>
        <v>1</v>
      </c>
      <c r="C273" s="32" t="str">
        <f>B268</f>
        <v>H200 H2S</v>
      </c>
      <c r="D273" s="32" t="str">
        <f>B269</f>
        <v>GLO</v>
      </c>
      <c r="E273" s="32" t="str">
        <f>B270</f>
        <v>unit</v>
      </c>
      <c r="F273" s="34"/>
      <c r="G273" s="35" t="s">
        <v>22</v>
      </c>
      <c r="H273" s="32" t="str">
        <f>$B$1</f>
        <v>case2_apos</v>
      </c>
    </row>
    <row r="274" spans="1:8">
      <c r="A274" s="32" t="s">
        <v>35</v>
      </c>
      <c r="B274" s="33">
        <v>1</v>
      </c>
      <c r="C274" s="32" t="s">
        <v>35</v>
      </c>
      <c r="D274" s="32" t="s">
        <v>5</v>
      </c>
      <c r="E274" s="32" t="s">
        <v>6</v>
      </c>
      <c r="F274" s="34"/>
      <c r="G274" s="35" t="s">
        <v>23</v>
      </c>
      <c r="H274" s="32" t="str">
        <f>$B$1</f>
        <v>case2_apos</v>
      </c>
    </row>
    <row r="275" spans="1:8">
      <c r="A275" s="32" t="str">
        <f>A177</f>
        <v>autoclave</v>
      </c>
      <c r="B275" s="33">
        <f>1/12</f>
        <v>8.3333333333333329E-2</v>
      </c>
      <c r="C275" s="32" t="str">
        <f>C177</f>
        <v>autoclave cycle</v>
      </c>
      <c r="D275" s="32" t="s">
        <v>5</v>
      </c>
      <c r="E275" s="32" t="s">
        <v>6</v>
      </c>
      <c r="F275" s="34"/>
      <c r="G275" s="35" t="s">
        <v>23</v>
      </c>
      <c r="H275" s="32" t="str">
        <f>$B$1</f>
        <v>case2_apos</v>
      </c>
    </row>
    <row r="276" spans="1:8">
      <c r="A276" s="277" t="s">
        <v>144</v>
      </c>
      <c r="B276" s="278">
        <v>7.0999999999999994E-2</v>
      </c>
      <c r="C276" s="277" t="s">
        <v>145</v>
      </c>
      <c r="D276" s="279" t="s">
        <v>120</v>
      </c>
      <c r="E276" s="279" t="s">
        <v>19</v>
      </c>
      <c r="F276" s="279"/>
      <c r="G276" s="280" t="s">
        <v>23</v>
      </c>
      <c r="H276" s="280" t="s">
        <v>24</v>
      </c>
    </row>
    <row r="277" spans="1:8">
      <c r="A277" s="281" t="s">
        <v>139</v>
      </c>
      <c r="B277" s="278">
        <v>7.2700000000000004E-3</v>
      </c>
      <c r="C277" s="280" t="s">
        <v>135</v>
      </c>
      <c r="D277" s="279" t="s">
        <v>120</v>
      </c>
      <c r="E277" s="279" t="s">
        <v>19</v>
      </c>
      <c r="F277" s="279"/>
      <c r="G277" s="280" t="s">
        <v>23</v>
      </c>
      <c r="H277" s="280" t="s">
        <v>24</v>
      </c>
    </row>
    <row r="278" spans="1:8">
      <c r="A278" s="281" t="s">
        <v>111</v>
      </c>
      <c r="B278" s="278">
        <v>-0.92</v>
      </c>
      <c r="C278" s="280" t="s">
        <v>112</v>
      </c>
      <c r="D278" s="279" t="s">
        <v>96</v>
      </c>
      <c r="E278" s="279" t="s">
        <v>17</v>
      </c>
      <c r="F278" s="279"/>
      <c r="G278" s="280" t="s">
        <v>23</v>
      </c>
      <c r="H278" s="280" t="s">
        <v>24</v>
      </c>
    </row>
    <row r="279" spans="1:8">
      <c r="A279" s="281" t="s">
        <v>14</v>
      </c>
      <c r="B279" s="278">
        <v>-3.3</v>
      </c>
      <c r="C279" s="280" t="s">
        <v>14</v>
      </c>
      <c r="D279" s="279" t="s">
        <v>5</v>
      </c>
      <c r="E279" s="279" t="s">
        <v>18</v>
      </c>
      <c r="F279" s="279"/>
      <c r="G279" s="280" t="s">
        <v>23</v>
      </c>
      <c r="H279" s="32" t="str">
        <f>$B$1</f>
        <v>case2_apos</v>
      </c>
    </row>
    <row r="280" spans="1:8">
      <c r="A280" s="281" t="s">
        <v>146</v>
      </c>
      <c r="B280" s="282">
        <v>3.16E-3</v>
      </c>
      <c r="C280" s="280" t="s">
        <v>15</v>
      </c>
      <c r="D280" s="279" t="s">
        <v>99</v>
      </c>
      <c r="E280" s="279" t="s">
        <v>19</v>
      </c>
      <c r="F280" s="279"/>
      <c r="G280" s="280" t="s">
        <v>23</v>
      </c>
      <c r="H280" s="280" t="s">
        <v>24</v>
      </c>
    </row>
    <row r="282" spans="1:8" ht="15.75">
      <c r="A282" s="157" t="s">
        <v>1</v>
      </c>
      <c r="B282" s="158" t="s">
        <v>35</v>
      </c>
      <c r="C282" s="17"/>
      <c r="D282" s="159"/>
      <c r="E282" s="17"/>
      <c r="F282" s="17"/>
      <c r="G282" s="17"/>
    </row>
    <row r="283" spans="1:8">
      <c r="A283" s="160" t="s">
        <v>2</v>
      </c>
      <c r="B283" s="161">
        <v>1</v>
      </c>
      <c r="C283" s="17"/>
      <c r="D283" s="17"/>
      <c r="E283" s="17"/>
      <c r="F283" s="17"/>
      <c r="G283" s="17"/>
    </row>
    <row r="284" spans="1:8">
      <c r="A284" s="160" t="s">
        <v>3</v>
      </c>
      <c r="B284" s="162" t="s">
        <v>35</v>
      </c>
      <c r="C284" s="17"/>
      <c r="D284" s="17"/>
      <c r="E284" s="17"/>
      <c r="F284" s="17"/>
      <c r="G284" s="17"/>
    </row>
    <row r="285" spans="1:8">
      <c r="A285" s="160" t="s">
        <v>4</v>
      </c>
      <c r="B285" s="163" t="s">
        <v>5</v>
      </c>
      <c r="C285" s="17"/>
      <c r="D285" s="17"/>
      <c r="E285" s="17"/>
      <c r="F285" s="17"/>
      <c r="G285" s="17"/>
    </row>
    <row r="286" spans="1:8">
      <c r="A286" s="160" t="s">
        <v>6</v>
      </c>
      <c r="B286" s="16" t="s">
        <v>6</v>
      </c>
      <c r="C286" s="17"/>
      <c r="D286" s="17"/>
      <c r="E286" s="17"/>
      <c r="F286" s="17"/>
      <c r="G286" s="17"/>
    </row>
    <row r="287" spans="1:8" ht="15.75">
      <c r="A287" s="164" t="s">
        <v>7</v>
      </c>
      <c r="B287" s="158"/>
      <c r="C287" s="164"/>
      <c r="D287" s="164"/>
      <c r="E287" s="164"/>
      <c r="F287" s="164"/>
      <c r="G287" s="164"/>
    </row>
    <row r="288" spans="1:8" ht="15.75">
      <c r="A288" s="164" t="s">
        <v>8</v>
      </c>
      <c r="B288" s="164" t="s">
        <v>9</v>
      </c>
      <c r="C288" s="164" t="s">
        <v>3</v>
      </c>
      <c r="D288" s="164" t="s">
        <v>4</v>
      </c>
      <c r="E288" s="164" t="s">
        <v>6</v>
      </c>
      <c r="F288" s="164" t="s">
        <v>11</v>
      </c>
      <c r="G288" s="164" t="s">
        <v>12</v>
      </c>
    </row>
    <row r="289" spans="1:7">
      <c r="A289" s="16" t="str">
        <f>B282</f>
        <v>H200</v>
      </c>
      <c r="B289" s="15">
        <f>B283</f>
        <v>1</v>
      </c>
      <c r="C289" s="16" t="str">
        <f>B284</f>
        <v>H200</v>
      </c>
      <c r="D289" s="16" t="str">
        <f>B285</f>
        <v>GLO</v>
      </c>
      <c r="E289" s="16" t="str">
        <f>B286</f>
        <v>unit</v>
      </c>
      <c r="F289" s="17" t="s">
        <v>22</v>
      </c>
      <c r="G289" s="16" t="str">
        <f>$B$1</f>
        <v>case2_apos</v>
      </c>
    </row>
    <row r="290" spans="1:7">
      <c r="A290" s="17" t="s">
        <v>147</v>
      </c>
      <c r="B290" s="16">
        <v>6.3E-2</v>
      </c>
      <c r="C290" s="165" t="s">
        <v>148</v>
      </c>
      <c r="D290" s="17" t="s">
        <v>5</v>
      </c>
      <c r="E290" s="17" t="s">
        <v>19</v>
      </c>
      <c r="F290" s="17" t="s">
        <v>23</v>
      </c>
      <c r="G290" s="17" t="s">
        <v>24</v>
      </c>
    </row>
    <row r="291" spans="1:7">
      <c r="A291" s="17" t="s">
        <v>147</v>
      </c>
      <c r="B291" s="16">
        <v>8.0000000000000002E-3</v>
      </c>
      <c r="C291" s="165" t="s">
        <v>148</v>
      </c>
      <c r="D291" s="17" t="s">
        <v>5</v>
      </c>
      <c r="E291" s="17" t="s">
        <v>19</v>
      </c>
      <c r="F291" s="17" t="s">
        <v>23</v>
      </c>
      <c r="G291" s="17" t="s">
        <v>24</v>
      </c>
    </row>
    <row r="292" spans="1:7">
      <c r="A292" s="166" t="s">
        <v>149</v>
      </c>
      <c r="B292" s="162">
        <v>7.2700000000000004E-3</v>
      </c>
      <c r="C292" s="166" t="s">
        <v>62</v>
      </c>
      <c r="D292" s="166" t="s">
        <v>45</v>
      </c>
      <c r="E292" s="166" t="s">
        <v>19</v>
      </c>
      <c r="F292" s="17" t="s">
        <v>23</v>
      </c>
      <c r="G292" s="17" t="s">
        <v>24</v>
      </c>
    </row>
    <row r="293" spans="1:7">
      <c r="A293" s="167" t="s">
        <v>64</v>
      </c>
      <c r="B293" s="283">
        <v>2.8E-3</v>
      </c>
      <c r="C293" s="17" t="s">
        <v>61</v>
      </c>
      <c r="D293" s="167" t="s">
        <v>45</v>
      </c>
      <c r="E293" s="166" t="s">
        <v>19</v>
      </c>
      <c r="F293" s="17" t="s">
        <v>23</v>
      </c>
      <c r="G293" s="17" t="s">
        <v>24</v>
      </c>
    </row>
    <row r="294" spans="1:7">
      <c r="A294" s="167" t="s">
        <v>110</v>
      </c>
      <c r="B294" s="283">
        <v>2.5999999999999998E-5</v>
      </c>
      <c r="C294" s="17" t="s">
        <v>109</v>
      </c>
      <c r="D294" s="167" t="s">
        <v>45</v>
      </c>
      <c r="E294" s="167" t="s">
        <v>16</v>
      </c>
      <c r="F294" s="17" t="s">
        <v>23</v>
      </c>
      <c r="G294" s="17" t="s">
        <v>24</v>
      </c>
    </row>
    <row r="295" spans="1:7">
      <c r="A295" s="167" t="s">
        <v>150</v>
      </c>
      <c r="B295" s="283">
        <v>1.8100000000000001E-4</v>
      </c>
      <c r="C295" s="17" t="s">
        <v>151</v>
      </c>
      <c r="D295" s="167" t="s">
        <v>152</v>
      </c>
      <c r="E295" s="167" t="s">
        <v>16</v>
      </c>
      <c r="F295" s="17" t="s">
        <v>23</v>
      </c>
      <c r="G295" s="17" t="s">
        <v>24</v>
      </c>
    </row>
    <row r="296" spans="1:7">
      <c r="A296" s="167" t="s">
        <v>153</v>
      </c>
      <c r="B296" s="283">
        <v>3.3300000000000001E-3</v>
      </c>
      <c r="C296" s="17" t="s">
        <v>154</v>
      </c>
      <c r="D296" s="167" t="s">
        <v>5</v>
      </c>
      <c r="E296" s="167" t="s">
        <v>16</v>
      </c>
      <c r="F296" s="17" t="s">
        <v>23</v>
      </c>
      <c r="G296" s="17" t="s">
        <v>24</v>
      </c>
    </row>
    <row r="297" spans="1:7">
      <c r="A297" s="167" t="s">
        <v>110</v>
      </c>
      <c r="B297" s="284">
        <v>4.1300000000000001E-5</v>
      </c>
      <c r="C297" s="17" t="s">
        <v>109</v>
      </c>
      <c r="D297" s="167" t="s">
        <v>45</v>
      </c>
      <c r="E297" s="168" t="s">
        <v>16</v>
      </c>
      <c r="F297" s="17" t="s">
        <v>23</v>
      </c>
      <c r="G297" s="17" t="s">
        <v>24</v>
      </c>
    </row>
  </sheetData>
  <sortState xmlns:xlrd2="http://schemas.microsoft.com/office/spreadsheetml/2017/richdata2" ref="A11:H19">
    <sortCondition ref="A11:A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DA13D-3ACD-4FB0-8444-EE0A0D72880A}">
  <dimension ref="A1:H285"/>
  <sheetViews>
    <sheetView zoomScale="85" zoomScaleNormal="85" workbookViewId="0">
      <selection activeCell="B1" sqref="B1"/>
    </sheetView>
  </sheetViews>
  <sheetFormatPr defaultRowHeight="15"/>
  <cols>
    <col min="1" max="1" width="79.25" style="36" bestFit="1" customWidth="1"/>
    <col min="2" max="2" width="19.125" style="36" bestFit="1" customWidth="1"/>
    <col min="3" max="3" width="65.875" style="36" bestFit="1" customWidth="1"/>
    <col min="4" max="4" width="24.875" style="36" bestFit="1" customWidth="1"/>
    <col min="5" max="5" width="12.25" style="36" bestFit="1" customWidth="1"/>
    <col min="6" max="6" width="11.125" style="36" bestFit="1" customWidth="1"/>
    <col min="7" max="7" width="12" style="36" bestFit="1" customWidth="1"/>
    <col min="8" max="8" width="11.875" style="36" bestFit="1" customWidth="1"/>
    <col min="9" max="16384" width="9" style="36"/>
  </cols>
  <sheetData>
    <row r="1" spans="1:8" ht="15.75">
      <c r="A1" s="1" t="s">
        <v>0</v>
      </c>
      <c r="B1" s="2" t="s">
        <v>167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case2_consq</v>
      </c>
    </row>
    <row r="11" spans="1:8">
      <c r="A11" s="37" t="str">
        <f>ev391apos!A11</f>
        <v>SUD packgaging materials</v>
      </c>
      <c r="B11" s="7">
        <f>ev391apos!B11</f>
        <v>3.0200000000000001E-2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case2_consq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case2_consq</v>
      </c>
    </row>
    <row r="13" spans="1:8">
      <c r="A13" s="7" t="str">
        <f>ev391apos!A13</f>
        <v>SUD raw materials</v>
      </c>
      <c r="B13" s="7">
        <f>ev391apos!B13</f>
        <v>1</v>
      </c>
      <c r="C13" s="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case2_consq</v>
      </c>
    </row>
    <row r="14" spans="1:8">
      <c r="A14" s="7" t="s">
        <v>32</v>
      </c>
      <c r="B14" s="7">
        <f>ev391apos!B14</f>
        <v>-0.84100660000000005</v>
      </c>
      <c r="C14" s="7" t="s">
        <v>32</v>
      </c>
      <c r="D14" s="7" t="str">
        <f>ev391apos!D14</f>
        <v>GLO</v>
      </c>
      <c r="E14" s="7" t="str">
        <f>ev391apos!E14</f>
        <v>kilowatt hour</v>
      </c>
      <c r="F14" s="7"/>
      <c r="G14" s="7" t="str">
        <f>ev391apos!G14</f>
        <v>technosphere</v>
      </c>
      <c r="H14" s="37" t="str">
        <f t="shared" si="0"/>
        <v>case2_consq</v>
      </c>
    </row>
    <row r="15" spans="1:8">
      <c r="A15" s="7" t="str">
        <f>A219</f>
        <v>marginal heating grid</v>
      </c>
      <c r="B15" s="7">
        <f>ev391apos!B15</f>
        <v>-4.2050332499999996</v>
      </c>
      <c r="C15" s="7" t="str">
        <f>C219</f>
        <v>marginal heating grid</v>
      </c>
      <c r="D15" s="7" t="str">
        <f>ev391apos!D15</f>
        <v>GLO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case2_consq</v>
      </c>
    </row>
    <row r="16" spans="1:8">
      <c r="A16" s="37" t="str">
        <f>ev391apos!A16</f>
        <v>transport</v>
      </c>
      <c r="B16" s="7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">
        <v>27</v>
      </c>
    </row>
    <row r="17" spans="1:8">
      <c r="A17" s="7" t="str">
        <f>ev391apos!A17</f>
        <v>eol SUD</v>
      </c>
      <c r="B17" s="7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case2_consq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tr">
        <f>ev391apos!D18</f>
        <v>GLO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case2_consq</v>
      </c>
    </row>
    <row r="19" spans="1:8">
      <c r="A19" s="7" t="str">
        <f>ev391apos!A19</f>
        <v>treatment of waste paper to pulp, wet lap, totally chlorine free bleached</v>
      </c>
      <c r="B19" s="7">
        <f>ev391apos!B19</f>
        <v>-1.4740219797333401E-3</v>
      </c>
      <c r="C19" s="7" t="str">
        <f>ev391apos!C19</f>
        <v>waste paper, unsorted</v>
      </c>
      <c r="D19" s="7" t="str">
        <f>ev391apos!D19</f>
        <v>RoW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case2_consq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case2_consq</v>
      </c>
    </row>
    <row r="29" spans="1:8">
      <c r="A29" s="38" t="str">
        <f>ev391apos!A29</f>
        <v>MUD manufacturing</v>
      </c>
      <c r="B29" s="38">
        <f>ev391apos!B29</f>
        <v>1</v>
      </c>
      <c r="C29" s="38" t="str">
        <f>ev391apos!C29</f>
        <v>manufacturing</v>
      </c>
      <c r="D29" s="38" t="str">
        <f>ev391apos!D29</f>
        <v>GLO</v>
      </c>
      <c r="E29" s="38" t="str">
        <f>ev391apos!E29</f>
        <v>unit</v>
      </c>
      <c r="F29" s="23"/>
      <c r="G29" s="23" t="str">
        <f>ev391apos!G29</f>
        <v>technosphere</v>
      </c>
      <c r="H29" s="38" t="str">
        <f t="shared" ref="H29:H39" si="1">$B$1</f>
        <v>case2_consq</v>
      </c>
    </row>
    <row r="30" spans="1:8">
      <c r="A30" s="38" t="str">
        <f>ev391apos!A30</f>
        <v>MUD packgaging materials</v>
      </c>
      <c r="B30" s="38">
        <f>ev391apos!B30</f>
        <v>5.1268149999999998E-3</v>
      </c>
      <c r="C30" s="38" t="str">
        <f>ev391apos!C30</f>
        <v>packgaging materials</v>
      </c>
      <c r="D30" s="38" t="str">
        <f>ev391apos!D30</f>
        <v>GLO</v>
      </c>
      <c r="E30" s="38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case2_consq</v>
      </c>
    </row>
    <row r="31" spans="1:8">
      <c r="A31" s="38" t="str">
        <f>ev391apos!A31</f>
        <v>MUD raw materials</v>
      </c>
      <c r="B31" s="38">
        <f>ev391apos!B31</f>
        <v>1</v>
      </c>
      <c r="C31" s="38" t="str">
        <f>ev391apos!C31</f>
        <v>raw materials</v>
      </c>
      <c r="D31" s="38" t="str">
        <f>ev391apos!D31</f>
        <v>GLO</v>
      </c>
      <c r="E31" s="38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case2_consq</v>
      </c>
    </row>
    <row r="32" spans="1:8">
      <c r="A32" s="38" t="str">
        <f>ev391apos!A32</f>
        <v>mechanical disinfection</v>
      </c>
      <c r="B32" s="38">
        <f>ev391apos!B32</f>
        <v>3.125E-2</v>
      </c>
      <c r="C32" s="38" t="str">
        <f>ev391apos!C32</f>
        <v>dishwaser cycle</v>
      </c>
      <c r="D32" s="38" t="str">
        <f>ev391apos!D32</f>
        <v>GLO</v>
      </c>
      <c r="E32" s="38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case2_consq</v>
      </c>
    </row>
    <row r="33" spans="1:8">
      <c r="A33" s="38" t="str">
        <f>ev391apos!A33</f>
        <v>H200 SU</v>
      </c>
      <c r="B33" s="38">
        <f>ev391apos!B33</f>
        <v>0.25</v>
      </c>
      <c r="C33" s="38" t="str">
        <f>ev391apos!C33</f>
        <v>H200 H2S</v>
      </c>
      <c r="D33" s="38" t="str">
        <f>ev391apos!D33</f>
        <v>GLO</v>
      </c>
      <c r="E33" s="3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case2_consq</v>
      </c>
    </row>
    <row r="34" spans="1:8">
      <c r="A34" s="38" t="str">
        <f>ev391apos!A34</f>
        <v>transport</v>
      </c>
      <c r="B34" s="38">
        <f>ev391apos!B34</f>
        <v>1.9479437734400001E-2</v>
      </c>
      <c r="C34" s="38" t="str">
        <f>ev391apos!C34</f>
        <v>transport</v>
      </c>
      <c r="D34" s="38" t="str">
        <f>ev391apos!D34</f>
        <v>GLO</v>
      </c>
      <c r="E34" s="38" t="str">
        <f>ev391apos!E34</f>
        <v>ton kilometer</v>
      </c>
      <c r="F34" s="23"/>
      <c r="G34" s="23" t="str">
        <f>ev391apos!G34</f>
        <v>technosphere</v>
      </c>
      <c r="H34" s="38" t="str">
        <f t="shared" si="1"/>
        <v>case2_consq</v>
      </c>
    </row>
    <row r="35" spans="1:8">
      <c r="A35" s="38" t="str">
        <f>A219</f>
        <v>marginal heating grid</v>
      </c>
      <c r="B35" s="38">
        <f>ev391apos!B35</f>
        <v>-0.95508976109681298</v>
      </c>
      <c r="C35" s="38" t="str">
        <f>C219</f>
        <v>marginal heating grid</v>
      </c>
      <c r="D35" s="38" t="str">
        <f>ev391apos!D35</f>
        <v>GLO</v>
      </c>
      <c r="E35" s="38" t="str">
        <f>ev391apos!E35</f>
        <v>megajoule</v>
      </c>
      <c r="F35" s="23"/>
      <c r="G35" s="23" t="str">
        <f>ev391apos!G35</f>
        <v>technosphere</v>
      </c>
      <c r="H35" s="38" t="str">
        <f t="shared" si="1"/>
        <v>case2_consq</v>
      </c>
    </row>
    <row r="36" spans="1:8">
      <c r="A36" s="38" t="str">
        <f>A209</f>
        <v>marginal electricity mix</v>
      </c>
      <c r="B36" s="38">
        <f>ev391apos!B36</f>
        <v>-0.19101795221936299</v>
      </c>
      <c r="C36" s="38" t="str">
        <f>C209</f>
        <v>marginal electricity mix</v>
      </c>
      <c r="D36" s="38" t="str">
        <f>ev391apos!D36</f>
        <v>GLO</v>
      </c>
      <c r="E36" s="38" t="str">
        <f>ev391apos!E36</f>
        <v>kilowatt hour</v>
      </c>
      <c r="F36" s="23"/>
      <c r="G36" s="23" t="str">
        <f>ev391apos!G36</f>
        <v>technosphere</v>
      </c>
      <c r="H36" s="38" t="str">
        <f t="shared" si="1"/>
        <v>case2_consq</v>
      </c>
    </row>
    <row r="37" spans="1:8">
      <c r="A37" s="38" t="str">
        <f>ev391apos!A37</f>
        <v>eol MUD</v>
      </c>
      <c r="B37" s="38">
        <f>ev391apos!B37</f>
        <v>-6.9577838072522298E-3</v>
      </c>
      <c r="C37" s="38" t="str">
        <f>ev391apos!C37</f>
        <v>eol</v>
      </c>
      <c r="D37" s="38" t="str">
        <f>ev391apos!D37</f>
        <v>GLO</v>
      </c>
      <c r="E37" s="38" t="str">
        <f>ev391apos!E37</f>
        <v>kilogram</v>
      </c>
      <c r="F37" s="23"/>
      <c r="G37" s="23" t="str">
        <f>ev391apos!G37</f>
        <v>technosphere</v>
      </c>
      <c r="H37" s="38" t="str">
        <f t="shared" si="1"/>
        <v>case2_consq</v>
      </c>
    </row>
    <row r="38" spans="1:8">
      <c r="A38" s="38" t="str">
        <f>ev391apos!A38</f>
        <v>scalpel</v>
      </c>
      <c r="B38" s="38">
        <f>ev391apos!B38</f>
        <v>1</v>
      </c>
      <c r="C38" s="38" t="str">
        <f>ev391apos!C38</f>
        <v>scalpel</v>
      </c>
      <c r="D38" s="38" t="str">
        <f>ev391apos!D38</f>
        <v>GLO</v>
      </c>
      <c r="E38" s="38" t="str">
        <f>ev391apos!E38</f>
        <v>unit</v>
      </c>
      <c r="F38" s="23"/>
      <c r="G38" s="23" t="str">
        <f>ev391apos!G38</f>
        <v>technosphere</v>
      </c>
      <c r="H38" s="38" t="str">
        <f t="shared" si="1"/>
        <v>case2_consq</v>
      </c>
    </row>
    <row r="39" spans="1:8">
      <c r="A39" s="38" t="str">
        <f>ev391apos!A39</f>
        <v>surgery use</v>
      </c>
      <c r="B39" s="38">
        <f>ev391apos!B39</f>
        <v>1</v>
      </c>
      <c r="C39" s="38" t="str">
        <f>ev391apos!C39</f>
        <v>electricity consumption</v>
      </c>
      <c r="D39" s="38" t="str">
        <f>ev391apos!D39</f>
        <v>GLO</v>
      </c>
      <c r="E39" s="38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case2_consq</v>
      </c>
    </row>
    <row r="41" spans="1:8" ht="15.75">
      <c r="A41" s="39" t="str">
        <f>ev391apos!A41</f>
        <v>Activity</v>
      </c>
      <c r="B41" s="40" t="str">
        <f>ev391apos!B41</f>
        <v>assembly</v>
      </c>
      <c r="C41" s="41"/>
      <c r="D41" s="42"/>
      <c r="E41" s="41"/>
      <c r="F41" s="43"/>
      <c r="G41" s="41"/>
      <c r="H41" s="41"/>
    </row>
    <row r="42" spans="1:8">
      <c r="A42" s="44" t="str">
        <f>ev391apos!A42</f>
        <v>production amount</v>
      </c>
      <c r="B42" s="45">
        <f>ev391apos!B42</f>
        <v>1</v>
      </c>
      <c r="C42" s="41"/>
      <c r="D42" s="41"/>
      <c r="E42" s="41"/>
      <c r="F42" s="43"/>
      <c r="G42" s="41"/>
      <c r="H42" s="41"/>
    </row>
    <row r="43" spans="1:8">
      <c r="A43" s="44" t="str">
        <f>ev391apos!A43</f>
        <v>reference product</v>
      </c>
      <c r="B43" s="46" t="str">
        <f>ev391apos!B43</f>
        <v>assembly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location</v>
      </c>
      <c r="B44" s="47" t="str">
        <f>ev391apos!B44</f>
        <v>GLO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unit</v>
      </c>
      <c r="B45" s="48" t="str">
        <f>ev391apos!B45</f>
        <v>kilogram</v>
      </c>
      <c r="C45" s="41"/>
      <c r="D45" s="41"/>
      <c r="E45" s="41"/>
      <c r="F45" s="43"/>
      <c r="G45" s="41"/>
      <c r="H45" s="41"/>
    </row>
    <row r="46" spans="1:8" ht="15.75">
      <c r="A46" s="49" t="str">
        <f>ev391apos!A46</f>
        <v>Exchanges</v>
      </c>
      <c r="B46" s="40"/>
      <c r="C46" s="49"/>
      <c r="D46" s="49"/>
      <c r="E46" s="49"/>
      <c r="F46" s="43"/>
      <c r="G46" s="49"/>
      <c r="H46" s="49"/>
    </row>
    <row r="47" spans="1:8" ht="15.75">
      <c r="A47" s="49" t="str">
        <f>ev391apos!A47</f>
        <v>name</v>
      </c>
      <c r="B47" s="49" t="str">
        <f>ev391apos!B47</f>
        <v>amount</v>
      </c>
      <c r="C47" s="49" t="str">
        <f>ev391apos!C47</f>
        <v>reference product</v>
      </c>
      <c r="D47" s="49" t="str">
        <f>ev391apos!D47</f>
        <v>location</v>
      </c>
      <c r="E47" s="49" t="str">
        <f>ev391apos!E47</f>
        <v>unit</v>
      </c>
      <c r="F47" s="50" t="str">
        <f>ev391apos!F47</f>
        <v>categories</v>
      </c>
      <c r="G47" s="49" t="str">
        <f>ev391apos!G47</f>
        <v>type</v>
      </c>
      <c r="H47" s="49" t="str">
        <f>ev391apos!H47</f>
        <v>database</v>
      </c>
    </row>
    <row r="48" spans="1:8">
      <c r="A48" s="48" t="str">
        <f>ev391apos!A48</f>
        <v>assembly</v>
      </c>
      <c r="B48" s="51">
        <f>ev391apos!B48</f>
        <v>1</v>
      </c>
      <c r="C48" s="48" t="str">
        <f>ev391apos!C48</f>
        <v>assembly</v>
      </c>
      <c r="D48" s="48" t="str">
        <f>ev391apos!D48</f>
        <v>GLO</v>
      </c>
      <c r="E48" s="48" t="str">
        <f>ev391apos!E48</f>
        <v>kilogram</v>
      </c>
      <c r="F48" s="41"/>
      <c r="G48" s="41" t="str">
        <f>ev391apos!G48</f>
        <v>production</v>
      </c>
      <c r="H48" s="52" t="str">
        <f>$B$1</f>
        <v>case2_consq</v>
      </c>
    </row>
    <row r="49" spans="1:8">
      <c r="A49" s="43" t="str">
        <f>ev391apos!A49</f>
        <v>market group for electricity, medium voltage</v>
      </c>
      <c r="B49" s="43">
        <f>ev391apos!B49</f>
        <v>0.51761638185036896</v>
      </c>
      <c r="C49" s="43" t="str">
        <f>ev391apos!C49</f>
        <v>electricity, medium voltage</v>
      </c>
      <c r="D49" s="43" t="str">
        <f>ev391apos!D49</f>
        <v>GLO</v>
      </c>
      <c r="E49" s="43" t="str">
        <f>ev391apos!E49</f>
        <v>kilowatt hour</v>
      </c>
      <c r="F49" s="43"/>
      <c r="G49" s="43" t="str">
        <f>ev391apos!G49</f>
        <v>technosphere</v>
      </c>
      <c r="H49" s="43" t="s">
        <v>27</v>
      </c>
    </row>
    <row r="50" spans="1:8">
      <c r="A50" s="43" t="str">
        <f>ev391apos!A50</f>
        <v>market group for tap water</v>
      </c>
      <c r="B50" s="43">
        <f>ev391apos!B50</f>
        <v>503.11306089734097</v>
      </c>
      <c r="C50" s="43" t="str">
        <f>ev391apos!C50</f>
        <v>tap water</v>
      </c>
      <c r="D50" s="43" t="str">
        <f>ev391apos!D50</f>
        <v>GLO</v>
      </c>
      <c r="E50" s="43" t="str">
        <f>ev391apos!E50</f>
        <v>kilogram</v>
      </c>
      <c r="F50" s="43"/>
      <c r="G50" s="43" t="str">
        <f>ev391apos!G50</f>
        <v>technosphere</v>
      </c>
      <c r="H50" s="43" t="s">
        <v>27</v>
      </c>
    </row>
    <row r="51" spans="1:8">
      <c r="A51" s="43" t="str">
        <f>ev391apos!A51</f>
        <v>market for wastewater, unpolluted</v>
      </c>
      <c r="B51" s="43">
        <f>ev391apos!B51</f>
        <v>-0.47242316418260299</v>
      </c>
      <c r="C51" s="43" t="str">
        <f>ev391apos!C51</f>
        <v>wastewater, unpolluted</v>
      </c>
      <c r="D51" s="43" t="str">
        <f>ev391apos!D51</f>
        <v>RoW</v>
      </c>
      <c r="E51" s="43" t="str">
        <f>ev391apos!E51</f>
        <v>cubic meter</v>
      </c>
      <c r="F51" s="43"/>
      <c r="G51" s="43" t="str">
        <f>ev391apos!G51</f>
        <v>technosphere</v>
      </c>
      <c r="H51" s="43" t="s">
        <v>27</v>
      </c>
    </row>
    <row r="53" spans="1:8" ht="15.75">
      <c r="A53" s="53" t="str">
        <f>ev391apos!A53</f>
        <v>Activity</v>
      </c>
      <c r="B53" s="54" t="str">
        <f>ev391apos!B53</f>
        <v>SUD raw materials</v>
      </c>
      <c r="C53" s="55"/>
      <c r="D53" s="56"/>
      <c r="E53" s="55"/>
      <c r="F53" s="57"/>
      <c r="G53" s="55"/>
      <c r="H53" s="55"/>
    </row>
    <row r="54" spans="1:8">
      <c r="A54" s="58" t="str">
        <f>ev391apos!A54</f>
        <v>production amount</v>
      </c>
      <c r="B54" s="59">
        <f>ev391apos!B54</f>
        <v>1</v>
      </c>
      <c r="C54" s="55"/>
      <c r="D54" s="55"/>
      <c r="E54" s="55"/>
      <c r="F54" s="57"/>
      <c r="G54" s="55"/>
      <c r="H54" s="55"/>
    </row>
    <row r="55" spans="1:8">
      <c r="A55" s="58" t="str">
        <f>ev391apos!A55</f>
        <v>reference product</v>
      </c>
      <c r="B55" s="61" t="str">
        <f>ev391apos!B55</f>
        <v>raw materials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location</v>
      </c>
      <c r="B56" s="60" t="str">
        <f>ev391apos!B56</f>
        <v>GLO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unit</v>
      </c>
      <c r="B57" s="61" t="str">
        <f>ev391apos!B57</f>
        <v>unit</v>
      </c>
      <c r="C57" s="55"/>
      <c r="D57" s="55"/>
      <c r="E57" s="55"/>
      <c r="F57" s="57"/>
      <c r="G57" s="55"/>
      <c r="H57" s="55"/>
    </row>
    <row r="58" spans="1:8" ht="15.75">
      <c r="A58" s="62" t="str">
        <f>ev391apos!A58</f>
        <v>Exchanges</v>
      </c>
      <c r="B58" s="54"/>
      <c r="C58" s="62"/>
      <c r="D58" s="62"/>
      <c r="E58" s="62"/>
      <c r="F58" s="57"/>
      <c r="G58" s="62"/>
      <c r="H58" s="62"/>
    </row>
    <row r="59" spans="1:8" ht="15.75">
      <c r="A59" s="62" t="str">
        <f>ev391apos!A59</f>
        <v>name</v>
      </c>
      <c r="B59" s="62" t="str">
        <f>ev391apos!B59</f>
        <v>amount</v>
      </c>
      <c r="C59" s="62" t="str">
        <f>ev391apos!C59</f>
        <v>reference product</v>
      </c>
      <c r="D59" s="62" t="str">
        <f>ev391apos!D59</f>
        <v>location</v>
      </c>
      <c r="E59" s="62" t="str">
        <f>ev391apos!E59</f>
        <v>unit</v>
      </c>
      <c r="F59" s="63" t="str">
        <f>ev391apos!F59</f>
        <v>categories</v>
      </c>
      <c r="G59" s="62" t="str">
        <f>ev391apos!G59</f>
        <v>type</v>
      </c>
      <c r="H59" s="62" t="str">
        <f>ev391apos!H59</f>
        <v>database</v>
      </c>
    </row>
    <row r="60" spans="1:8">
      <c r="A60" s="61" t="str">
        <f>ev391apos!A60</f>
        <v>SUD raw materials</v>
      </c>
      <c r="B60" s="64">
        <f>ev391apos!B60</f>
        <v>1</v>
      </c>
      <c r="C60" s="61" t="str">
        <f>ev391apos!C60</f>
        <v>raw materials</v>
      </c>
      <c r="D60" s="61" t="str">
        <f>ev391apos!D60</f>
        <v>GLO</v>
      </c>
      <c r="E60" s="61" t="str">
        <f>ev391apos!E60</f>
        <v>unit</v>
      </c>
      <c r="F60" s="55"/>
      <c r="G60" s="55" t="str">
        <f>ev391apos!G60</f>
        <v>production</v>
      </c>
      <c r="H60" s="65" t="str">
        <f>$B$1</f>
        <v>case2_consq</v>
      </c>
    </row>
    <row r="61" spans="1:8">
      <c r="A61" s="57" t="str">
        <f>ev391apos!A61</f>
        <v>market for acrylonitrile-butadiene-styrene copolymer</v>
      </c>
      <c r="B61" s="57">
        <f>ev391apos!B61</f>
        <v>8.1936987704917998E-3</v>
      </c>
      <c r="C61" s="57" t="str">
        <f>ev391apos!C61</f>
        <v>acrylonitrile-butadiene-styrene copolymer</v>
      </c>
      <c r="D61" s="57" t="str">
        <f>ev391apos!D61</f>
        <v>GLO</v>
      </c>
      <c r="E61" s="57" t="str">
        <f>ev391apos!E61</f>
        <v>kilogram</v>
      </c>
      <c r="F61" s="57"/>
      <c r="G61" s="57" t="str">
        <f>ev391apos!G61</f>
        <v>technosphere</v>
      </c>
      <c r="H61" s="57" t="s">
        <v>27</v>
      </c>
    </row>
    <row r="62" spans="1:8">
      <c r="A62" s="57" t="str">
        <f>ev391apos!A62</f>
        <v>market for iron-nickel-chromium alloy</v>
      </c>
      <c r="B62" s="57">
        <f>ev391apos!B62</f>
        <v>3.849E-3</v>
      </c>
      <c r="C62" s="57" t="str">
        <f>ev391apos!C62</f>
        <v>iron-nickel-chromium alloy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27</v>
      </c>
    </row>
    <row r="63" spans="1:8">
      <c r="A63" s="57" t="str">
        <f>ev391apos!A63</f>
        <v>market for nylon 6</v>
      </c>
      <c r="B63" s="57">
        <f>ev391apos!B63</f>
        <v>3.0635245901639301E-4</v>
      </c>
      <c r="C63" s="57" t="str">
        <f>ev391apos!C63</f>
        <v>nylon 6</v>
      </c>
      <c r="D63" s="57" t="str">
        <f>ev391apos!D63</f>
        <v>RER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27</v>
      </c>
    </row>
    <row r="64" spans="1:8">
      <c r="A64" s="57" t="str">
        <f>ev391apos!A64</f>
        <v>market for polycarbonate</v>
      </c>
      <c r="B64" s="57">
        <f>ev391apos!B64</f>
        <v>8.1936987704917998E-3</v>
      </c>
      <c r="C64" s="57" t="str">
        <f>ev391apos!C64</f>
        <v>polycarbonate</v>
      </c>
      <c r="D64" s="57" t="str">
        <f>ev391apos!D64</f>
        <v>GLO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27</v>
      </c>
    </row>
    <row r="65" spans="1:8">
      <c r="A65" s="57" t="str">
        <f>ev391apos!A65</f>
        <v>market for silicone product</v>
      </c>
      <c r="B65" s="57">
        <f>ev391apos!B65</f>
        <v>4.86127049180327E-3</v>
      </c>
      <c r="C65" s="57" t="str">
        <f>ev391apos!C65</f>
        <v>silicone product</v>
      </c>
      <c r="D65" s="57" t="str">
        <f>ev391apos!D65</f>
        <v>RER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27</v>
      </c>
    </row>
    <row r="66" spans="1:8">
      <c r="A66" s="57" t="str">
        <f>ev391apos!A66</f>
        <v>market for synthetic rubber</v>
      </c>
      <c r="B66" s="57">
        <f>ev391apos!B66</f>
        <v>9.3611680327868804E-3</v>
      </c>
      <c r="C66" s="57" t="str">
        <f>ev391apos!C66</f>
        <v>synthetic rubber</v>
      </c>
      <c r="D66" s="57" t="str">
        <f>ev391apos!D66</f>
        <v>GLO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27</v>
      </c>
    </row>
    <row r="68" spans="1:8" ht="15.75">
      <c r="A68" s="66" t="str">
        <f>ev391apos!A68</f>
        <v>Activity</v>
      </c>
      <c r="B68" s="67" t="str">
        <f>ev391apos!B68</f>
        <v>SUD packgaging materials</v>
      </c>
      <c r="C68" s="68"/>
      <c r="D68" s="69"/>
      <c r="E68" s="68"/>
      <c r="F68" s="70"/>
      <c r="G68" s="68"/>
      <c r="H68" s="68"/>
    </row>
    <row r="69" spans="1:8">
      <c r="A69" s="71" t="str">
        <f>ev391apos!A69</f>
        <v>production amount</v>
      </c>
      <c r="B69" s="72">
        <f>ev391apos!B69</f>
        <v>1</v>
      </c>
      <c r="C69" s="68"/>
      <c r="D69" s="68"/>
      <c r="E69" s="68"/>
      <c r="F69" s="70"/>
      <c r="G69" s="68"/>
      <c r="H69" s="68"/>
    </row>
    <row r="70" spans="1:8">
      <c r="A70" s="71" t="str">
        <f>ev391apos!A70</f>
        <v>reference product</v>
      </c>
      <c r="B70" s="73" t="str">
        <f>ev391apos!B70</f>
        <v>packgaging materials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location</v>
      </c>
      <c r="B71" s="74" t="str">
        <f>ev391apos!B71</f>
        <v>GLO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unit</v>
      </c>
      <c r="B72" s="73" t="str">
        <f>ev391apos!B72</f>
        <v>kilogram</v>
      </c>
      <c r="C72" s="68"/>
      <c r="D72" s="68"/>
      <c r="E72" s="68"/>
      <c r="F72" s="70"/>
      <c r="G72" s="68"/>
      <c r="H72" s="68"/>
    </row>
    <row r="73" spans="1:8" ht="15.75">
      <c r="A73" s="75" t="str">
        <f>ev391apos!A73</f>
        <v>Exchanges</v>
      </c>
      <c r="B73" s="67"/>
      <c r="C73" s="75"/>
      <c r="D73" s="75"/>
      <c r="E73" s="75"/>
      <c r="F73" s="70"/>
      <c r="G73" s="75"/>
      <c r="H73" s="75"/>
    </row>
    <row r="74" spans="1:8" ht="15.75">
      <c r="A74" s="75" t="str">
        <f>ev391apos!A74</f>
        <v>name</v>
      </c>
      <c r="B74" s="75" t="str">
        <f>ev391apos!B74</f>
        <v>amount</v>
      </c>
      <c r="C74" s="75" t="str">
        <f>ev391apos!C74</f>
        <v>reference product</v>
      </c>
      <c r="D74" s="75" t="str">
        <f>ev391apos!D74</f>
        <v>location</v>
      </c>
      <c r="E74" s="75" t="str">
        <f>ev391apos!E74</f>
        <v>unit</v>
      </c>
      <c r="F74" s="76" t="str">
        <f>ev391apos!F74</f>
        <v>categories</v>
      </c>
      <c r="G74" s="75" t="str">
        <f>ev391apos!G74</f>
        <v>type</v>
      </c>
      <c r="H74" s="75" t="str">
        <f>ev391apos!H74</f>
        <v>database</v>
      </c>
    </row>
    <row r="75" spans="1:8">
      <c r="A75" s="73" t="str">
        <f>ev391apos!A75</f>
        <v>SUD packgaging materials</v>
      </c>
      <c r="B75" s="77">
        <f>ev391apos!B75</f>
        <v>1</v>
      </c>
      <c r="C75" s="73" t="str">
        <f>ev391apos!C75</f>
        <v>packgaging materials</v>
      </c>
      <c r="D75" s="73" t="str">
        <f>ev391apos!D75</f>
        <v>GLO</v>
      </c>
      <c r="E75" s="73" t="str">
        <f>ev391apos!E75</f>
        <v>kilogram</v>
      </c>
      <c r="F75" s="68"/>
      <c r="G75" s="68" t="str">
        <f>ev391apos!G75</f>
        <v>production</v>
      </c>
      <c r="H75" s="78" t="str">
        <f>$B$1</f>
        <v>case2_consq</v>
      </c>
    </row>
    <row r="76" spans="1:8">
      <c r="A76" s="70" t="str">
        <f>ev391apos!A76</f>
        <v>market for corrugated board box</v>
      </c>
      <c r="B76" s="70">
        <f>ev391apos!B76</f>
        <v>4.8857658705755397E-2</v>
      </c>
      <c r="C76" s="70" t="str">
        <f>ev391apos!C76</f>
        <v>corrugated board box</v>
      </c>
      <c r="D76" s="70" t="str">
        <f>ev391apos!D76</f>
        <v>RER</v>
      </c>
      <c r="E76" s="70" t="str">
        <f>ev391apos!E76</f>
        <v>kilogram</v>
      </c>
      <c r="F76" s="70"/>
      <c r="G76" s="70" t="str">
        <f>ev391apos!G76</f>
        <v>technosphere</v>
      </c>
      <c r="H76" s="70" t="s">
        <v>27</v>
      </c>
    </row>
    <row r="77" spans="1:8">
      <c r="A77" s="70" t="str">
        <f>ev391apos!A77</f>
        <v>market for packaging film, low density polyethylene</v>
      </c>
      <c r="B77" s="70">
        <f>ev391apos!B77</f>
        <v>0.65943265945123697</v>
      </c>
      <c r="C77" s="70" t="str">
        <f>ev391apos!C77</f>
        <v>packaging film, low density polyethylene</v>
      </c>
      <c r="D77" s="70" t="str">
        <f>ev391apos!D77</f>
        <v>GLO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27</v>
      </c>
    </row>
    <row r="78" spans="1:8">
      <c r="A78" s="70" t="str">
        <f>ev391apos!A78</f>
        <v>market for paper, woodfree, uncoated</v>
      </c>
      <c r="B78" s="70">
        <f>ev391apos!B78</f>
        <v>0.291709681843007</v>
      </c>
      <c r="C78" s="70" t="str">
        <f>ev391apos!C78</f>
        <v>paper, woodfree, uncoated</v>
      </c>
      <c r="D78" s="70" t="str">
        <f>ev391apos!D78</f>
        <v>RER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27</v>
      </c>
    </row>
    <row r="80" spans="1:8" ht="15.75">
      <c r="A80" s="79" t="str">
        <f>ev391apos!A80</f>
        <v>Activity</v>
      </c>
      <c r="B80" s="80" t="str">
        <f>ev391apos!B80</f>
        <v>SUD manufacturing</v>
      </c>
      <c r="C80" s="81"/>
      <c r="D80" s="82"/>
      <c r="E80" s="81"/>
      <c r="F80" s="83"/>
      <c r="G80" s="81"/>
      <c r="H80" s="81"/>
    </row>
    <row r="81" spans="1:8">
      <c r="A81" s="84" t="str">
        <f>ev391apos!A81</f>
        <v>production amount</v>
      </c>
      <c r="B81" s="85">
        <f>ev391apos!B81</f>
        <v>1</v>
      </c>
      <c r="C81" s="81"/>
      <c r="D81" s="81"/>
      <c r="E81" s="81"/>
      <c r="F81" s="83"/>
      <c r="G81" s="81"/>
      <c r="H81" s="81"/>
    </row>
    <row r="82" spans="1:8">
      <c r="A82" s="84" t="str">
        <f>ev391apos!A82</f>
        <v>reference product</v>
      </c>
      <c r="B82" s="86" t="str">
        <f>ev391apos!B82</f>
        <v>manufacturing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location</v>
      </c>
      <c r="B83" s="87" t="str">
        <f>ev391apos!B83</f>
        <v>GLO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unit</v>
      </c>
      <c r="B84" s="86" t="str">
        <f>ev391apos!B84</f>
        <v>unit</v>
      </c>
      <c r="C84" s="81"/>
      <c r="D84" s="81"/>
      <c r="E84" s="81"/>
      <c r="F84" s="83"/>
      <c r="G84" s="81"/>
      <c r="H84" s="81"/>
    </row>
    <row r="85" spans="1:8" ht="15.75">
      <c r="A85" s="88" t="str">
        <f>ev391apos!A85</f>
        <v>Exchanges</v>
      </c>
      <c r="B85" s="80"/>
      <c r="C85" s="88"/>
      <c r="D85" s="88"/>
      <c r="E85" s="88"/>
      <c r="F85" s="83"/>
      <c r="G85" s="88"/>
      <c r="H85" s="88"/>
    </row>
    <row r="86" spans="1:8" ht="15.75">
      <c r="A86" s="88" t="str">
        <f>ev391apos!A86</f>
        <v>name</v>
      </c>
      <c r="B86" s="88" t="str">
        <f>ev391apos!B86</f>
        <v>amount</v>
      </c>
      <c r="C86" s="88" t="str">
        <f>ev391apos!C86</f>
        <v>reference product</v>
      </c>
      <c r="D86" s="88" t="str">
        <f>ev391apos!D86</f>
        <v>location</v>
      </c>
      <c r="E86" s="88" t="str">
        <f>ev391apos!E86</f>
        <v>unit</v>
      </c>
      <c r="F86" s="89" t="str">
        <f>ev391apos!F86</f>
        <v>categories</v>
      </c>
      <c r="G86" s="88" t="str">
        <f>ev391apos!G86</f>
        <v>type</v>
      </c>
      <c r="H86" s="88" t="str">
        <f>ev391apos!H86</f>
        <v>database</v>
      </c>
    </row>
    <row r="87" spans="1:8">
      <c r="A87" s="86" t="str">
        <f>ev391apos!A87</f>
        <v>SUD manufacturing</v>
      </c>
      <c r="B87" s="90">
        <f>ev391apos!B87</f>
        <v>1</v>
      </c>
      <c r="C87" s="86" t="str">
        <f>ev391apos!C87</f>
        <v>manufacturing</v>
      </c>
      <c r="D87" s="86" t="str">
        <f>ev391apos!D87</f>
        <v>GLO</v>
      </c>
      <c r="E87" s="86" t="str">
        <f>ev391apos!E87</f>
        <v>unit</v>
      </c>
      <c r="F87" s="81"/>
      <c r="G87" s="81" t="str">
        <f>ev391apos!G87</f>
        <v>production</v>
      </c>
      <c r="H87" s="91" t="str">
        <f>$B$1</f>
        <v>case2_consq</v>
      </c>
    </row>
    <row r="88" spans="1:8">
      <c r="A88" s="83" t="str">
        <f>ev391apos!A88</f>
        <v>market for cable, unspecified</v>
      </c>
      <c r="B88" s="83">
        <f>ev391apos!B88</f>
        <v>4.5218700000000001E-2</v>
      </c>
      <c r="C88" s="83" t="str">
        <f>ev391apos!C88</f>
        <v>cable, unspecified</v>
      </c>
      <c r="D88" s="83" t="str">
        <f>ev391apos!D88</f>
        <v>GLO</v>
      </c>
      <c r="E88" s="83" t="str">
        <f>ev391apos!E88</f>
        <v>kilogram</v>
      </c>
      <c r="F88" s="83"/>
      <c r="G88" s="83" t="str">
        <f>ev391apos!G88</f>
        <v>technosphere</v>
      </c>
      <c r="H88" s="83" t="s">
        <v>27</v>
      </c>
    </row>
    <row r="89" spans="1:8">
      <c r="A89" s="83" t="str">
        <f>ev391apos!A89</f>
        <v>market for electronic component, active, unspecified</v>
      </c>
      <c r="B89" s="83">
        <f>ev391apos!B89</f>
        <v>2.7020000000000001E-4</v>
      </c>
      <c r="C89" s="83" t="str">
        <f>ev391apos!C89</f>
        <v>electronic component, active,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27</v>
      </c>
    </row>
    <row r="90" spans="1:8">
      <c r="A90" s="83" t="str">
        <f>ev391apos!A90</f>
        <v>market for extrusion, plastic film</v>
      </c>
      <c r="B90" s="83">
        <f>ev391apos!B90</f>
        <v>0.1108104</v>
      </c>
      <c r="C90" s="83" t="str">
        <f>ev391apos!C90</f>
        <v>extrusion, plastic film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27</v>
      </c>
    </row>
    <row r="91" spans="1:8">
      <c r="A91" s="83" t="str">
        <f>ev391apos!A91</f>
        <v>market for metal working, average for metal product manufacturing</v>
      </c>
      <c r="B91" s="83">
        <f>ev391apos!B91</f>
        <v>3.849E-3</v>
      </c>
      <c r="C91" s="83" t="str">
        <f>ev391apos!C91</f>
        <v>metal working, average for metal product manufacturing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27</v>
      </c>
    </row>
    <row r="92" spans="1:8">
      <c r="A92" s="83" t="str">
        <f>ev391apos!A92</f>
        <v>market group for electricity, medium voltage</v>
      </c>
      <c r="B92" s="83">
        <f>ev391apos!B92</f>
        <v>0.16014829999999999</v>
      </c>
      <c r="C92" s="83" t="str">
        <f>ev391apos!C92</f>
        <v>electricity, medium voltage</v>
      </c>
      <c r="D92" s="83" t="str">
        <f>ev391apos!D92</f>
        <v>GLO</v>
      </c>
      <c r="E92" s="83" t="str">
        <f>ev391apos!E92</f>
        <v>kilowatt hour</v>
      </c>
      <c r="F92" s="83"/>
      <c r="G92" s="83" t="str">
        <f>ev391apos!G92</f>
        <v>technosphere</v>
      </c>
      <c r="H92" s="83" t="s">
        <v>27</v>
      </c>
    </row>
    <row r="94" spans="1:8" ht="15.75">
      <c r="A94" s="92" t="str">
        <f>ev391apos!A94</f>
        <v>Activity</v>
      </c>
      <c r="B94" s="93" t="str">
        <f>ev391apos!B94</f>
        <v>silveralloy AgCu production</v>
      </c>
      <c r="C94" s="94"/>
      <c r="D94" s="95"/>
      <c r="E94" s="94"/>
      <c r="F94" s="96"/>
      <c r="G94" s="94"/>
      <c r="H94" s="94"/>
    </row>
    <row r="95" spans="1:8">
      <c r="A95" s="97" t="str">
        <f>ev391apos!A95</f>
        <v>production amount</v>
      </c>
      <c r="B95" s="98">
        <f>ev391apos!B95</f>
        <v>1</v>
      </c>
      <c r="C95" s="94"/>
      <c r="D95" s="94"/>
      <c r="E95" s="94"/>
      <c r="F95" s="96"/>
      <c r="G95" s="94"/>
      <c r="H95" s="94"/>
    </row>
    <row r="96" spans="1:8">
      <c r="A96" s="97" t="str">
        <f>ev391apos!A96</f>
        <v>reference product</v>
      </c>
      <c r="B96" s="99" t="str">
        <f>ev391apos!B96</f>
        <v>silveralloy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location</v>
      </c>
      <c r="B97" s="100" t="str">
        <f>ev391apos!B97</f>
        <v>GLO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unit</v>
      </c>
      <c r="B98" s="99" t="str">
        <f>ev391apos!B98</f>
        <v>kilogram</v>
      </c>
      <c r="C98" s="94"/>
      <c r="D98" s="94"/>
      <c r="E98" s="94"/>
      <c r="F98" s="96"/>
      <c r="G98" s="94"/>
      <c r="H98" s="94"/>
    </row>
    <row r="99" spans="1:8" ht="15.75">
      <c r="A99" s="101" t="str">
        <f>ev391apos!A99</f>
        <v>Exchanges</v>
      </c>
      <c r="B99" s="93"/>
      <c r="C99" s="101"/>
      <c r="D99" s="101"/>
      <c r="E99" s="101"/>
      <c r="F99" s="96"/>
      <c r="G99" s="101"/>
      <c r="H99" s="101"/>
    </row>
    <row r="100" spans="1:8" ht="15.75">
      <c r="A100" s="101" t="str">
        <f>ev391apos!A100</f>
        <v>name</v>
      </c>
      <c r="B100" s="101" t="str">
        <f>ev391apos!B100</f>
        <v>amount</v>
      </c>
      <c r="C100" s="101" t="str">
        <f>ev391apos!C100</f>
        <v>reference product</v>
      </c>
      <c r="D100" s="101" t="str">
        <f>ev391apos!D100</f>
        <v>location</v>
      </c>
      <c r="E100" s="101" t="str">
        <f>ev391apos!E100</f>
        <v>unit</v>
      </c>
      <c r="F100" s="102" t="str">
        <f>ev391apos!F100</f>
        <v>categories</v>
      </c>
      <c r="G100" s="101" t="str">
        <f>ev391apos!G100</f>
        <v>type</v>
      </c>
      <c r="H100" s="101" t="str">
        <f>ev391apos!H100</f>
        <v>database</v>
      </c>
    </row>
    <row r="101" spans="1:8">
      <c r="A101" s="99" t="str">
        <f>ev391apos!A101</f>
        <v>silveralloy AgCu production</v>
      </c>
      <c r="B101" s="103">
        <f>ev391apos!B101</f>
        <v>1</v>
      </c>
      <c r="C101" s="99" t="str">
        <f>ev391apos!C101</f>
        <v>silveralloy</v>
      </c>
      <c r="D101" s="99" t="str">
        <f>ev391apos!D101</f>
        <v>GLO</v>
      </c>
      <c r="E101" s="99" t="str">
        <f>ev391apos!E101</f>
        <v>kilogram</v>
      </c>
      <c r="F101" s="94"/>
      <c r="G101" s="94" t="str">
        <f>ev391apos!G101</f>
        <v>production</v>
      </c>
      <c r="H101" s="104" t="str">
        <f>$B$1</f>
        <v>case2_consq</v>
      </c>
    </row>
    <row r="102" spans="1:8">
      <c r="A102" s="96" t="str">
        <f>ev391apos!A102</f>
        <v>market for copper, anode</v>
      </c>
      <c r="B102" s="96">
        <f>ev391apos!B102</f>
        <v>7.4999999999999997E-2</v>
      </c>
      <c r="C102" s="96" t="str">
        <f>ev391apos!C102</f>
        <v>copper, anode</v>
      </c>
      <c r="D102" s="96" t="str">
        <f>ev391apos!D102</f>
        <v>GLO</v>
      </c>
      <c r="E102" s="96" t="str">
        <f>ev391apos!E102</f>
        <v>kilogram</v>
      </c>
      <c r="F102" s="96"/>
      <c r="G102" s="96" t="str">
        <f>ev391apos!G102</f>
        <v>technosphere</v>
      </c>
      <c r="H102" s="96" t="s">
        <v>27</v>
      </c>
    </row>
    <row r="103" spans="1:8">
      <c r="A103" s="96" t="str">
        <f>ev391apos!A103</f>
        <v>market for silver</v>
      </c>
      <c r="B103" s="96">
        <f>ev391apos!B103</f>
        <v>0.92500000000000004</v>
      </c>
      <c r="C103" s="96" t="str">
        <f>ev391apos!C103</f>
        <v>silver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27</v>
      </c>
    </row>
    <row r="105" spans="1:8" ht="15.75">
      <c r="A105" s="105" t="str">
        <f>ev391apos!A105</f>
        <v>Activity</v>
      </c>
      <c r="B105" s="106" t="str">
        <f>ev391apos!B105</f>
        <v>MUD raw materials</v>
      </c>
      <c r="C105" s="107"/>
      <c r="D105" s="108"/>
      <c r="E105" s="107"/>
      <c r="F105" s="109"/>
      <c r="G105" s="107"/>
      <c r="H105" s="107"/>
    </row>
    <row r="106" spans="1:8">
      <c r="A106" s="110" t="str">
        <f>ev391apos!A106</f>
        <v>production amount</v>
      </c>
      <c r="B106" s="111">
        <f>ev391apos!B106</f>
        <v>1</v>
      </c>
      <c r="C106" s="107"/>
      <c r="D106" s="107"/>
      <c r="E106" s="107"/>
      <c r="F106" s="109"/>
      <c r="G106" s="107"/>
      <c r="H106" s="107"/>
    </row>
    <row r="107" spans="1:8">
      <c r="A107" s="110" t="str">
        <f>ev391apos!A107</f>
        <v>reference product</v>
      </c>
      <c r="B107" s="112" t="str">
        <f>ev391apos!B107</f>
        <v>raw materials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location</v>
      </c>
      <c r="B108" s="113" t="str">
        <f>ev391apos!B108</f>
        <v>GLO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unit</v>
      </c>
      <c r="B109" s="112" t="str">
        <f>ev391apos!B109</f>
        <v>unit</v>
      </c>
      <c r="C109" s="107"/>
      <c r="D109" s="107"/>
      <c r="E109" s="107"/>
      <c r="F109" s="109"/>
      <c r="G109" s="107"/>
      <c r="H109" s="107"/>
    </row>
    <row r="110" spans="1:8" ht="15.75">
      <c r="A110" s="114" t="str">
        <f>ev391apos!A110</f>
        <v>Exchanges</v>
      </c>
      <c r="B110" s="106"/>
      <c r="C110" s="114"/>
      <c r="D110" s="114"/>
      <c r="E110" s="114"/>
      <c r="F110" s="109"/>
      <c r="G110" s="114"/>
      <c r="H110" s="114"/>
    </row>
    <row r="111" spans="1:8" ht="15.75">
      <c r="A111" s="114" t="str">
        <f>ev391apos!A111</f>
        <v>name</v>
      </c>
      <c r="B111" s="114" t="str">
        <f>ev391apos!B111</f>
        <v>amount</v>
      </c>
      <c r="C111" s="114" t="str">
        <f>ev391apos!C111</f>
        <v>reference product</v>
      </c>
      <c r="D111" s="114" t="str">
        <f>ev391apos!D111</f>
        <v>location</v>
      </c>
      <c r="E111" s="114" t="str">
        <f>ev391apos!E111</f>
        <v>unit</v>
      </c>
      <c r="F111" s="115" t="str">
        <f>ev391apos!F111</f>
        <v>categories</v>
      </c>
      <c r="G111" s="114" t="str">
        <f>ev391apos!G111</f>
        <v>type</v>
      </c>
      <c r="H111" s="114" t="str">
        <f>ev391apos!H111</f>
        <v>database</v>
      </c>
    </row>
    <row r="112" spans="1:8">
      <c r="A112" s="112" t="str">
        <f>ev391apos!A112</f>
        <v>MUD raw materials</v>
      </c>
      <c r="B112" s="116">
        <f>ev391apos!B112</f>
        <v>1</v>
      </c>
      <c r="C112" s="112" t="str">
        <f>ev391apos!C112</f>
        <v>raw materials</v>
      </c>
      <c r="D112" s="112" t="str">
        <f>ev391apos!D112</f>
        <v>GLO</v>
      </c>
      <c r="E112" s="112" t="str">
        <f>ev391apos!E112</f>
        <v>unit</v>
      </c>
      <c r="F112" s="107"/>
      <c r="G112" s="107" t="str">
        <f>ev391apos!G112</f>
        <v>production</v>
      </c>
      <c r="H112" s="117" t="str">
        <f>$B$1</f>
        <v>case2_consq</v>
      </c>
    </row>
    <row r="113" spans="1:8">
      <c r="A113" s="109" t="str">
        <f>ev391apos!A113</f>
        <v>market for iron-nickel-chromium alloy</v>
      </c>
      <c r="B113" s="117">
        <f>ev391apos!B113</f>
        <v>3.2790945000000001E-5</v>
      </c>
      <c r="C113" s="109" t="str">
        <f>ev391apos!C113</f>
        <v>iron-nickel-chromium alloy</v>
      </c>
      <c r="D113" s="109" t="str">
        <f>ev391apos!D113</f>
        <v>GLO</v>
      </c>
      <c r="E113" s="109" t="str">
        <f>ev391apos!E113</f>
        <v>kilogram</v>
      </c>
      <c r="F113" s="109"/>
      <c r="G113" s="109" t="str">
        <f>ev391apos!G113</f>
        <v>technosphere</v>
      </c>
      <c r="H113" s="109" t="s">
        <v>27</v>
      </c>
    </row>
    <row r="114" spans="1:8">
      <c r="A114" s="109" t="str">
        <f>ev391apos!A114</f>
        <v>market for nylon 6</v>
      </c>
      <c r="B114" s="117">
        <f>ev391apos!B114</f>
        <v>2.2041159517487199E-5</v>
      </c>
      <c r="C114" s="109" t="str">
        <f>ev391apos!C114</f>
        <v>nylon 6</v>
      </c>
      <c r="D114" s="109" t="str">
        <f>ev391apos!D114</f>
        <v>RER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27</v>
      </c>
    </row>
    <row r="115" spans="1:8">
      <c r="A115" s="109" t="str">
        <f>ev391apos!A115</f>
        <v>market for nylon 6-6</v>
      </c>
      <c r="B115" s="117">
        <f>ev391apos!B115</f>
        <v>2.1580106827279601E-7</v>
      </c>
      <c r="C115" s="109" t="str">
        <f>ev391apos!C115</f>
        <v>nylon 6-6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27</v>
      </c>
    </row>
    <row r="116" spans="1:8">
      <c r="A116" s="109" t="str">
        <f>ev391apos!A116</f>
        <v>market for polyphenylene sulfide</v>
      </c>
      <c r="B116" s="117">
        <f>ev391apos!B116</f>
        <v>5.2212909273413703E-7</v>
      </c>
      <c r="C116" s="109" t="str">
        <f>ev391apos!C116</f>
        <v>polyphenylene sulfide</v>
      </c>
      <c r="D116" s="109" t="str">
        <f>ev391apos!D116</f>
        <v>GLO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27</v>
      </c>
    </row>
    <row r="117" spans="1:8">
      <c r="A117" s="109" t="str">
        <f>ev391apos!A117</f>
        <v>market for polyphenylene sulfide</v>
      </c>
      <c r="B117" s="117">
        <f>ev391apos!B117</f>
        <v>3.1059351923866298E-6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27</v>
      </c>
    </row>
    <row r="118" spans="1:8">
      <c r="A118" s="109" t="str">
        <f>ev391apos!A118</f>
        <v>silveralloy AgCu production</v>
      </c>
      <c r="B118" s="117">
        <f>ev391apos!B118</f>
        <v>1.01033619739448E-6</v>
      </c>
      <c r="C118" s="109" t="str">
        <f>ev391apos!C118</f>
        <v>silveralloy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17" t="str">
        <f>$B$1</f>
        <v>case2_consq</v>
      </c>
    </row>
    <row r="120" spans="1:8" ht="15.75">
      <c r="A120" s="118" t="str">
        <f>ev391apos!A120</f>
        <v>Activity</v>
      </c>
      <c r="B120" s="119" t="str">
        <f>ev391apos!B120</f>
        <v>MUD packgaging materials</v>
      </c>
      <c r="C120" s="120"/>
      <c r="D120" s="121"/>
      <c r="E120" s="120"/>
      <c r="F120" s="122"/>
      <c r="G120" s="120"/>
      <c r="H120" s="120"/>
    </row>
    <row r="121" spans="1:8">
      <c r="A121" s="123" t="str">
        <f>ev391apos!A121</f>
        <v>production amount</v>
      </c>
      <c r="B121" s="124">
        <f>ev391apos!B121</f>
        <v>1</v>
      </c>
      <c r="C121" s="120"/>
      <c r="D121" s="120"/>
      <c r="E121" s="120"/>
      <c r="F121" s="122"/>
      <c r="G121" s="120"/>
      <c r="H121" s="120"/>
    </row>
    <row r="122" spans="1:8">
      <c r="A122" s="123" t="str">
        <f>ev391apos!A122</f>
        <v>reference product</v>
      </c>
      <c r="B122" s="125" t="str">
        <f>ev391apos!B122</f>
        <v>packgaging materials</v>
      </c>
      <c r="C122" s="120"/>
      <c r="D122" s="120"/>
      <c r="E122" s="120"/>
      <c r="F122" s="122"/>
      <c r="G122" s="120"/>
      <c r="H122" s="120"/>
    </row>
    <row r="123" spans="1:8">
      <c r="A123" s="123" t="str">
        <f>ev391apos!A123</f>
        <v>location</v>
      </c>
      <c r="B123" s="126" t="str">
        <f>ev391apos!B123</f>
        <v>GLO</v>
      </c>
      <c r="C123" s="120"/>
      <c r="D123" s="120"/>
      <c r="E123" s="120"/>
      <c r="F123" s="122"/>
      <c r="G123" s="120"/>
      <c r="H123" s="120"/>
    </row>
    <row r="124" spans="1:8">
      <c r="A124" s="123" t="str">
        <f>ev391apos!A124</f>
        <v>unit</v>
      </c>
      <c r="B124" s="125" t="str">
        <f>ev391apos!B124</f>
        <v>kilogram</v>
      </c>
      <c r="C124" s="120"/>
      <c r="D124" s="120"/>
      <c r="E124" s="120"/>
      <c r="F124" s="122"/>
      <c r="G124" s="120"/>
      <c r="H124" s="120"/>
    </row>
    <row r="125" spans="1:8" ht="15.75">
      <c r="A125" s="127" t="str">
        <f>ev391apos!A125</f>
        <v>Exchanges</v>
      </c>
      <c r="B125" s="119"/>
      <c r="C125" s="127"/>
      <c r="D125" s="127"/>
      <c r="E125" s="127"/>
      <c r="F125" s="122"/>
      <c r="G125" s="127"/>
      <c r="H125" s="127"/>
    </row>
    <row r="126" spans="1:8" ht="15.75">
      <c r="A126" s="127" t="str">
        <f>ev391apos!A126</f>
        <v>name</v>
      </c>
      <c r="B126" s="127" t="str">
        <f>ev391apos!B126</f>
        <v>amount</v>
      </c>
      <c r="C126" s="127" t="str">
        <f>ev391apos!C126</f>
        <v>reference product</v>
      </c>
      <c r="D126" s="127" t="str">
        <f>ev391apos!D126</f>
        <v>location</v>
      </c>
      <c r="E126" s="127" t="str">
        <f>ev391apos!E126</f>
        <v>unit</v>
      </c>
      <c r="F126" s="128" t="str">
        <f>ev391apos!F126</f>
        <v>categories</v>
      </c>
      <c r="G126" s="127" t="str">
        <f>ev391apos!G126</f>
        <v>type</v>
      </c>
      <c r="H126" s="127" t="str">
        <f>ev391apos!H126</f>
        <v>database</v>
      </c>
    </row>
    <row r="127" spans="1:8">
      <c r="A127" s="125" t="str">
        <f>ev391apos!A127</f>
        <v>MUD packgaging materials</v>
      </c>
      <c r="B127" s="129">
        <f>ev391apos!B127</f>
        <v>1</v>
      </c>
      <c r="C127" s="125" t="str">
        <f>ev391apos!C127</f>
        <v>packgaging materials</v>
      </c>
      <c r="D127" s="125" t="str">
        <f>ev391apos!D127</f>
        <v>GLO</v>
      </c>
      <c r="E127" s="125" t="str">
        <f>ev391apos!E127</f>
        <v>kilogram</v>
      </c>
      <c r="F127" s="120"/>
      <c r="G127" s="120" t="str">
        <f>ev391apos!G127</f>
        <v>production</v>
      </c>
      <c r="H127" s="130" t="str">
        <f>$B$1</f>
        <v>case2_consq</v>
      </c>
    </row>
    <row r="128" spans="1:8">
      <c r="A128" s="122" t="str">
        <f>ev391apos!A128</f>
        <v>market for packaging film, low density polyethylene</v>
      </c>
      <c r="B128" s="122">
        <f>ev391apos!B128</f>
        <v>1</v>
      </c>
      <c r="C128" s="122" t="str">
        <f>ev391apos!C128</f>
        <v>packaging film, low density polyethylene</v>
      </c>
      <c r="D128" s="122" t="str">
        <f>ev391apos!D128</f>
        <v>GLO</v>
      </c>
      <c r="E128" s="125" t="str">
        <f>ev391apos!E128</f>
        <v>kilogram</v>
      </c>
      <c r="F128" s="122"/>
      <c r="G128" s="122" t="str">
        <f>ev391apos!G128</f>
        <v>technosphere</v>
      </c>
      <c r="H128" s="122" t="s">
        <v>27</v>
      </c>
    </row>
    <row r="130" spans="1:8" ht="15.75">
      <c r="A130" s="131" t="str">
        <f>ev391apos!A130</f>
        <v>Activity</v>
      </c>
      <c r="B130" s="132" t="str">
        <f>ev391apos!B130</f>
        <v>MUD manufacturing</v>
      </c>
      <c r="C130" s="133"/>
      <c r="D130" s="134"/>
      <c r="E130" s="133"/>
      <c r="F130" s="135"/>
      <c r="G130" s="133"/>
      <c r="H130" s="133"/>
    </row>
    <row r="131" spans="1:8">
      <c r="A131" s="136" t="str">
        <f>ev391apos!A131</f>
        <v>production amount</v>
      </c>
      <c r="B131" s="137">
        <f>ev391apos!B131</f>
        <v>1</v>
      </c>
      <c r="C131" s="133"/>
      <c r="D131" s="133"/>
      <c r="E131" s="133"/>
      <c r="F131" s="135"/>
      <c r="G131" s="133"/>
      <c r="H131" s="133"/>
    </row>
    <row r="132" spans="1:8">
      <c r="A132" s="136" t="str">
        <f>ev391apos!A132</f>
        <v>reference product</v>
      </c>
      <c r="B132" s="138" t="str">
        <f>ev391apos!B132</f>
        <v>manufacturing</v>
      </c>
      <c r="C132" s="133"/>
      <c r="D132" s="133"/>
      <c r="E132" s="133"/>
      <c r="F132" s="135"/>
      <c r="G132" s="133"/>
      <c r="H132" s="133"/>
    </row>
    <row r="133" spans="1:8">
      <c r="A133" s="136" t="str">
        <f>ev391apos!A133</f>
        <v>location</v>
      </c>
      <c r="B133" s="139" t="str">
        <f>ev391apos!B133</f>
        <v>GLO</v>
      </c>
      <c r="C133" s="133"/>
      <c r="D133" s="133"/>
      <c r="E133" s="133"/>
      <c r="F133" s="135"/>
      <c r="G133" s="133"/>
      <c r="H133" s="133"/>
    </row>
    <row r="134" spans="1:8">
      <c r="A134" s="136" t="str">
        <f>ev391apos!A134</f>
        <v>unit</v>
      </c>
      <c r="B134" s="138" t="str">
        <f>ev391apos!B134</f>
        <v>unit</v>
      </c>
      <c r="C134" s="133"/>
      <c r="D134" s="133"/>
      <c r="E134" s="133"/>
      <c r="F134" s="135"/>
      <c r="G134" s="133"/>
      <c r="H134" s="133"/>
    </row>
    <row r="135" spans="1:8" ht="15.75">
      <c r="A135" s="140" t="str">
        <f>ev391apos!A135</f>
        <v>Exchanges</v>
      </c>
      <c r="B135" s="132"/>
      <c r="C135" s="140"/>
      <c r="D135" s="140"/>
      <c r="E135" s="140"/>
      <c r="F135" s="135"/>
      <c r="G135" s="140"/>
      <c r="H135" s="140"/>
    </row>
    <row r="136" spans="1:8" ht="15.75">
      <c r="A136" s="140" t="str">
        <f>ev391apos!A136</f>
        <v>name</v>
      </c>
      <c r="B136" s="140" t="str">
        <f>ev391apos!B136</f>
        <v>amount</v>
      </c>
      <c r="C136" s="140" t="str">
        <f>ev391apos!C136</f>
        <v>reference product</v>
      </c>
      <c r="D136" s="140" t="str">
        <f>ev391apos!D136</f>
        <v>location</v>
      </c>
      <c r="E136" s="140" t="str">
        <f>ev391apos!E136</f>
        <v>unit</v>
      </c>
      <c r="F136" s="141" t="str">
        <f>ev391apos!F136</f>
        <v>categories</v>
      </c>
      <c r="G136" s="140" t="str">
        <f>ev391apos!G136</f>
        <v>type</v>
      </c>
      <c r="H136" s="140" t="str">
        <f>ev391apos!H136</f>
        <v>database</v>
      </c>
    </row>
    <row r="137" spans="1:8">
      <c r="A137" s="138" t="str">
        <f>ev391apos!A137</f>
        <v>MUD manufacturing</v>
      </c>
      <c r="B137" s="142">
        <f>ev391apos!B137</f>
        <v>1</v>
      </c>
      <c r="C137" s="138" t="str">
        <f>ev391apos!C137</f>
        <v>manufacturing</v>
      </c>
      <c r="D137" s="138" t="str">
        <f>ev391apos!D137</f>
        <v>GLO</v>
      </c>
      <c r="E137" s="138" t="str">
        <f>ev391apos!E137</f>
        <v>unit</v>
      </c>
      <c r="F137" s="133"/>
      <c r="G137" s="133" t="str">
        <f>ev391apos!G137</f>
        <v>production</v>
      </c>
      <c r="H137" s="143" t="str">
        <f>$B$1</f>
        <v>case2_consq</v>
      </c>
    </row>
    <row r="138" spans="1:8">
      <c r="A138" s="135" t="str">
        <f>ev391apos!A138</f>
        <v>extrusion, plastic film</v>
      </c>
      <c r="B138" s="143">
        <f>ev391apos!B138</f>
        <v>2.5299999999999998E-5</v>
      </c>
      <c r="C138" s="135" t="str">
        <f>ev391apos!C138</f>
        <v>extrusion, plastic film</v>
      </c>
      <c r="D138" s="135" t="str">
        <f>ev391apos!D138</f>
        <v>RER</v>
      </c>
      <c r="E138" s="135" t="str">
        <f>ev391apos!E138</f>
        <v>kilogram</v>
      </c>
      <c r="F138" s="135"/>
      <c r="G138" s="135" t="str">
        <f>ev391apos!G138</f>
        <v>technosphere</v>
      </c>
      <c r="H138" s="135" t="s">
        <v>27</v>
      </c>
    </row>
    <row r="139" spans="1:8">
      <c r="A139" s="135" t="str">
        <f>ev391apos!A139</f>
        <v>metal working, average for metal product manufacturing</v>
      </c>
      <c r="B139" s="143">
        <f>ev391apos!B139</f>
        <v>3.2790945000000001E-5</v>
      </c>
      <c r="C139" s="135" t="str">
        <f>ev391apos!C139</f>
        <v>metal working, average for metal product manufacturing</v>
      </c>
      <c r="D139" s="135" t="str">
        <f>ev391apos!D139</f>
        <v>RER</v>
      </c>
      <c r="E139" s="135" t="str">
        <f>ev391apos!E139</f>
        <v>kilogram</v>
      </c>
      <c r="F139" s="135"/>
      <c r="G139" s="135" t="str">
        <f>ev391apos!G139</f>
        <v>technosphere</v>
      </c>
      <c r="H139" s="135" t="s">
        <v>27</v>
      </c>
    </row>
    <row r="140" spans="1:8">
      <c r="A140" s="135" t="str">
        <f>ev391apos!A140</f>
        <v>market for cable, unspecified</v>
      </c>
      <c r="B140" s="135">
        <f>ev391apos!B140</f>
        <v>1.8087480000000001E-4</v>
      </c>
      <c r="C140" s="135" t="str">
        <f>ev391apos!C140</f>
        <v>cable, unspecified</v>
      </c>
      <c r="D140" s="135" t="str">
        <f>ev391apos!D140</f>
        <v>GLO</v>
      </c>
      <c r="E140" s="135" t="str">
        <f>ev391apos!E140</f>
        <v>kilogram</v>
      </c>
      <c r="F140" s="135"/>
      <c r="G140" s="135" t="str">
        <f>ev391apos!G140</f>
        <v>technosphere</v>
      </c>
      <c r="H140" s="135" t="s">
        <v>27</v>
      </c>
    </row>
    <row r="141" spans="1:8">
      <c r="A141" s="135" t="str">
        <f>ev391apos!A141</f>
        <v>assembly</v>
      </c>
      <c r="B141" s="135">
        <f>ev391apos!B141</f>
        <v>2.39976081173181E-4</v>
      </c>
      <c r="C141" s="135" t="str">
        <f>ev391apos!C141</f>
        <v>assembly</v>
      </c>
      <c r="D141" s="135" t="str">
        <f>ev391apos!D141</f>
        <v>GLO</v>
      </c>
      <c r="E141" s="135" t="str">
        <f>ev391apos!E141</f>
        <v>kilogram</v>
      </c>
      <c r="F141" s="135"/>
      <c r="G141" s="135" t="str">
        <f>ev391apos!G141</f>
        <v>technosphere</v>
      </c>
      <c r="H141" s="143" t="str">
        <f>$B$1</f>
        <v>case2_consq</v>
      </c>
    </row>
    <row r="142" spans="1:8">
      <c r="A142" s="135" t="str">
        <f>ev391apos!A142</f>
        <v>mechanical disinfection</v>
      </c>
      <c r="B142" s="135">
        <f>ev391apos!B142</f>
        <v>3.125E-2</v>
      </c>
      <c r="C142" s="135" t="str">
        <f>ev391apos!C142</f>
        <v>dishwaser cycle</v>
      </c>
      <c r="D142" s="135" t="str">
        <f>ev391apos!D142</f>
        <v>GLO</v>
      </c>
      <c r="E142" s="135" t="str">
        <f>ev391apos!E142</f>
        <v>unit</v>
      </c>
      <c r="F142" s="135"/>
      <c r="G142" s="135" t="str">
        <f>ev391apos!G142</f>
        <v>technosphere</v>
      </c>
      <c r="H142" s="143" t="str">
        <f t="shared" ref="H142:H143" si="2">$B$1</f>
        <v>case2_consq</v>
      </c>
    </row>
    <row r="143" spans="1:8">
      <c r="A143" s="135" t="str">
        <f>ev391apos!A143</f>
        <v>autoclave</v>
      </c>
      <c r="B143" s="135">
        <f>ev391apos!B143</f>
        <v>2.77777777777777E-2</v>
      </c>
      <c r="C143" s="135" t="str">
        <f>ev391apos!C143</f>
        <v>autoclave operation</v>
      </c>
      <c r="D143" s="135" t="str">
        <f>ev391apos!D143</f>
        <v>GLO</v>
      </c>
      <c r="E143" s="135" t="str">
        <f>ev391apos!E143</f>
        <v>unit</v>
      </c>
      <c r="F143" s="135"/>
      <c r="G143" s="135" t="str">
        <f>ev391apos!G143</f>
        <v>technosphere</v>
      </c>
      <c r="H143" s="143" t="str">
        <f t="shared" si="2"/>
        <v>case2_consq</v>
      </c>
    </row>
    <row r="145" spans="1:8" ht="15.75">
      <c r="A145" s="144" t="str">
        <f>ev391apos!A145</f>
        <v>Activity</v>
      </c>
      <c r="B145" s="145" t="str">
        <f>ev391apos!B145</f>
        <v>scalpel</v>
      </c>
      <c r="C145" s="146"/>
      <c r="D145" s="147"/>
      <c r="E145" s="146"/>
      <c r="F145" s="148"/>
      <c r="G145" s="146"/>
      <c r="H145" s="146"/>
    </row>
    <row r="146" spans="1:8">
      <c r="A146" s="149" t="str">
        <f>ev391apos!A146</f>
        <v>production amount</v>
      </c>
      <c r="B146" s="150">
        <f>ev391apos!B146</f>
        <v>1</v>
      </c>
      <c r="C146" s="146"/>
      <c r="D146" s="146"/>
      <c r="E146" s="146"/>
      <c r="F146" s="148"/>
      <c r="G146" s="146"/>
      <c r="H146" s="146"/>
    </row>
    <row r="147" spans="1:8">
      <c r="A147" s="149" t="str">
        <f>ev391apos!A147</f>
        <v>reference product</v>
      </c>
      <c r="B147" s="151" t="str">
        <f>ev391apos!B147</f>
        <v>scalpel</v>
      </c>
      <c r="C147" s="146"/>
      <c r="D147" s="146"/>
      <c r="E147" s="146"/>
      <c r="F147" s="148"/>
      <c r="G147" s="146"/>
      <c r="H147" s="146"/>
    </row>
    <row r="148" spans="1:8">
      <c r="A148" s="149" t="str">
        <f>ev391apos!A148</f>
        <v>location</v>
      </c>
      <c r="B148" s="152" t="str">
        <f>ev391apos!B148</f>
        <v>GLO</v>
      </c>
      <c r="C148" s="146"/>
      <c r="D148" s="146"/>
      <c r="E148" s="146"/>
      <c r="F148" s="148"/>
      <c r="G148" s="146"/>
      <c r="H148" s="146"/>
    </row>
    <row r="149" spans="1:8">
      <c r="A149" s="149" t="str">
        <f>ev391apos!A149</f>
        <v>unit</v>
      </c>
      <c r="B149" s="151" t="str">
        <f>ev391apos!B149</f>
        <v>unit</v>
      </c>
      <c r="C149" s="146"/>
      <c r="D149" s="146"/>
      <c r="E149" s="146"/>
      <c r="F149" s="148"/>
      <c r="G149" s="146"/>
      <c r="H149" s="146"/>
    </row>
    <row r="150" spans="1:8" ht="15.75">
      <c r="A150" s="153" t="str">
        <f>ev391apos!A150</f>
        <v>Exchanges</v>
      </c>
      <c r="B150" s="145"/>
      <c r="C150" s="153"/>
      <c r="D150" s="153"/>
      <c r="E150" s="153"/>
      <c r="F150" s="148"/>
      <c r="G150" s="153"/>
      <c r="H150" s="153"/>
    </row>
    <row r="151" spans="1:8" ht="15.75">
      <c r="A151" s="153" t="str">
        <f>ev391apos!A151</f>
        <v>name</v>
      </c>
      <c r="B151" s="153" t="str">
        <f>ev391apos!B151</f>
        <v>amount</v>
      </c>
      <c r="C151" s="153" t="str">
        <f>ev391apos!C151</f>
        <v>reference product</v>
      </c>
      <c r="D151" s="153" t="str">
        <f>ev391apos!D151</f>
        <v>location</v>
      </c>
      <c r="E151" s="153" t="str">
        <f>ev391apos!E151</f>
        <v>unit</v>
      </c>
      <c r="F151" s="154" t="str">
        <f>ev391apos!F151</f>
        <v>categories</v>
      </c>
      <c r="G151" s="153" t="str">
        <f>ev391apos!G151</f>
        <v>type</v>
      </c>
      <c r="H151" s="153" t="str">
        <f>ev391apos!H151</f>
        <v>database</v>
      </c>
    </row>
    <row r="152" spans="1:8">
      <c r="A152" s="151" t="str">
        <f>ev391apos!A152</f>
        <v>scalpel</v>
      </c>
      <c r="B152" s="155">
        <f>ev391apos!B152</f>
        <v>1</v>
      </c>
      <c r="C152" s="151" t="str">
        <f>ev391apos!C152</f>
        <v>scalpel</v>
      </c>
      <c r="D152" s="151" t="str">
        <f>ev391apos!D152</f>
        <v>GLO</v>
      </c>
      <c r="E152" s="151" t="str">
        <f>ev391apos!E152</f>
        <v>unit</v>
      </c>
      <c r="F152" s="146"/>
      <c r="G152" s="146" t="str">
        <f>ev391apos!G152</f>
        <v>production</v>
      </c>
      <c r="H152" s="156" t="str">
        <f>$B$1</f>
        <v>case2_consq</v>
      </c>
    </row>
    <row r="153" spans="1:8">
      <c r="A153" s="148" t="str">
        <f>ev391apos!A153</f>
        <v>market for iron-nickel-chromium alloy</v>
      </c>
      <c r="B153" s="148">
        <f>ev391apos!B153</f>
        <v>1.6799999999999901E-3</v>
      </c>
      <c r="C153" s="148" t="str">
        <f>ev391apos!C153</f>
        <v>iron-nickel-chromium alloy</v>
      </c>
      <c r="D153" s="148" t="str">
        <f>ev391apos!D153</f>
        <v>GLO</v>
      </c>
      <c r="E153" s="148" t="str">
        <f>ev391apos!E153</f>
        <v>kilogram</v>
      </c>
      <c r="F153" s="148"/>
      <c r="G153" s="148" t="str">
        <f>ev391apos!G153</f>
        <v>technosphere</v>
      </c>
      <c r="H153" s="148" t="s">
        <v>27</v>
      </c>
    </row>
    <row r="154" spans="1:8">
      <c r="A154" s="148" t="str">
        <f>ev391apos!A154</f>
        <v>market for metal working, average for metal product manufacturing</v>
      </c>
      <c r="B154" s="148">
        <f>ev391apos!B154</f>
        <v>1.6799999999999901E-3</v>
      </c>
      <c r="C154" s="148" t="str">
        <f>ev391apos!C154</f>
        <v>metal working, average for metal product manufacturing</v>
      </c>
      <c r="D154" s="148" t="str">
        <f>ev391apos!D154</f>
        <v>GLO</v>
      </c>
      <c r="E154" s="148" t="str">
        <f>ev391apos!E154</f>
        <v>kilogram</v>
      </c>
      <c r="F154" s="148"/>
      <c r="G154" s="148" t="str">
        <f>ev391apos!G154</f>
        <v>technosphere</v>
      </c>
      <c r="H154" s="148" t="s">
        <v>27</v>
      </c>
    </row>
    <row r="156" spans="1:8" ht="15.75">
      <c r="A156" s="169" t="str">
        <f>ev391apos!A156</f>
        <v>Activity</v>
      </c>
      <c r="B156" s="170" t="str">
        <f>ev391apos!B156</f>
        <v>mechanical disinfection</v>
      </c>
      <c r="C156" s="171"/>
      <c r="D156" s="172"/>
      <c r="E156" s="171"/>
      <c r="F156" s="171"/>
      <c r="G156" s="171"/>
    </row>
    <row r="157" spans="1:8">
      <c r="A157" s="173" t="str">
        <f>ev391apos!A157</f>
        <v>production amount</v>
      </c>
      <c r="B157" s="174">
        <f>ev391apos!B157</f>
        <v>1</v>
      </c>
      <c r="C157" s="171"/>
      <c r="D157" s="171"/>
      <c r="E157" s="171"/>
      <c r="F157" s="171"/>
      <c r="G157" s="171"/>
    </row>
    <row r="158" spans="1:8">
      <c r="A158" s="173" t="str">
        <f>ev391apos!A158</f>
        <v>reference product</v>
      </c>
      <c r="B158" s="175" t="str">
        <f>ev391apos!B158</f>
        <v>dishwaser cycle</v>
      </c>
      <c r="C158" s="171"/>
      <c r="D158" s="171"/>
      <c r="E158" s="171"/>
      <c r="F158" s="171"/>
      <c r="G158" s="171"/>
    </row>
    <row r="159" spans="1:8">
      <c r="A159" s="173" t="str">
        <f>ev391apos!A159</f>
        <v>location</v>
      </c>
      <c r="B159" s="176" t="str">
        <f>ev391apos!B159</f>
        <v>GLO</v>
      </c>
      <c r="C159" s="171"/>
      <c r="D159" s="171"/>
      <c r="E159" s="171"/>
      <c r="F159" s="171"/>
      <c r="G159" s="171"/>
    </row>
    <row r="160" spans="1:8">
      <c r="A160" s="173" t="str">
        <f>ev391apos!A160</f>
        <v>unit</v>
      </c>
      <c r="B160" s="177" t="str">
        <f>ev391apos!B160</f>
        <v>unit</v>
      </c>
      <c r="C160" s="171"/>
      <c r="D160" s="171"/>
      <c r="E160" s="171"/>
      <c r="F160" s="171"/>
      <c r="G160" s="171"/>
    </row>
    <row r="161" spans="1:8" ht="15.75">
      <c r="A161" s="178" t="str">
        <f>ev391apos!A161</f>
        <v>Exchanges</v>
      </c>
      <c r="B161" s="170"/>
      <c r="C161" s="178"/>
      <c r="D161" s="178"/>
      <c r="E161" s="178"/>
      <c r="F161" s="178"/>
      <c r="G161" s="178"/>
    </row>
    <row r="162" spans="1:8" ht="15.75">
      <c r="A162" s="178" t="str">
        <f>ev391apos!A162</f>
        <v>name</v>
      </c>
      <c r="B162" s="178" t="str">
        <f>ev391apos!B162</f>
        <v>amount</v>
      </c>
      <c r="C162" s="178" t="str">
        <f>ev391apos!C162</f>
        <v>reference product</v>
      </c>
      <c r="D162" s="178" t="str">
        <f>ev391apos!D162</f>
        <v>location</v>
      </c>
      <c r="E162" s="178" t="str">
        <f>ev391apos!E162</f>
        <v>unit</v>
      </c>
      <c r="F162" s="178" t="str">
        <f>ev391apos!F162</f>
        <v>type</v>
      </c>
      <c r="G162" s="178" t="str">
        <f>ev391apos!G162</f>
        <v>database</v>
      </c>
    </row>
    <row r="163" spans="1:8">
      <c r="A163" s="177" t="str">
        <f>ev391apos!A163</f>
        <v>mechanical disinfection</v>
      </c>
      <c r="B163" s="179">
        <f>ev391apos!B163</f>
        <v>1</v>
      </c>
      <c r="C163" s="177" t="str">
        <f>ev391apos!C163</f>
        <v>dishwaser cycle</v>
      </c>
      <c r="D163" s="177" t="str">
        <f>ev391apos!D163</f>
        <v>GLO</v>
      </c>
      <c r="E163" s="177" t="str">
        <f>ev391apos!E163</f>
        <v>unit</v>
      </c>
      <c r="F163" s="171" t="str">
        <f>ev391apos!F163</f>
        <v>production</v>
      </c>
      <c r="G163" s="177" t="str">
        <f>$B$1</f>
        <v>case2_consq</v>
      </c>
    </row>
    <row r="164" spans="1:8">
      <c r="A164" s="171" t="str">
        <f>ev391apos!A164</f>
        <v>alkylbenzene sulfonate production, linear, petrochemical</v>
      </c>
      <c r="B164" s="177">
        <f>ev391apos!B164</f>
        <v>5.1999999999999998E-3</v>
      </c>
      <c r="C164" s="180" t="str">
        <f>ev391apos!C164</f>
        <v>alkylbenzene sulfonate, linear, petrochemical</v>
      </c>
      <c r="D164" s="171" t="str">
        <f>ev391apos!D164</f>
        <v>RER</v>
      </c>
      <c r="E164" s="171" t="str">
        <f>ev391apos!E164</f>
        <v>kilogram</v>
      </c>
      <c r="F164" s="171" t="str">
        <f>ev391apos!F164</f>
        <v>technosphere</v>
      </c>
      <c r="G164" s="171" t="s">
        <v>27</v>
      </c>
    </row>
    <row r="165" spans="1:8">
      <c r="A165" s="181" t="str">
        <f>ev391apos!A165</f>
        <v>market for electricity, low voltage</v>
      </c>
      <c r="B165" s="179">
        <f>ev391apos!B165</f>
        <v>15</v>
      </c>
      <c r="C165" s="180" t="str">
        <f>ev391apos!C165</f>
        <v>electricity, low voltage</v>
      </c>
      <c r="D165" s="171" t="str">
        <f>ev391apos!D165</f>
        <v>DK</v>
      </c>
      <c r="E165" s="171" t="str">
        <f>ev391apos!E165</f>
        <v>kilowatt hour</v>
      </c>
      <c r="F165" s="171" t="str">
        <f>ev391apos!F165</f>
        <v>technosphere</v>
      </c>
      <c r="G165" s="171" t="s">
        <v>27</v>
      </c>
    </row>
    <row r="166" spans="1:8">
      <c r="A166" s="181" t="str">
        <f>ev391apos!A166</f>
        <v>water production, deionised</v>
      </c>
      <c r="B166" s="182">
        <f>ev391apos!B166</f>
        <v>70</v>
      </c>
      <c r="C166" s="171" t="str">
        <f>ev391apos!C166</f>
        <v>water, deionised</v>
      </c>
      <c r="D166" s="181" t="str">
        <f>ev391apos!D166</f>
        <v>Europe without Switzerland</v>
      </c>
      <c r="E166" s="181" t="str">
        <f>ev391apos!E166</f>
        <v>kilogram</v>
      </c>
      <c r="F166" s="171" t="str">
        <f>ev391apos!F166</f>
        <v>technosphere</v>
      </c>
      <c r="G166" s="171" t="s">
        <v>27</v>
      </c>
    </row>
    <row r="167" spans="1:8">
      <c r="A167" s="183" t="str">
        <f>ev391apos!A167</f>
        <v>market for water, completely softened</v>
      </c>
      <c r="B167" s="184">
        <f>ev391apos!B167</f>
        <v>140</v>
      </c>
      <c r="C167" s="171" t="str">
        <f>ev391apos!C167</f>
        <v>water, completely softened</v>
      </c>
      <c r="D167" s="183" t="str">
        <f>ev391apos!D167</f>
        <v>RER</v>
      </c>
      <c r="E167" s="181" t="str">
        <f>ev391apos!E167</f>
        <v>kilogram</v>
      </c>
      <c r="F167" s="171" t="str">
        <f>ev391apos!F167</f>
        <v>technosphere</v>
      </c>
      <c r="G167" s="171" t="s">
        <v>27</v>
      </c>
    </row>
    <row r="168" spans="1:8">
      <c r="A168" s="183" t="str">
        <f>ev391apos!A168</f>
        <v>market for wastewater, average</v>
      </c>
      <c r="B168" s="184">
        <f>ev391apos!B168</f>
        <v>-0.21</v>
      </c>
      <c r="C168" s="171" t="str">
        <f>ev391apos!C168</f>
        <v>wastewater, average</v>
      </c>
      <c r="D168" s="181" t="str">
        <f>ev391apos!D168</f>
        <v>Europe without Switzerland</v>
      </c>
      <c r="E168" s="183" t="str">
        <f>ev391apos!E168</f>
        <v>cubic meter</v>
      </c>
      <c r="F168" s="171" t="str">
        <f>ev391apos!F168</f>
        <v>technosphere</v>
      </c>
      <c r="G168" s="171" t="s">
        <v>27</v>
      </c>
    </row>
    <row r="170" spans="1:8" ht="15.75">
      <c r="A170" s="185" t="str">
        <f>ev391apos!A170</f>
        <v>Activity</v>
      </c>
      <c r="B170" s="186" t="str">
        <f>ev391apos!B170</f>
        <v>autoclave</v>
      </c>
      <c r="C170" s="187"/>
      <c r="D170" s="188"/>
      <c r="E170" s="187"/>
      <c r="F170" s="189"/>
      <c r="G170" s="187"/>
      <c r="H170" s="187"/>
    </row>
    <row r="171" spans="1:8">
      <c r="A171" s="190" t="str">
        <f>ev391apos!A171</f>
        <v>production amount</v>
      </c>
      <c r="B171" s="191">
        <f>ev391apos!B171</f>
        <v>1</v>
      </c>
      <c r="C171" s="187"/>
      <c r="D171" s="187"/>
      <c r="E171" s="187"/>
      <c r="F171" s="189"/>
      <c r="G171" s="187"/>
      <c r="H171" s="187"/>
    </row>
    <row r="172" spans="1:8">
      <c r="A172" s="190" t="str">
        <f>ev391apos!A172</f>
        <v>reference product</v>
      </c>
      <c r="B172" s="192" t="str">
        <f>ev391apos!B172</f>
        <v>autoclave cycle</v>
      </c>
      <c r="C172" s="187"/>
      <c r="D172" s="187"/>
      <c r="E172" s="187"/>
      <c r="F172" s="189"/>
      <c r="G172" s="187"/>
      <c r="H172" s="187"/>
    </row>
    <row r="173" spans="1:8">
      <c r="A173" s="190" t="str">
        <f>ev391apos!A173</f>
        <v>location</v>
      </c>
      <c r="B173" s="193" t="str">
        <f>ev391apos!B173</f>
        <v>GLO</v>
      </c>
      <c r="C173" s="187"/>
      <c r="D173" s="187"/>
      <c r="E173" s="187"/>
      <c r="F173" s="189"/>
      <c r="G173" s="187"/>
      <c r="H173" s="187"/>
    </row>
    <row r="174" spans="1:8">
      <c r="A174" s="190" t="str">
        <f>ev391apos!A174</f>
        <v>unit</v>
      </c>
      <c r="B174" s="194" t="str">
        <f>ev391apos!B174</f>
        <v>unit</v>
      </c>
      <c r="C174" s="187"/>
      <c r="D174" s="187"/>
      <c r="E174" s="187"/>
      <c r="F174" s="189"/>
      <c r="G174" s="187"/>
      <c r="H174" s="187"/>
    </row>
    <row r="175" spans="1:8" ht="15.75">
      <c r="A175" s="195" t="str">
        <f>ev391apos!A175</f>
        <v>Exchanges</v>
      </c>
      <c r="B175" s="186"/>
      <c r="C175" s="195"/>
      <c r="D175" s="195"/>
      <c r="E175" s="195"/>
      <c r="F175" s="189"/>
      <c r="G175" s="195"/>
      <c r="H175" s="195"/>
    </row>
    <row r="176" spans="1:8" ht="15.75">
      <c r="A176" s="195" t="str">
        <f>ev391apos!A176</f>
        <v>name</v>
      </c>
      <c r="B176" s="195" t="str">
        <f>ev391apos!B176</f>
        <v>amount</v>
      </c>
      <c r="C176" s="195" t="str">
        <f>ev391apos!C176</f>
        <v>reference product</v>
      </c>
      <c r="D176" s="195" t="str">
        <f>ev391apos!D176</f>
        <v>location</v>
      </c>
      <c r="E176" s="195" t="str">
        <f>ev391apos!E176</f>
        <v>unit</v>
      </c>
      <c r="F176" s="196" t="str">
        <f>ev391apos!F176</f>
        <v>categories</v>
      </c>
      <c r="G176" s="195" t="str">
        <f>ev391apos!G176</f>
        <v>type</v>
      </c>
      <c r="H176" s="195" t="str">
        <f>ev391apos!H176</f>
        <v>database</v>
      </c>
    </row>
    <row r="177" spans="1:8">
      <c r="A177" s="194" t="str">
        <f>ev391apos!A177</f>
        <v>autoclave</v>
      </c>
      <c r="B177" s="197">
        <f>ev391apos!B177</f>
        <v>1</v>
      </c>
      <c r="C177" s="194" t="str">
        <f>ev391apos!C177</f>
        <v>autoclave cycle</v>
      </c>
      <c r="D177" s="194" t="str">
        <f>ev391apos!D177</f>
        <v>GLO</v>
      </c>
      <c r="E177" s="194" t="str">
        <f>ev391apos!E177</f>
        <v>unit</v>
      </c>
      <c r="F177" s="189"/>
      <c r="G177" s="187" t="str">
        <f>ev391apos!G177</f>
        <v>production</v>
      </c>
      <c r="H177" s="194" t="str">
        <f>$B$1</f>
        <v>case2_consq</v>
      </c>
    </row>
    <row r="178" spans="1:8">
      <c r="A178" s="198" t="str">
        <f>ev391apos!A178</f>
        <v>market for electricity, low voltage</v>
      </c>
      <c r="B178" s="197">
        <f>ev391apos!B178</f>
        <v>10.9</v>
      </c>
      <c r="C178" s="199" t="str">
        <f>ev391apos!C178</f>
        <v>electricity, low voltage</v>
      </c>
      <c r="D178" s="187" t="str">
        <f>ev391apos!D178</f>
        <v>DK</v>
      </c>
      <c r="E178" s="187" t="str">
        <f>ev391apos!E178</f>
        <v>kilowatt hour</v>
      </c>
      <c r="F178" s="189"/>
      <c r="G178" s="187" t="str">
        <f>ev391apos!G178</f>
        <v>technosphere</v>
      </c>
      <c r="H178" s="187" t="s">
        <v>27</v>
      </c>
    </row>
    <row r="179" spans="1:8">
      <c r="A179" s="198" t="str">
        <f>ev391apos!A179</f>
        <v>water production, deionised</v>
      </c>
      <c r="B179" s="197">
        <f>ev391apos!B179</f>
        <v>280</v>
      </c>
      <c r="C179" s="187" t="str">
        <f>ev391apos!C179</f>
        <v>water, deionised</v>
      </c>
      <c r="D179" s="198" t="str">
        <f>ev391apos!D179</f>
        <v>Europe without Switzerland</v>
      </c>
      <c r="E179" s="187" t="str">
        <f>ev391apos!E179</f>
        <v>kilogram</v>
      </c>
      <c r="F179" s="189"/>
      <c r="G179" s="187" t="str">
        <f>ev391apos!G179</f>
        <v>technosphere</v>
      </c>
      <c r="H179" s="187" t="s">
        <v>27</v>
      </c>
    </row>
    <row r="180" spans="1:8">
      <c r="A180" s="200" t="str">
        <f>ev391apos!A180</f>
        <v>market for wastewater, average</v>
      </c>
      <c r="B180" s="201">
        <f>ev391apos!B180</f>
        <v>-0.28000000000000003</v>
      </c>
      <c r="C180" s="187" t="str">
        <f>ev391apos!C180</f>
        <v>wastewater, average</v>
      </c>
      <c r="D180" s="198" t="str">
        <f>ev391apos!D180</f>
        <v>Europe without Switzerland</v>
      </c>
      <c r="E180" s="198" t="str">
        <f>ev391apos!E180</f>
        <v>cubic meter</v>
      </c>
      <c r="F180" s="189"/>
      <c r="G180" s="187" t="str">
        <f>ev391apos!G180</f>
        <v>technosphere</v>
      </c>
      <c r="H180" s="187" t="s">
        <v>27</v>
      </c>
    </row>
    <row r="182" spans="1:8" ht="15.75">
      <c r="A182" s="202" t="str">
        <f>ev391apos!A182</f>
        <v>Activity</v>
      </c>
      <c r="B182" s="203" t="str">
        <f>ev391apos!B182</f>
        <v>surgery use</v>
      </c>
      <c r="C182" s="204"/>
      <c r="D182" s="205"/>
      <c r="E182" s="204"/>
      <c r="F182" s="206"/>
      <c r="G182" s="204"/>
      <c r="H182" s="204"/>
    </row>
    <row r="183" spans="1:8">
      <c r="A183" s="207" t="str">
        <f>ev391apos!A183</f>
        <v>production amount</v>
      </c>
      <c r="B183" s="208">
        <f>ev391apos!B183</f>
        <v>1</v>
      </c>
      <c r="C183" s="204"/>
      <c r="D183" s="204"/>
      <c r="E183" s="204"/>
      <c r="F183" s="206"/>
      <c r="G183" s="204"/>
      <c r="H183" s="204"/>
    </row>
    <row r="184" spans="1:8">
      <c r="A184" s="207" t="str">
        <f>ev391apos!A184</f>
        <v>reference product</v>
      </c>
      <c r="B184" s="209" t="str">
        <f>ev391apos!B184</f>
        <v>electricity consumption</v>
      </c>
      <c r="C184" s="204"/>
      <c r="D184" s="204"/>
      <c r="E184" s="204"/>
      <c r="F184" s="206"/>
      <c r="G184" s="204"/>
      <c r="H184" s="204"/>
    </row>
    <row r="185" spans="1:8">
      <c r="A185" s="207" t="str">
        <f>ev391apos!A185</f>
        <v>location</v>
      </c>
      <c r="B185" s="210" t="str">
        <f>ev391apos!B185</f>
        <v>GLO</v>
      </c>
      <c r="C185" s="204"/>
      <c r="D185" s="204"/>
      <c r="E185" s="204"/>
      <c r="F185" s="206"/>
      <c r="G185" s="204"/>
      <c r="H185" s="204"/>
    </row>
    <row r="186" spans="1:8">
      <c r="A186" s="207" t="str">
        <f>ev391apos!A186</f>
        <v>unit</v>
      </c>
      <c r="B186" s="211" t="str">
        <f>ev391apos!B186</f>
        <v>unit</v>
      </c>
      <c r="C186" s="204"/>
      <c r="D186" s="204"/>
      <c r="E186" s="204"/>
      <c r="F186" s="206"/>
      <c r="G186" s="204"/>
      <c r="H186" s="204"/>
    </row>
    <row r="187" spans="1:8" ht="15.75">
      <c r="A187" s="212" t="str">
        <f>ev391apos!A187</f>
        <v>Exchanges</v>
      </c>
      <c r="B187" s="203"/>
      <c r="C187" s="212"/>
      <c r="D187" s="212"/>
      <c r="E187" s="212"/>
      <c r="F187" s="206"/>
      <c r="G187" s="212"/>
      <c r="H187" s="212"/>
    </row>
    <row r="188" spans="1:8" ht="15.75">
      <c r="A188" s="212" t="str">
        <f>ev391apos!A188</f>
        <v>name</v>
      </c>
      <c r="B188" s="212" t="str">
        <f>ev391apos!B188</f>
        <v>amount</v>
      </c>
      <c r="C188" s="212" t="str">
        <f>ev391apos!C188</f>
        <v>reference product</v>
      </c>
      <c r="D188" s="212" t="str">
        <f>ev391apos!D188</f>
        <v>location</v>
      </c>
      <c r="E188" s="212" t="str">
        <f>ev391apos!E188</f>
        <v>unit</v>
      </c>
      <c r="F188" s="213" t="str">
        <f>ev391apos!F188</f>
        <v>categories</v>
      </c>
      <c r="G188" s="212" t="str">
        <f>ev391apos!G188</f>
        <v>type</v>
      </c>
      <c r="H188" s="212" t="str">
        <f>ev391apos!H188</f>
        <v>database</v>
      </c>
    </row>
    <row r="189" spans="1:8">
      <c r="A189" s="211" t="str">
        <f>ev391apos!A189</f>
        <v>surgery use</v>
      </c>
      <c r="B189" s="214">
        <f>ev391apos!B189</f>
        <v>1</v>
      </c>
      <c r="C189" s="211" t="str">
        <f>ev391apos!C189</f>
        <v>electricity consumption</v>
      </c>
      <c r="D189" s="211" t="str">
        <f>ev391apos!D189</f>
        <v>GLO</v>
      </c>
      <c r="E189" s="211" t="str">
        <f>ev391apos!E189</f>
        <v>unit</v>
      </c>
      <c r="F189" s="206"/>
      <c r="G189" s="204" t="str">
        <f>ev391apos!G189</f>
        <v>production</v>
      </c>
      <c r="H189" s="211" t="str">
        <f>$B$1</f>
        <v>case2_consq</v>
      </c>
    </row>
    <row r="190" spans="1:8">
      <c r="A190" s="215" t="str">
        <f>ev391apos!A190</f>
        <v>market for electricity, low voltage</v>
      </c>
      <c r="B190" s="215">
        <f>ev391apos!B190</f>
        <v>7.0666666666666669E-2</v>
      </c>
      <c r="C190" s="215" t="str">
        <f>ev391apos!C190</f>
        <v>electricity, low voltage</v>
      </c>
      <c r="D190" s="215" t="str">
        <f>ev391apos!D190</f>
        <v>DK</v>
      </c>
      <c r="E190" s="215" t="str">
        <f>ev391apos!E190</f>
        <v>kilowatt hour</v>
      </c>
      <c r="F190" s="215"/>
      <c r="G190" s="204" t="str">
        <f>ev391apos!G190</f>
        <v>technosphere</v>
      </c>
      <c r="H190" s="204" t="s">
        <v>27</v>
      </c>
    </row>
    <row r="192" spans="1:8" ht="15.75">
      <c r="A192" s="216" t="str">
        <f>ev391apos!A192</f>
        <v>Activity</v>
      </c>
      <c r="B192" s="217" t="str">
        <f>ev391apos!B192</f>
        <v>transport</v>
      </c>
      <c r="C192" s="218"/>
      <c r="D192" s="219"/>
      <c r="E192" s="218"/>
      <c r="F192" s="220"/>
      <c r="G192" s="218"/>
      <c r="H192" s="218"/>
    </row>
    <row r="193" spans="1:8">
      <c r="A193" s="221" t="str">
        <f>ev391apos!A193</f>
        <v>production amount</v>
      </c>
      <c r="B193" s="222">
        <f>ev391apos!B193</f>
        <v>1</v>
      </c>
      <c r="C193" s="218"/>
      <c r="D193" s="218"/>
      <c r="E193" s="218"/>
      <c r="F193" s="220"/>
      <c r="G193" s="218"/>
      <c r="H193" s="218"/>
    </row>
    <row r="194" spans="1:8">
      <c r="A194" s="221" t="str">
        <f>ev391apos!A194</f>
        <v>reference product</v>
      </c>
      <c r="B194" s="223" t="str">
        <f>ev391apos!B194</f>
        <v>transport</v>
      </c>
      <c r="C194" s="218"/>
      <c r="D194" s="218"/>
      <c r="E194" s="218"/>
      <c r="F194" s="220"/>
      <c r="G194" s="218"/>
      <c r="H194" s="218"/>
    </row>
    <row r="195" spans="1:8">
      <c r="A195" s="221" t="str">
        <f>ev391apos!A195</f>
        <v>location</v>
      </c>
      <c r="B195" s="224" t="str">
        <f>ev391apos!B195</f>
        <v>GLO</v>
      </c>
      <c r="C195" s="218"/>
      <c r="D195" s="218"/>
      <c r="E195" s="218"/>
      <c r="F195" s="220"/>
      <c r="G195" s="218"/>
      <c r="H195" s="218"/>
    </row>
    <row r="196" spans="1:8">
      <c r="A196" s="221" t="str">
        <f>ev391apos!A196</f>
        <v>unit</v>
      </c>
      <c r="B196" s="225" t="str">
        <f>ev391apos!B196</f>
        <v>ton kilometer</v>
      </c>
      <c r="C196" s="218"/>
      <c r="D196" s="218"/>
      <c r="E196" s="218"/>
      <c r="F196" s="220"/>
      <c r="G196" s="218"/>
      <c r="H196" s="218"/>
    </row>
    <row r="197" spans="1:8" ht="15.75">
      <c r="A197" s="226" t="str">
        <f>ev391apos!A197</f>
        <v>Exchanges</v>
      </c>
      <c r="B197" s="217"/>
      <c r="C197" s="226"/>
      <c r="D197" s="226"/>
      <c r="E197" s="226"/>
      <c r="F197" s="220"/>
      <c r="G197" s="226"/>
      <c r="H197" s="226"/>
    </row>
    <row r="198" spans="1:8" ht="15.75">
      <c r="A198" s="226" t="str">
        <f>ev391apos!A198</f>
        <v>name</v>
      </c>
      <c r="B198" s="226" t="str">
        <f>ev391apos!B198</f>
        <v>amount</v>
      </c>
      <c r="C198" s="226" t="str">
        <f>ev391apos!C198</f>
        <v>reference product</v>
      </c>
      <c r="D198" s="226" t="str">
        <f>ev391apos!D198</f>
        <v>location</v>
      </c>
      <c r="E198" s="226" t="str">
        <f>ev391apos!E198</f>
        <v>unit</v>
      </c>
      <c r="F198" s="226" t="str">
        <f>ev391apos!F198</f>
        <v>categories</v>
      </c>
      <c r="G198" s="226" t="str">
        <f>ev391apos!G198</f>
        <v>type</v>
      </c>
      <c r="H198" s="226" t="str">
        <f>ev391apos!H198</f>
        <v>database</v>
      </c>
    </row>
    <row r="199" spans="1:8">
      <c r="A199" s="225" t="str">
        <f>ev391apos!A199</f>
        <v>transport</v>
      </c>
      <c r="B199" s="225">
        <f>ev391apos!B199</f>
        <v>1</v>
      </c>
      <c r="C199" s="225" t="str">
        <f>ev391apos!C199</f>
        <v>transport</v>
      </c>
      <c r="D199" s="225" t="str">
        <f>ev391apos!D199</f>
        <v>GLO</v>
      </c>
      <c r="E199" s="225" t="str">
        <f>ev391apos!E199</f>
        <v>ton kilometer</v>
      </c>
      <c r="F199" s="225"/>
      <c r="G199" s="225" t="str">
        <f>ev391apos!G199</f>
        <v>production</v>
      </c>
      <c r="H199" s="225" t="str">
        <f>$B$1</f>
        <v>case2_consq</v>
      </c>
    </row>
    <row r="200" spans="1:8">
      <c r="A200" s="229" t="str">
        <f>ev391apos!A200</f>
        <v>market for transport, freight, lorry 16-32 metric ton, EURO6</v>
      </c>
      <c r="B200" s="229">
        <f>ev391apos!B200</f>
        <v>1</v>
      </c>
      <c r="C200" s="229" t="str">
        <f>ev391apos!C200</f>
        <v>transport, freight, lorry 16-32 metric ton, EURO6</v>
      </c>
      <c r="D200" s="229" t="str">
        <f>ev391apos!D200</f>
        <v>RER</v>
      </c>
      <c r="E200" s="229" t="str">
        <f>ev391apos!E200</f>
        <v>ton kilometer</v>
      </c>
      <c r="F200" s="229"/>
      <c r="G200" s="229" t="str">
        <f>ev391apos!G200</f>
        <v>technosphere</v>
      </c>
      <c r="H200" s="229" t="s">
        <v>27</v>
      </c>
    </row>
    <row r="202" spans="1:8" ht="15.75">
      <c r="A202" s="230" t="str">
        <f>ev391apos!A202</f>
        <v>Activity</v>
      </c>
      <c r="B202" s="231" t="s">
        <v>32</v>
      </c>
      <c r="C202" s="232"/>
      <c r="D202" s="233"/>
      <c r="E202" s="232"/>
      <c r="F202" s="234"/>
      <c r="G202" s="232"/>
      <c r="H202" s="232"/>
    </row>
    <row r="203" spans="1:8">
      <c r="A203" s="235" t="str">
        <f>ev391apos!A203</f>
        <v>production amount</v>
      </c>
      <c r="B203" s="236">
        <f>ev391apos!B203</f>
        <v>1</v>
      </c>
      <c r="C203" s="232"/>
      <c r="D203" s="232"/>
      <c r="E203" s="232"/>
      <c r="F203" s="234"/>
      <c r="G203" s="232"/>
      <c r="H203" s="232"/>
    </row>
    <row r="204" spans="1:8">
      <c r="A204" s="235" t="str">
        <f>ev391apos!A204</f>
        <v>reference product</v>
      </c>
      <c r="B204" s="237" t="s">
        <v>32</v>
      </c>
      <c r="C204" s="232"/>
      <c r="D204" s="232"/>
      <c r="E204" s="232"/>
      <c r="F204" s="234"/>
      <c r="G204" s="232"/>
      <c r="H204" s="232"/>
    </row>
    <row r="205" spans="1:8">
      <c r="A205" s="235" t="str">
        <f>ev391apos!A205</f>
        <v>location</v>
      </c>
      <c r="B205" s="238" t="str">
        <f>ev391apos!B205</f>
        <v>GLO</v>
      </c>
      <c r="C205" s="232"/>
      <c r="D205" s="232"/>
      <c r="E205" s="232"/>
      <c r="F205" s="234"/>
      <c r="G205" s="232"/>
      <c r="H205" s="232"/>
    </row>
    <row r="206" spans="1:8">
      <c r="A206" s="235" t="str">
        <f>ev391apos!A206</f>
        <v>unit</v>
      </c>
      <c r="B206" s="237" t="str">
        <f>ev391apos!B206</f>
        <v>kilowatt hour</v>
      </c>
      <c r="C206" s="232"/>
      <c r="D206" s="232"/>
      <c r="E206" s="232"/>
      <c r="F206" s="234"/>
      <c r="G206" s="232"/>
      <c r="H206" s="232"/>
    </row>
    <row r="207" spans="1:8" ht="15.75">
      <c r="A207" s="239" t="str">
        <f>ev391apos!A207</f>
        <v>Exchanges</v>
      </c>
      <c r="B207" s="231"/>
      <c r="C207" s="239"/>
      <c r="D207" s="239"/>
      <c r="E207" s="239"/>
      <c r="F207" s="234"/>
      <c r="G207" s="239"/>
      <c r="H207" s="239"/>
    </row>
    <row r="208" spans="1:8" ht="15.75">
      <c r="A208" s="239" t="str">
        <f>ev391apos!A208</f>
        <v>name</v>
      </c>
      <c r="B208" s="239" t="str">
        <f>ev391apos!B208</f>
        <v>amount</v>
      </c>
      <c r="C208" s="239" t="str">
        <f>ev391apos!C208</f>
        <v>reference product</v>
      </c>
      <c r="D208" s="239" t="str">
        <f>ev391apos!D208</f>
        <v>location</v>
      </c>
      <c r="E208" s="239" t="str">
        <f>ev391apos!E208</f>
        <v>unit</v>
      </c>
      <c r="F208" s="240" t="str">
        <f>ev391apos!F208</f>
        <v>categories</v>
      </c>
      <c r="G208" s="239" t="str">
        <f>ev391apos!G208</f>
        <v>type</v>
      </c>
      <c r="H208" s="239" t="str">
        <f>ev391apos!H208</f>
        <v>database</v>
      </c>
    </row>
    <row r="209" spans="1:8">
      <c r="A209" s="237" t="str">
        <f>B202</f>
        <v>marginal electricity mix</v>
      </c>
      <c r="B209" s="241">
        <f>B203</f>
        <v>1</v>
      </c>
      <c r="C209" s="237" t="str">
        <f>B204</f>
        <v>marginal electricity mix</v>
      </c>
      <c r="D209" s="237" t="str">
        <f>B205</f>
        <v>GLO</v>
      </c>
      <c r="E209" s="237" t="str">
        <f>B206</f>
        <v>kilowatt hour</v>
      </c>
      <c r="F209" s="234"/>
      <c r="G209" s="232" t="str">
        <f>ev391apos!G209</f>
        <v>production</v>
      </c>
      <c r="H209" s="237" t="str">
        <f>$B$1</f>
        <v>case2_consq</v>
      </c>
    </row>
    <row r="210" spans="1:8">
      <c r="A210" s="242" t="str">
        <f>ev391apos!A210</f>
        <v>market for electricity, high voltage</v>
      </c>
      <c r="B210" s="242">
        <f>ev391apos!B210</f>
        <v>1</v>
      </c>
      <c r="C210" s="242" t="str">
        <f>ev391apos!C210</f>
        <v>electricity, high voltage</v>
      </c>
      <c r="D210" s="242" t="str">
        <f>ev391apos!D210</f>
        <v>DK</v>
      </c>
      <c r="E210" s="242" t="str">
        <f>ev391apos!E210</f>
        <v>kilowatt hour</v>
      </c>
      <c r="F210" s="242"/>
      <c r="G210" s="232" t="str">
        <f>ev391apos!G210</f>
        <v>technosphere</v>
      </c>
      <c r="H210" s="232" t="s">
        <v>27</v>
      </c>
    </row>
    <row r="212" spans="1:8" ht="15.75">
      <c r="A212" s="253" t="str">
        <f>ev391apos!A226</f>
        <v>Activity</v>
      </c>
      <c r="B212" s="253" t="s">
        <v>33</v>
      </c>
      <c r="C212" s="122"/>
      <c r="D212" s="122"/>
      <c r="E212" s="122"/>
      <c r="F212" s="122"/>
      <c r="G212" s="122"/>
      <c r="H212" s="122"/>
    </row>
    <row r="213" spans="1:8">
      <c r="A213" s="122" t="str">
        <f>ev391apos!A227</f>
        <v>production amount</v>
      </c>
      <c r="B213" s="254">
        <f>ev391apos!B227</f>
        <v>1</v>
      </c>
      <c r="C213" s="122"/>
      <c r="D213" s="122"/>
      <c r="E213" s="122"/>
      <c r="F213" s="122"/>
      <c r="G213" s="122"/>
      <c r="H213" s="122"/>
    </row>
    <row r="214" spans="1:8">
      <c r="A214" s="122" t="str">
        <f>ev391apos!A228</f>
        <v>reference product</v>
      </c>
      <c r="B214" s="122" t="s">
        <v>33</v>
      </c>
      <c r="C214" s="122"/>
      <c r="D214" s="122"/>
      <c r="E214" s="122"/>
      <c r="F214" s="122"/>
      <c r="G214" s="122"/>
      <c r="H214" s="122"/>
    </row>
    <row r="215" spans="1:8">
      <c r="A215" s="122" t="str">
        <f>ev391apos!A229</f>
        <v>location</v>
      </c>
      <c r="B215" s="122" t="str">
        <f>ev391apos!B229</f>
        <v>GLO</v>
      </c>
      <c r="C215" s="122"/>
      <c r="D215" s="122"/>
      <c r="E215" s="122"/>
      <c r="F215" s="122"/>
      <c r="G215" s="122"/>
      <c r="H215" s="122"/>
    </row>
    <row r="216" spans="1:8">
      <c r="A216" s="122" t="str">
        <f>ev391apos!A230</f>
        <v>unit</v>
      </c>
      <c r="B216" s="122" t="str">
        <f>ev391apos!B230</f>
        <v>megajoule</v>
      </c>
      <c r="C216" s="122"/>
      <c r="D216" s="122"/>
      <c r="E216" s="122"/>
      <c r="F216" s="122"/>
      <c r="G216" s="122"/>
      <c r="H216" s="122"/>
    </row>
    <row r="217" spans="1:8" ht="15.75">
      <c r="A217" s="253" t="str">
        <f>ev391apos!A231</f>
        <v>Exchanges</v>
      </c>
      <c r="B217" s="122"/>
      <c r="C217" s="122"/>
      <c r="D217" s="122"/>
      <c r="E217" s="122"/>
      <c r="F217" s="122"/>
      <c r="G217" s="122"/>
      <c r="H217" s="122"/>
    </row>
    <row r="218" spans="1:8" ht="15.75">
      <c r="A218" s="127" t="str">
        <f>ev391apos!A232</f>
        <v>name</v>
      </c>
      <c r="B218" s="127" t="str">
        <f>ev391apos!B232</f>
        <v>amount</v>
      </c>
      <c r="C218" s="127" t="str">
        <f>ev391apos!C232</f>
        <v>reference product</v>
      </c>
      <c r="D218" s="127" t="str">
        <f>ev391apos!D232</f>
        <v>location</v>
      </c>
      <c r="E218" s="127" t="str">
        <f>ev391apos!E232</f>
        <v>unit</v>
      </c>
      <c r="F218" s="128" t="str">
        <f>ev391apos!F232</f>
        <v>categories</v>
      </c>
      <c r="G218" s="127" t="str">
        <f>ev391apos!G232</f>
        <v>type</v>
      </c>
      <c r="H218" s="127" t="str">
        <f>ev391apos!H232</f>
        <v>database</v>
      </c>
    </row>
    <row r="219" spans="1:8">
      <c r="A219" s="122" t="str">
        <f>B212</f>
        <v>marginal heating grid</v>
      </c>
      <c r="B219" s="122">
        <f>B213</f>
        <v>1</v>
      </c>
      <c r="C219" s="122" t="str">
        <f>B214</f>
        <v>marginal heating grid</v>
      </c>
      <c r="D219" s="122" t="str">
        <f>B215</f>
        <v>GLO</v>
      </c>
      <c r="E219" s="122" t="str">
        <f>B216</f>
        <v>megajoule</v>
      </c>
      <c r="F219" s="122"/>
      <c r="G219" s="122" t="str">
        <f>ev391apos!G219</f>
        <v>production</v>
      </c>
      <c r="H219" s="130" t="str">
        <f>$B$1</f>
        <v>case2_consq</v>
      </c>
    </row>
    <row r="220" spans="1:8">
      <c r="A220" s="122" t="s">
        <v>128</v>
      </c>
      <c r="B220" s="122">
        <v>0.13500000000000001</v>
      </c>
      <c r="C220" s="122" t="s">
        <v>129</v>
      </c>
      <c r="D220" s="122" t="s">
        <v>120</v>
      </c>
      <c r="E220" s="122" t="s">
        <v>18</v>
      </c>
      <c r="F220" s="122"/>
      <c r="G220" s="122" t="str">
        <f>ev391apos!G234</f>
        <v>technosphere</v>
      </c>
      <c r="H220" s="122" t="s">
        <v>27</v>
      </c>
    </row>
    <row r="221" spans="1:8">
      <c r="A221" s="122" t="s">
        <v>159</v>
      </c>
      <c r="B221" s="122">
        <v>0.13500000000000001</v>
      </c>
      <c r="C221" s="122" t="s">
        <v>124</v>
      </c>
      <c r="D221" s="122" t="s">
        <v>120</v>
      </c>
      <c r="E221" s="122" t="s">
        <v>18</v>
      </c>
      <c r="F221" s="122"/>
      <c r="G221" s="122" t="str">
        <f>ev391apos!G235</f>
        <v>technosphere</v>
      </c>
      <c r="H221" s="122" t="s">
        <v>27</v>
      </c>
    </row>
    <row r="222" spans="1:8">
      <c r="A222" s="122" t="s">
        <v>161</v>
      </c>
      <c r="B222" s="122">
        <v>0.36499999999999999</v>
      </c>
      <c r="C222" s="122" t="s">
        <v>160</v>
      </c>
      <c r="D222" s="122" t="s">
        <v>99</v>
      </c>
      <c r="E222" s="122" t="s">
        <v>18</v>
      </c>
      <c r="F222" s="122"/>
      <c r="G222" s="122" t="str">
        <f>ev391apos!G236</f>
        <v>technosphere</v>
      </c>
      <c r="H222" s="122" t="s">
        <v>27</v>
      </c>
    </row>
    <row r="223" spans="1:8">
      <c r="A223" s="122" t="s">
        <v>163</v>
      </c>
      <c r="B223" s="122">
        <v>0.36499999999999999</v>
      </c>
      <c r="C223" s="122" t="s">
        <v>162</v>
      </c>
      <c r="D223" s="122" t="s">
        <v>99</v>
      </c>
      <c r="E223" s="122" t="s">
        <v>18</v>
      </c>
      <c r="F223" s="122"/>
      <c r="G223" s="122" t="str">
        <f>ev391apos!G237</f>
        <v>technosphere</v>
      </c>
      <c r="H223" s="122" t="s">
        <v>27</v>
      </c>
    </row>
    <row r="225" spans="1:8" ht="15.75">
      <c r="A225" s="262" t="str">
        <f>ev391apos!A241</f>
        <v>Activity</v>
      </c>
      <c r="B225" s="262" t="str">
        <f>ev391apos!B241</f>
        <v>eol SUD</v>
      </c>
      <c r="C225" s="263"/>
      <c r="D225" s="263"/>
      <c r="E225" s="263"/>
      <c r="F225" s="263"/>
      <c r="G225" s="263"/>
      <c r="H225" s="263"/>
    </row>
    <row r="226" spans="1:8">
      <c r="A226" s="263" t="str">
        <f>ev391apos!A242</f>
        <v>production amount</v>
      </c>
      <c r="B226" s="264">
        <f>ev391apos!B242</f>
        <v>1</v>
      </c>
      <c r="C226" s="263"/>
      <c r="D226" s="263"/>
      <c r="E226" s="263"/>
      <c r="F226" s="263"/>
      <c r="G226" s="263"/>
      <c r="H226" s="263"/>
    </row>
    <row r="227" spans="1:8">
      <c r="A227" s="263" t="str">
        <f>ev391apos!A243</f>
        <v>reference product</v>
      </c>
      <c r="B227" s="263" t="str">
        <f>ev391apos!B243</f>
        <v>eol</v>
      </c>
      <c r="C227" s="263"/>
      <c r="D227" s="263"/>
      <c r="E227" s="263"/>
      <c r="F227" s="263"/>
      <c r="G227" s="263"/>
      <c r="H227" s="263"/>
    </row>
    <row r="228" spans="1:8">
      <c r="A228" s="263" t="str">
        <f>ev391apos!A244</f>
        <v>location</v>
      </c>
      <c r="B228" s="263" t="str">
        <f>ev391apos!B244</f>
        <v>GLO</v>
      </c>
      <c r="C228" s="263"/>
      <c r="D228" s="263"/>
      <c r="E228" s="263"/>
      <c r="F228" s="263"/>
      <c r="G228" s="263"/>
      <c r="H228" s="263"/>
    </row>
    <row r="229" spans="1:8">
      <c r="A229" s="263" t="str">
        <f>ev391apos!A245</f>
        <v>unit</v>
      </c>
      <c r="B229" s="263" t="str">
        <f>ev391apos!B245</f>
        <v>kilogram</v>
      </c>
      <c r="C229" s="263"/>
      <c r="D229" s="263"/>
      <c r="E229" s="263"/>
      <c r="F229" s="263"/>
      <c r="G229" s="263"/>
      <c r="H229" s="263"/>
    </row>
    <row r="230" spans="1:8" ht="15.75">
      <c r="A230" s="262" t="str">
        <f>ev391apos!A246</f>
        <v>Exchanges</v>
      </c>
      <c r="B230" s="263"/>
      <c r="C230" s="263"/>
      <c r="D230" s="263"/>
      <c r="E230" s="263"/>
      <c r="F230" s="263"/>
      <c r="G230" s="263"/>
      <c r="H230" s="263"/>
    </row>
    <row r="231" spans="1:8" ht="15.75">
      <c r="A231" s="265" t="str">
        <f>ev391apos!A247</f>
        <v>name</v>
      </c>
      <c r="B231" s="265" t="str">
        <f>ev391apos!B247</f>
        <v>amount</v>
      </c>
      <c r="C231" s="265" t="str">
        <f>ev391apos!C247</f>
        <v>reference product</v>
      </c>
      <c r="D231" s="265" t="str">
        <f>ev391apos!D247</f>
        <v>location</v>
      </c>
      <c r="E231" s="265" t="str">
        <f>ev391apos!E247</f>
        <v>unit</v>
      </c>
      <c r="F231" s="266" t="str">
        <f>ev391apos!F247</f>
        <v>categories</v>
      </c>
      <c r="G231" s="265" t="str">
        <f>ev391apos!G247</f>
        <v>type</v>
      </c>
      <c r="H231" s="265" t="str">
        <f>ev391apos!H247</f>
        <v>database</v>
      </c>
    </row>
    <row r="232" spans="1:8">
      <c r="A232" s="263" t="str">
        <f>ev391apos!A248</f>
        <v>eol SUD</v>
      </c>
      <c r="B232" s="267">
        <f>ev391apos!B248</f>
        <v>1</v>
      </c>
      <c r="C232" s="263" t="str">
        <f>ev391apos!C248</f>
        <v>eol</v>
      </c>
      <c r="D232" s="263" t="str">
        <f>ev391apos!D248</f>
        <v>GLO</v>
      </c>
      <c r="E232" s="263" t="str">
        <f>ev391apos!E248</f>
        <v>kilogram</v>
      </c>
      <c r="F232" s="263"/>
      <c r="G232" s="263" t="str">
        <f>ev391apos!G248</f>
        <v>production</v>
      </c>
      <c r="H232" s="285" t="str">
        <f>$B$1</f>
        <v>case2_consq</v>
      </c>
    </row>
    <row r="233" spans="1:8">
      <c r="A233" s="263" t="str">
        <f>ev391apos!A249</f>
        <v>treatment of hazardous waste, hazardous waste incineration</v>
      </c>
      <c r="B233" s="263">
        <f>ev391apos!B249</f>
        <v>4.1554130910640599E-2</v>
      </c>
      <c r="C233" s="263" t="str">
        <f>ev391apos!C249</f>
        <v>hazardous waste, for incineration</v>
      </c>
      <c r="D233" s="263" t="str">
        <f>ev391apos!D249</f>
        <v>Europe without Switzerland</v>
      </c>
      <c r="E233" s="263" t="str">
        <f>ev391apos!E249</f>
        <v>kilogram</v>
      </c>
      <c r="F233" s="263"/>
      <c r="G233" s="263" t="str">
        <f>ev391apos!G249</f>
        <v>technosphere</v>
      </c>
      <c r="H233" s="263" t="s">
        <v>27</v>
      </c>
    </row>
    <row r="234" spans="1:8">
      <c r="A234" s="263" t="str">
        <f>ev391apos!A250</f>
        <v>treatment of municipal solid waste, municipal incineration with fly ash extraction</v>
      </c>
      <c r="B234" s="263">
        <f>ev391apos!B250</f>
        <v>0.271672758270046</v>
      </c>
      <c r="C234" s="263" t="str">
        <f>ev391apos!C250</f>
        <v>municipal solid waste</v>
      </c>
      <c r="D234" s="263" t="str">
        <f>ev391apos!D250</f>
        <v>CH</v>
      </c>
      <c r="E234" s="263" t="str">
        <f>ev391apos!E250</f>
        <v>kilogram</v>
      </c>
      <c r="F234" s="263"/>
      <c r="G234" s="263" t="str">
        <f>ev391apos!G250</f>
        <v>technosphere</v>
      </c>
      <c r="H234" s="263" t="s">
        <v>27</v>
      </c>
    </row>
    <row r="235" spans="1:8">
      <c r="A235" s="263" t="str">
        <f>ev391apos!A251</f>
        <v>treatment of waste polyethylene, municipal incineration with fly ash extraction</v>
      </c>
      <c r="B235" s="263">
        <f>ev391apos!B251</f>
        <v>0.52743927745681096</v>
      </c>
      <c r="C235" s="263" t="str">
        <f>ev391apos!C251</f>
        <v>waste polyethylene</v>
      </c>
      <c r="D235" s="263" t="str">
        <f>ev391apos!D251</f>
        <v>CH</v>
      </c>
      <c r="E235" s="263" t="str">
        <f>ev391apos!E251</f>
        <v>kilogram</v>
      </c>
      <c r="F235" s="263"/>
      <c r="G235" s="263" t="str">
        <f>ev391apos!G251</f>
        <v>technosphere</v>
      </c>
      <c r="H235" s="263" t="s">
        <v>27</v>
      </c>
    </row>
    <row r="236" spans="1:8">
      <c r="A236" s="263" t="str">
        <f>ev391apos!A252</f>
        <v>treatment of waste plastic, mixture, municipal incineration with fly ash extraction</v>
      </c>
      <c r="B236" s="263">
        <f>ev391apos!B252</f>
        <v>0.15933383336250301</v>
      </c>
      <c r="C236" s="263" t="str">
        <f>ev391apos!C252</f>
        <v>waste plastic, mixture</v>
      </c>
      <c r="D236" s="263" t="str">
        <f>ev391apos!D252</f>
        <v>CH</v>
      </c>
      <c r="E236" s="263" t="str">
        <f>ev391apos!E252</f>
        <v>kilogram</v>
      </c>
      <c r="F236" s="263"/>
      <c r="G236" s="263" t="str">
        <f>ev391apos!G252</f>
        <v>technosphere</v>
      </c>
      <c r="H236" s="263" t="s">
        <v>27</v>
      </c>
    </row>
    <row r="237" spans="1:8">
      <c r="A237" s="263" t="s">
        <v>156</v>
      </c>
      <c r="B237" s="263">
        <f>-0.38711*B234+(-1.5428*B235)+(-1.0929*B236)</f>
        <v>-1.093036505196165</v>
      </c>
      <c r="C237" s="263" t="s">
        <v>155</v>
      </c>
      <c r="D237" s="263" t="s">
        <v>120</v>
      </c>
      <c r="E237" s="263" t="s">
        <v>17</v>
      </c>
      <c r="F237" s="263"/>
      <c r="G237" s="263" t="s">
        <v>23</v>
      </c>
      <c r="H237" s="263" t="s">
        <v>27</v>
      </c>
    </row>
    <row r="238" spans="1:8">
      <c r="A238" s="263" t="s">
        <v>158</v>
      </c>
      <c r="B238" s="263">
        <f>-2.8505*B234+(-10.694*B235)+(-7.6601*B236)</f>
        <v>-7.6353519275120121</v>
      </c>
      <c r="C238" s="263" t="s">
        <v>157</v>
      </c>
      <c r="D238" s="263" t="s">
        <v>120</v>
      </c>
      <c r="E238" s="263" t="s">
        <v>18</v>
      </c>
      <c r="F238" s="263"/>
      <c r="G238" s="263" t="s">
        <v>23</v>
      </c>
      <c r="H238" s="263" t="s">
        <v>27</v>
      </c>
    </row>
    <row r="240" spans="1:8" ht="15.75">
      <c r="A240" s="256" t="str">
        <f>ev391apos!A254</f>
        <v>Activity</v>
      </c>
      <c r="B240" s="256" t="str">
        <f>ev391apos!B254</f>
        <v>eol MUD</v>
      </c>
      <c r="C240" s="257"/>
      <c r="D240" s="257"/>
      <c r="E240" s="257"/>
      <c r="F240" s="257"/>
      <c r="G240" s="257"/>
      <c r="H240" s="257"/>
    </row>
    <row r="241" spans="1:8">
      <c r="A241" s="257" t="str">
        <f>ev391apos!A255</f>
        <v>production amount</v>
      </c>
      <c r="B241" s="258">
        <f>ev391apos!B255</f>
        <v>1</v>
      </c>
      <c r="C241" s="257"/>
      <c r="D241" s="257"/>
      <c r="E241" s="257"/>
      <c r="F241" s="257"/>
      <c r="G241" s="257"/>
      <c r="H241" s="257"/>
    </row>
    <row r="242" spans="1:8">
      <c r="A242" s="257" t="str">
        <f>ev391apos!A256</f>
        <v>reference product</v>
      </c>
      <c r="B242" s="257" t="str">
        <f>ev391apos!B256</f>
        <v>eol</v>
      </c>
      <c r="C242" s="257"/>
      <c r="D242" s="257"/>
      <c r="E242" s="257"/>
      <c r="F242" s="257"/>
      <c r="G242" s="257"/>
      <c r="H242" s="257"/>
    </row>
    <row r="243" spans="1:8">
      <c r="A243" s="257" t="str">
        <f>ev391apos!A257</f>
        <v>location</v>
      </c>
      <c r="B243" s="257" t="str">
        <f>ev391apos!B257</f>
        <v>GLO</v>
      </c>
      <c r="C243" s="257"/>
      <c r="D243" s="257"/>
      <c r="E243" s="257"/>
      <c r="F243" s="257"/>
      <c r="G243" s="257"/>
      <c r="H243" s="257"/>
    </row>
    <row r="244" spans="1:8">
      <c r="A244" s="257" t="str">
        <f>ev391apos!A258</f>
        <v>unit</v>
      </c>
      <c r="B244" s="257" t="str">
        <f>ev391apos!B258</f>
        <v>kilogram</v>
      </c>
      <c r="C244" s="257"/>
      <c r="D244" s="257"/>
      <c r="E244" s="257"/>
      <c r="F244" s="257"/>
      <c r="G244" s="257"/>
      <c r="H244" s="257"/>
    </row>
    <row r="245" spans="1:8" ht="15.75">
      <c r="A245" s="256" t="str">
        <f>ev391apos!A259</f>
        <v>Exchanges</v>
      </c>
      <c r="B245" s="257"/>
      <c r="C245" s="257"/>
      <c r="D245" s="257"/>
      <c r="E245" s="257"/>
      <c r="F245" s="257"/>
      <c r="G245" s="257"/>
      <c r="H245" s="257"/>
    </row>
    <row r="246" spans="1:8" ht="15.75">
      <c r="A246" s="259" t="str">
        <f>ev391apos!A260</f>
        <v>name</v>
      </c>
      <c r="B246" s="259" t="str">
        <f>ev391apos!B260</f>
        <v>amount</v>
      </c>
      <c r="C246" s="259" t="str">
        <f>ev391apos!C260</f>
        <v>reference product</v>
      </c>
      <c r="D246" s="259" t="str">
        <f>ev391apos!D260</f>
        <v>location</v>
      </c>
      <c r="E246" s="259" t="str">
        <f>ev391apos!E260</f>
        <v>unit</v>
      </c>
      <c r="F246" s="260" t="str">
        <f>ev391apos!F260</f>
        <v>categories</v>
      </c>
      <c r="G246" s="259" t="str">
        <f>ev391apos!G260</f>
        <v>type</v>
      </c>
      <c r="H246" s="259" t="str">
        <f>ev391apos!H260</f>
        <v>database</v>
      </c>
    </row>
    <row r="247" spans="1:8">
      <c r="A247" s="257" t="str">
        <f>ev391apos!A261</f>
        <v>eol MUD</v>
      </c>
      <c r="B247" s="261">
        <f>ev391apos!B261</f>
        <v>1</v>
      </c>
      <c r="C247" s="257" t="str">
        <f>ev391apos!C261</f>
        <v>eol</v>
      </c>
      <c r="D247" s="257" t="str">
        <f>ev391apos!D261</f>
        <v>GLO</v>
      </c>
      <c r="E247" s="257" t="str">
        <f>ev391apos!E261</f>
        <v>kilogram</v>
      </c>
      <c r="F247" s="257"/>
      <c r="G247" s="257" t="str">
        <f>ev391apos!G261</f>
        <v>production</v>
      </c>
      <c r="H247" s="286" t="str">
        <f>$B$1</f>
        <v>case2_consq</v>
      </c>
    </row>
    <row r="248" spans="1:8">
      <c r="A248" s="257" t="str">
        <f>ev391apos!A262</f>
        <v>treatment of hazardous waste, hazardous waste incineration</v>
      </c>
      <c r="B248" s="257">
        <f>ev391apos!B262</f>
        <v>4.1554130910640599E-2</v>
      </c>
      <c r="C248" s="257" t="str">
        <f>ev391apos!C262</f>
        <v>hazardous waste, for incineration</v>
      </c>
      <c r="D248" s="257" t="str">
        <f>ev391apos!D262</f>
        <v>Europe without Switzerland</v>
      </c>
      <c r="E248" s="257" t="str">
        <f>ev391apos!E262</f>
        <v>kilogram</v>
      </c>
      <c r="F248" s="257"/>
      <c r="G248" s="257" t="str">
        <f>ev391apos!G262</f>
        <v>technosphere</v>
      </c>
      <c r="H248" s="257" t="s">
        <v>27</v>
      </c>
    </row>
    <row r="249" spans="1:8">
      <c r="A249" s="257" t="str">
        <f>ev391apos!A263</f>
        <v>treatment of waste polyethylene, municipal incineration with fly ash extraction</v>
      </c>
      <c r="B249" s="257">
        <f>ev391apos!B263</f>
        <v>0.52743927745681096</v>
      </c>
      <c r="C249" s="257" t="str">
        <f>ev391apos!C263</f>
        <v>waste polyethylene</v>
      </c>
      <c r="D249" s="257" t="str">
        <f>ev391apos!D263</f>
        <v>CH</v>
      </c>
      <c r="E249" s="257" t="str">
        <f>ev391apos!E263</f>
        <v>kilogram</v>
      </c>
      <c r="F249" s="257"/>
      <c r="G249" s="257" t="str">
        <f>ev391apos!G263</f>
        <v>technosphere</v>
      </c>
      <c r="H249" s="257" t="s">
        <v>27</v>
      </c>
    </row>
    <row r="250" spans="1:8">
      <c r="A250" s="257" t="str">
        <f>ev391apos!A264</f>
        <v>treatment of waste plastic, mixture, municipal incineration with fly ash extraction</v>
      </c>
      <c r="B250" s="257">
        <f>ev391apos!B264</f>
        <v>0.15933383336250301</v>
      </c>
      <c r="C250" s="257" t="str">
        <f>ev391apos!C264</f>
        <v>waste plastic, mixture</v>
      </c>
      <c r="D250" s="257" t="str">
        <f>ev391apos!D264</f>
        <v>CH</v>
      </c>
      <c r="E250" s="257" t="str">
        <f>ev391apos!E264</f>
        <v>kilogram</v>
      </c>
      <c r="F250" s="257"/>
      <c r="G250" s="257" t="str">
        <f>ev391apos!G264</f>
        <v>technosphere</v>
      </c>
      <c r="H250" s="257" t="s">
        <v>27</v>
      </c>
    </row>
    <row r="251" spans="1:8">
      <c r="A251" s="257" t="s">
        <v>156</v>
      </c>
      <c r="B251" s="257">
        <f>(-1.5428*B249)+(-1.0929*B250)</f>
        <v>-0.98786926374224748</v>
      </c>
      <c r="C251" s="257" t="s">
        <v>155</v>
      </c>
      <c r="D251" s="257" t="s">
        <v>120</v>
      </c>
      <c r="E251" s="257" t="s">
        <v>17</v>
      </c>
      <c r="F251" s="257"/>
      <c r="G251" s="257" t="s">
        <v>23</v>
      </c>
      <c r="H251" s="257" t="s">
        <v>27</v>
      </c>
    </row>
    <row r="252" spans="1:8">
      <c r="A252" s="257" t="s">
        <v>158</v>
      </c>
      <c r="B252" s="257">
        <f>(-10.694*B249)+(-7.6601*B250)</f>
        <v>-6.8609487300632459</v>
      </c>
      <c r="C252" s="257" t="s">
        <v>157</v>
      </c>
      <c r="D252" s="257" t="s">
        <v>120</v>
      </c>
      <c r="E252" s="257" t="s">
        <v>18</v>
      </c>
      <c r="F252" s="257"/>
      <c r="G252" s="257" t="s">
        <v>23</v>
      </c>
      <c r="H252" s="257" t="s">
        <v>27</v>
      </c>
    </row>
    <row r="254" spans="1:8" ht="15.75">
      <c r="A254" s="268" t="str">
        <f>ev391apos!A266</f>
        <v>Activity</v>
      </c>
      <c r="B254" s="269" t="str">
        <f>ev391apos!B266</f>
        <v>H200 SU</v>
      </c>
      <c r="C254" s="35"/>
      <c r="D254" s="270"/>
      <c r="E254" s="35"/>
      <c r="F254" s="34"/>
      <c r="G254" s="35"/>
      <c r="H254" s="35"/>
    </row>
    <row r="255" spans="1:8">
      <c r="A255" s="271" t="str">
        <f>ev391apos!A267</f>
        <v>production amount</v>
      </c>
      <c r="B255" s="272">
        <f>ev391apos!B267</f>
        <v>1</v>
      </c>
      <c r="C255" s="35"/>
      <c r="D255" s="35"/>
      <c r="E255" s="35"/>
      <c r="F255" s="34"/>
      <c r="G255" s="35"/>
      <c r="H255" s="35"/>
    </row>
    <row r="256" spans="1:8">
      <c r="A256" s="271" t="str">
        <f>ev391apos!A268</f>
        <v>reference product</v>
      </c>
      <c r="B256" s="273" t="str">
        <f>ev391apos!B268</f>
        <v>H200 H2S</v>
      </c>
      <c r="C256" s="35"/>
      <c r="D256" s="35"/>
      <c r="E256" s="35"/>
      <c r="F256" s="34"/>
      <c r="G256" s="35"/>
      <c r="H256" s="35"/>
    </row>
    <row r="257" spans="1:8">
      <c r="A257" s="271" t="str">
        <f>ev391apos!A269</f>
        <v>location</v>
      </c>
      <c r="B257" s="274" t="str">
        <f>ev391apos!B269</f>
        <v>GLO</v>
      </c>
      <c r="C257" s="35"/>
      <c r="D257" s="35"/>
      <c r="E257" s="35"/>
      <c r="F257" s="34"/>
      <c r="G257" s="35"/>
      <c r="H257" s="35"/>
    </row>
    <row r="258" spans="1:8">
      <c r="A258" s="271" t="str">
        <f>ev391apos!A270</f>
        <v>unit</v>
      </c>
      <c r="B258" s="32" t="str">
        <f>ev391apos!B270</f>
        <v>unit</v>
      </c>
      <c r="C258" s="35"/>
      <c r="D258" s="35"/>
      <c r="E258" s="35"/>
      <c r="F258" s="34"/>
      <c r="G258" s="35"/>
      <c r="H258" s="35"/>
    </row>
    <row r="259" spans="1:8" ht="15.75">
      <c r="A259" s="275" t="str">
        <f>ev391apos!A271</f>
        <v>Exchanges</v>
      </c>
      <c r="B259" s="269"/>
      <c r="C259" s="275"/>
      <c r="D259" s="275"/>
      <c r="E259" s="275"/>
      <c r="F259" s="34"/>
      <c r="G259" s="275"/>
      <c r="H259" s="275"/>
    </row>
    <row r="260" spans="1:8" ht="15.75">
      <c r="A260" s="275" t="str">
        <f>ev391apos!A272</f>
        <v>name</v>
      </c>
      <c r="B260" s="275" t="str">
        <f>ev391apos!B272</f>
        <v>amount</v>
      </c>
      <c r="C260" s="275" t="str">
        <f>ev391apos!C272</f>
        <v>reference product</v>
      </c>
      <c r="D260" s="275" t="str">
        <f>ev391apos!D272</f>
        <v>location</v>
      </c>
      <c r="E260" s="275" t="str">
        <f>ev391apos!E272</f>
        <v>unit</v>
      </c>
      <c r="F260" s="276" t="str">
        <f>ev391apos!F272</f>
        <v>categories</v>
      </c>
      <c r="G260" s="275" t="str">
        <f>ev391apos!G272</f>
        <v>type</v>
      </c>
      <c r="H260" s="275" t="str">
        <f>ev391apos!H272</f>
        <v>database</v>
      </c>
    </row>
    <row r="261" spans="1:8">
      <c r="A261" s="32" t="str">
        <f>ev391apos!A273</f>
        <v>H200 SU</v>
      </c>
      <c r="B261" s="33">
        <f>ev391apos!B273</f>
        <v>1</v>
      </c>
      <c r="C261" s="32" t="str">
        <f>ev391apos!C273</f>
        <v>H200 H2S</v>
      </c>
      <c r="D261" s="32" t="str">
        <f>ev391apos!D273</f>
        <v>GLO</v>
      </c>
      <c r="E261" s="32" t="str">
        <f>ev391apos!E273</f>
        <v>unit</v>
      </c>
      <c r="F261" s="34"/>
      <c r="G261" s="35" t="str">
        <f>ev391apos!G273</f>
        <v>production</v>
      </c>
      <c r="H261" s="32" t="str">
        <f>$B$1</f>
        <v>case2_consq</v>
      </c>
    </row>
    <row r="262" spans="1:8">
      <c r="A262" s="32" t="str">
        <f>ev391apos!A274</f>
        <v>H200</v>
      </c>
      <c r="B262" s="33">
        <f>ev391apos!B274</f>
        <v>1</v>
      </c>
      <c r="C262" s="32" t="str">
        <f>ev391apos!C274</f>
        <v>H200</v>
      </c>
      <c r="D262" s="32" t="str">
        <f>ev391apos!D274</f>
        <v>GLO</v>
      </c>
      <c r="E262" s="32" t="str">
        <f>ev391apos!E274</f>
        <v>unit</v>
      </c>
      <c r="F262" s="34"/>
      <c r="G262" s="35" t="str">
        <f>ev391apos!G274</f>
        <v>technosphere</v>
      </c>
      <c r="H262" s="32" t="str">
        <f t="shared" ref="H262:H263" si="3">$B$1</f>
        <v>case2_consq</v>
      </c>
    </row>
    <row r="263" spans="1:8">
      <c r="A263" s="32" t="str">
        <f>ev391apos!A275</f>
        <v>autoclave</v>
      </c>
      <c r="B263" s="33">
        <f>ev391apos!B275</f>
        <v>8.3333333333333329E-2</v>
      </c>
      <c r="C263" s="32" t="str">
        <f>ev391apos!C275</f>
        <v>autoclave cycle</v>
      </c>
      <c r="D263" s="32" t="str">
        <f>ev391apos!D275</f>
        <v>GLO</v>
      </c>
      <c r="E263" s="32" t="str">
        <f>ev391apos!E275</f>
        <v>unit</v>
      </c>
      <c r="F263" s="34"/>
      <c r="G263" s="35" t="str">
        <f>ev391apos!G275</f>
        <v>technosphere</v>
      </c>
      <c r="H263" s="32" t="str">
        <f t="shared" si="3"/>
        <v>case2_consq</v>
      </c>
    </row>
    <row r="264" spans="1:8">
      <c r="A264" s="277" t="str">
        <f>ev391apos!A276</f>
        <v>treatment of waste polypropylene, municipal incineration with fly ash extraction</v>
      </c>
      <c r="B264" s="278">
        <f>ev391apos!B276</f>
        <v>7.0999999999999994E-2</v>
      </c>
      <c r="C264" s="277" t="str">
        <f>ev391apos!C276</f>
        <v>waste polypropylene</v>
      </c>
      <c r="D264" s="279" t="str">
        <f>ev391apos!D276</f>
        <v>CH</v>
      </c>
      <c r="E264" s="279" t="str">
        <f>ev391apos!E276</f>
        <v>kilogram</v>
      </c>
      <c r="F264" s="279"/>
      <c r="G264" s="280" t="str">
        <f>ev391apos!G276</f>
        <v>technosphere</v>
      </c>
      <c r="H264" s="280" t="s">
        <v>27</v>
      </c>
    </row>
    <row r="265" spans="1:8">
      <c r="A265" s="281" t="str">
        <f>ev391apos!A277</f>
        <v>treatment of waste polyethylene, municipal incineration with fly ash extraction</v>
      </c>
      <c r="B265" s="278">
        <f>ev391apos!B277</f>
        <v>7.2700000000000004E-3</v>
      </c>
      <c r="C265" s="280" t="str">
        <f>ev391apos!C277</f>
        <v>waste polyethylene</v>
      </c>
      <c r="D265" s="279" t="str">
        <f>ev391apos!D277</f>
        <v>CH</v>
      </c>
      <c r="E265" s="279" t="str">
        <f>ev391apos!E277</f>
        <v>kilogram</v>
      </c>
      <c r="F265" s="279"/>
      <c r="G265" s="280" t="str">
        <f>ev391apos!G277</f>
        <v>technosphere</v>
      </c>
      <c r="H265" s="280" t="s">
        <v>27</v>
      </c>
    </row>
    <row r="266" spans="1:8">
      <c r="A266" s="281" t="str">
        <f>ev391apos!A278</f>
        <v>market for electricity, high voltage</v>
      </c>
      <c r="B266" s="278">
        <f>ev391apos!B278</f>
        <v>-0.92</v>
      </c>
      <c r="C266" s="280" t="str">
        <f>ev391apos!C278</f>
        <v>electricity, high voltage</v>
      </c>
      <c r="D266" s="279" t="str">
        <f>ev391apos!D278</f>
        <v>DK</v>
      </c>
      <c r="E266" s="279" t="str">
        <f>ev391apos!E278</f>
        <v>kilowatt hour</v>
      </c>
      <c r="F266" s="279"/>
      <c r="G266" s="280" t="str">
        <f>ev391apos!G278</f>
        <v>technosphere</v>
      </c>
      <c r="H266" s="280" t="s">
        <v>27</v>
      </c>
    </row>
    <row r="267" spans="1:8">
      <c r="A267" s="281" t="str">
        <f>A219</f>
        <v>marginal heating grid</v>
      </c>
      <c r="B267" s="278">
        <f>ev391apos!B279</f>
        <v>-3.3</v>
      </c>
      <c r="C267" s="281" t="str">
        <f>C219</f>
        <v>marginal heating grid</v>
      </c>
      <c r="D267" s="279" t="str">
        <f>ev391apos!D279</f>
        <v>GLO</v>
      </c>
      <c r="E267" s="279" t="str">
        <f>ev391apos!E279</f>
        <v>megajoule</v>
      </c>
      <c r="F267" s="279"/>
      <c r="G267" s="280" t="str">
        <f>ev391apos!G279</f>
        <v>technosphere</v>
      </c>
      <c r="H267" s="32" t="str">
        <f>$B$1</f>
        <v>case2_consq</v>
      </c>
    </row>
    <row r="268" spans="1:8">
      <c r="A268" s="281" t="str">
        <f>ev391apos!A280</f>
        <v>treatment of waste paper, unsorted, sorting</v>
      </c>
      <c r="B268" s="282">
        <f>ev391apos!B280</f>
        <v>3.16E-3</v>
      </c>
      <c r="C268" s="280" t="str">
        <f>ev391apos!C280</f>
        <v>waste paper, unsorted</v>
      </c>
      <c r="D268" s="279" t="str">
        <f>ev391apos!D280</f>
        <v>Europe without Switzerland</v>
      </c>
      <c r="E268" s="279" t="str">
        <f>ev391apos!E280</f>
        <v>kilogram</v>
      </c>
      <c r="F268" s="279"/>
      <c r="G268" s="280" t="str">
        <f>ev391apos!G280</f>
        <v>technosphere</v>
      </c>
      <c r="H268" s="280" t="s">
        <v>27</v>
      </c>
    </row>
    <row r="270" spans="1:8" ht="15.75">
      <c r="A270" s="157" t="str">
        <f>ev391apos!A282</f>
        <v>Activity</v>
      </c>
      <c r="B270" s="158" t="str">
        <f>ev391apos!B282</f>
        <v>H200</v>
      </c>
      <c r="C270" s="17"/>
      <c r="D270" s="159"/>
      <c r="E270" s="17"/>
      <c r="F270" s="17"/>
      <c r="G270" s="17"/>
    </row>
    <row r="271" spans="1:8">
      <c r="A271" s="160" t="str">
        <f>ev391apos!A283</f>
        <v>production amount</v>
      </c>
      <c r="B271" s="161">
        <f>ev391apos!B283</f>
        <v>1</v>
      </c>
      <c r="C271" s="17"/>
      <c r="D271" s="17"/>
      <c r="E271" s="17"/>
      <c r="F271" s="17"/>
      <c r="G271" s="17"/>
    </row>
    <row r="272" spans="1:8">
      <c r="A272" s="160" t="str">
        <f>ev391apos!A284</f>
        <v>reference product</v>
      </c>
      <c r="B272" s="162" t="str">
        <f>ev391apos!B284</f>
        <v>H200</v>
      </c>
      <c r="C272" s="17"/>
      <c r="D272" s="17"/>
      <c r="E272" s="17"/>
      <c r="F272" s="17"/>
      <c r="G272" s="17"/>
    </row>
    <row r="273" spans="1:7">
      <c r="A273" s="160" t="str">
        <f>ev391apos!A285</f>
        <v>location</v>
      </c>
      <c r="B273" s="163" t="str">
        <f>ev391apos!B285</f>
        <v>GLO</v>
      </c>
      <c r="C273" s="17"/>
      <c r="D273" s="17"/>
      <c r="E273" s="17"/>
      <c r="F273" s="17"/>
      <c r="G273" s="17"/>
    </row>
    <row r="274" spans="1:7">
      <c r="A274" s="160" t="str">
        <f>ev391apos!A286</f>
        <v>unit</v>
      </c>
      <c r="B274" s="16" t="str">
        <f>ev391apos!B286</f>
        <v>unit</v>
      </c>
      <c r="C274" s="17"/>
      <c r="D274" s="17"/>
      <c r="E274" s="17"/>
      <c r="F274" s="17"/>
      <c r="G274" s="17"/>
    </row>
    <row r="275" spans="1:7" ht="15.75">
      <c r="A275" s="164" t="str">
        <f>ev391apos!A287</f>
        <v>Exchanges</v>
      </c>
      <c r="B275" s="158"/>
      <c r="C275" s="164"/>
      <c r="D275" s="164"/>
      <c r="E275" s="164"/>
      <c r="F275" s="164"/>
      <c r="G275" s="164"/>
    </row>
    <row r="276" spans="1:7" ht="15.75">
      <c r="A276" s="164" t="str">
        <f>ev391apos!A288</f>
        <v>name</v>
      </c>
      <c r="B276" s="164" t="str">
        <f>ev391apos!B288</f>
        <v>amount</v>
      </c>
      <c r="C276" s="164" t="str">
        <f>ev391apos!C288</f>
        <v>reference product</v>
      </c>
      <c r="D276" s="164" t="str">
        <f>ev391apos!D288</f>
        <v>location</v>
      </c>
      <c r="E276" s="164" t="str">
        <f>ev391apos!E288</f>
        <v>unit</v>
      </c>
      <c r="F276" s="164" t="str">
        <f>ev391apos!F288</f>
        <v>type</v>
      </c>
      <c r="G276" s="164" t="str">
        <f>ev391apos!G288</f>
        <v>database</v>
      </c>
    </row>
    <row r="277" spans="1:7">
      <c r="A277" s="16" t="str">
        <f>ev391apos!A289</f>
        <v>H200</v>
      </c>
      <c r="B277" s="15">
        <f>ev391apos!B289</f>
        <v>1</v>
      </c>
      <c r="C277" s="16" t="str">
        <f>ev391apos!C289</f>
        <v>H200</v>
      </c>
      <c r="D277" s="16" t="str">
        <f>ev391apos!D289</f>
        <v>GLO</v>
      </c>
      <c r="E277" s="16" t="str">
        <f>ev391apos!E289</f>
        <v>unit</v>
      </c>
      <c r="F277" s="17" t="str">
        <f>ev391apos!F289</f>
        <v>production</v>
      </c>
      <c r="G277" s="16" t="str">
        <f>$B$1</f>
        <v>case2_consq</v>
      </c>
    </row>
    <row r="278" spans="1:7">
      <c r="A278" s="17" t="str">
        <f>ev391apos!A290</f>
        <v>market for textile, nonwoven polypropylene</v>
      </c>
      <c r="B278" s="16">
        <f>ev391apos!B290</f>
        <v>6.3E-2</v>
      </c>
      <c r="C278" s="165" t="str">
        <f>ev391apos!C290</f>
        <v>textile, nonwoven polypropylene</v>
      </c>
      <c r="D278" s="17" t="str">
        <f>ev391apos!D290</f>
        <v>GLO</v>
      </c>
      <c r="E278" s="17" t="str">
        <f>ev391apos!E290</f>
        <v>kilogram</v>
      </c>
      <c r="F278" s="17" t="str">
        <f>ev391apos!F290</f>
        <v>technosphere</v>
      </c>
      <c r="G278" s="17" t="s">
        <v>27</v>
      </c>
    </row>
    <row r="279" spans="1:7">
      <c r="A279" s="17" t="str">
        <f>ev391apos!A291</f>
        <v>market for textile, nonwoven polypropylene</v>
      </c>
      <c r="B279" s="16">
        <f>ev391apos!B291</f>
        <v>8.0000000000000002E-3</v>
      </c>
      <c r="C279" s="165" t="str">
        <f>ev391apos!C291</f>
        <v>textile, nonwoven polypropylene</v>
      </c>
      <c r="D279" s="17" t="str">
        <f>ev391apos!D291</f>
        <v>GLO</v>
      </c>
      <c r="E279" s="17" t="str">
        <f>ev391apos!E291</f>
        <v>kilogram</v>
      </c>
      <c r="F279" s="17" t="str">
        <f>ev391apos!F291</f>
        <v>technosphere</v>
      </c>
      <c r="G279" s="17" t="s">
        <v>27</v>
      </c>
    </row>
    <row r="280" spans="1:7">
      <c r="A280" s="166" t="str">
        <f>ev391apos!A292</f>
        <v>packaging film production, low density polyethylene</v>
      </c>
      <c r="B280" s="162">
        <f>ev391apos!B292</f>
        <v>7.2700000000000004E-3</v>
      </c>
      <c r="C280" s="166" t="str">
        <f>ev391apos!C292</f>
        <v>packaging film, low density polyethylene</v>
      </c>
      <c r="D280" s="166" t="str">
        <f>ev391apos!D292</f>
        <v>RER</v>
      </c>
      <c r="E280" s="166" t="str">
        <f>ev391apos!E292</f>
        <v>kilogram</v>
      </c>
      <c r="F280" s="17" t="str">
        <f>ev391apos!F292</f>
        <v>technosphere</v>
      </c>
      <c r="G280" s="17" t="s">
        <v>27</v>
      </c>
    </row>
    <row r="281" spans="1:7">
      <c r="A281" s="167" t="str">
        <f>ev391apos!A293</f>
        <v>market for corrugated board box</v>
      </c>
      <c r="B281" s="283">
        <f>ev391apos!B293</f>
        <v>2.8E-3</v>
      </c>
      <c r="C281" s="17" t="str">
        <f>ev391apos!C293</f>
        <v>corrugated board box</v>
      </c>
      <c r="D281" s="167" t="str">
        <f>ev391apos!D293</f>
        <v>RER</v>
      </c>
      <c r="E281" s="166" t="str">
        <f>ev391apos!E293</f>
        <v>kilogram</v>
      </c>
      <c r="F281" s="17" t="str">
        <f>ev391apos!F293</f>
        <v>technosphere</v>
      </c>
      <c r="G281" s="17" t="s">
        <v>27</v>
      </c>
    </row>
    <row r="282" spans="1:7">
      <c r="A282" s="167" t="str">
        <f>ev391apos!A294</f>
        <v>market for transport, freight, lorry 16-32 metric ton, EURO6</v>
      </c>
      <c r="B282" s="283">
        <f>ev391apos!B294</f>
        <v>2.5999999999999998E-5</v>
      </c>
      <c r="C282" s="17" t="str">
        <f>ev391apos!C294</f>
        <v>transport, freight, lorry 16-32 metric ton, EURO6</v>
      </c>
      <c r="D282" s="167" t="str">
        <f>ev391apos!D294</f>
        <v>RER</v>
      </c>
      <c r="E282" s="167" t="str">
        <f>ev391apos!E294</f>
        <v>ton kilometer</v>
      </c>
      <c r="F282" s="17" t="str">
        <f>ev391apos!F294</f>
        <v>technosphere</v>
      </c>
      <c r="G282" s="17" t="s">
        <v>27</v>
      </c>
    </row>
    <row r="283" spans="1:7">
      <c r="A283" s="167" t="str">
        <f>ev391apos!A295</f>
        <v>market for transport, freight train</v>
      </c>
      <c r="B283" s="283">
        <f>ev391apos!B295</f>
        <v>1.8100000000000001E-4</v>
      </c>
      <c r="C283" s="17" t="str">
        <f>ev391apos!C295</f>
        <v>transport, freight train</v>
      </c>
      <c r="D283" s="167" t="str">
        <f>ev391apos!D295</f>
        <v>US</v>
      </c>
      <c r="E283" s="167" t="str">
        <f>ev391apos!E295</f>
        <v>ton kilometer</v>
      </c>
      <c r="F283" s="17" t="str">
        <f>ev391apos!F295</f>
        <v>technosphere</v>
      </c>
      <c r="G283" s="17" t="s">
        <v>27</v>
      </c>
    </row>
    <row r="284" spans="1:7">
      <c r="A284" s="167" t="str">
        <f>ev391apos!A296</f>
        <v>market for transport, freight, sea, container ship</v>
      </c>
      <c r="B284" s="283">
        <f>ev391apos!B296</f>
        <v>3.3300000000000001E-3</v>
      </c>
      <c r="C284" s="17" t="str">
        <f>ev391apos!C296</f>
        <v>transport, freight, sea, container ship</v>
      </c>
      <c r="D284" s="167" t="str">
        <f>ev391apos!D296</f>
        <v>GLO</v>
      </c>
      <c r="E284" s="167" t="str">
        <f>ev391apos!E296</f>
        <v>ton kilometer</v>
      </c>
      <c r="F284" s="17" t="str">
        <f>ev391apos!F296</f>
        <v>technosphere</v>
      </c>
      <c r="G284" s="17" t="s">
        <v>27</v>
      </c>
    </row>
    <row r="285" spans="1:7">
      <c r="A285" s="167" t="str">
        <f>ev391apos!A297</f>
        <v>market for transport, freight, lorry 16-32 metric ton, EURO6</v>
      </c>
      <c r="B285" s="284">
        <f>ev391apos!B297</f>
        <v>4.1300000000000001E-5</v>
      </c>
      <c r="C285" s="17" t="str">
        <f>ev391apos!C297</f>
        <v>transport, freight, lorry 16-32 metric ton, EURO6</v>
      </c>
      <c r="D285" s="167" t="str">
        <f>ev391apos!D297</f>
        <v>RER</v>
      </c>
      <c r="E285" s="168" t="str">
        <f>ev391apos!E297</f>
        <v>ton kilometer</v>
      </c>
      <c r="F285" s="17" t="str">
        <f>ev391apos!F297</f>
        <v>technosphere</v>
      </c>
      <c r="G285" s="17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1CF9-8C18-44A9-91B3-2C5BFD88192B}">
  <dimension ref="A1:H297"/>
  <sheetViews>
    <sheetView tabSelected="1" workbookViewId="0">
      <selection activeCell="D8" sqref="D8"/>
    </sheetView>
  </sheetViews>
  <sheetFormatPr defaultRowHeight="15"/>
  <cols>
    <col min="1" max="1" width="77" style="36" bestFit="1" customWidth="1"/>
    <col min="2" max="2" width="28.125" style="36" bestFit="1" customWidth="1"/>
    <col min="3" max="3" width="23.75" style="36" bestFit="1" customWidth="1"/>
    <col min="4" max="4" width="24.875" style="36" bestFit="1" customWidth="1"/>
    <col min="5" max="5" width="12.25" style="36" bestFit="1" customWidth="1"/>
    <col min="6" max="6" width="20.5" style="36" bestFit="1" customWidth="1"/>
    <col min="7" max="7" width="12.875" style="36" bestFit="1" customWidth="1"/>
    <col min="8" max="8" width="12.75" style="36" customWidth="1"/>
    <col min="9" max="16384" width="9" style="36"/>
  </cols>
  <sheetData>
    <row r="1" spans="1:8" ht="15.75">
      <c r="A1" s="1" t="s">
        <v>0</v>
      </c>
      <c r="B1" s="2" t="s">
        <v>168</v>
      </c>
    </row>
    <row r="3" spans="1:8" ht="15.75">
      <c r="A3" s="3" t="s">
        <v>1</v>
      </c>
      <c r="B3" s="4" t="s">
        <v>26</v>
      </c>
      <c r="C3" s="5"/>
      <c r="D3" s="6"/>
      <c r="E3" s="5"/>
      <c r="F3" s="7"/>
      <c r="G3" s="5"/>
      <c r="H3" s="5"/>
    </row>
    <row r="4" spans="1:8">
      <c r="A4" s="8" t="s">
        <v>2</v>
      </c>
      <c r="B4" s="9">
        <v>1</v>
      </c>
      <c r="C4" s="5"/>
      <c r="D4" s="5"/>
      <c r="E4" s="5"/>
      <c r="F4" s="7"/>
      <c r="G4" s="5"/>
      <c r="H4" s="5"/>
    </row>
    <row r="5" spans="1:8">
      <c r="A5" s="8" t="s">
        <v>3</v>
      </c>
      <c r="B5" s="10" t="s">
        <v>25</v>
      </c>
      <c r="C5" s="5"/>
      <c r="D5" s="5"/>
      <c r="E5" s="5"/>
      <c r="F5" s="7"/>
      <c r="G5" s="5"/>
      <c r="H5" s="5"/>
    </row>
    <row r="6" spans="1:8">
      <c r="A6" s="8" t="s">
        <v>4</v>
      </c>
      <c r="B6" s="11" t="s">
        <v>5</v>
      </c>
      <c r="C6" s="5"/>
      <c r="D6" s="5"/>
      <c r="E6" s="5"/>
      <c r="F6" s="7"/>
      <c r="G6" s="5"/>
      <c r="H6" s="5"/>
    </row>
    <row r="7" spans="1:8">
      <c r="A7" s="8" t="s">
        <v>6</v>
      </c>
      <c r="B7" s="12" t="s">
        <v>6</v>
      </c>
      <c r="C7" s="5"/>
      <c r="D7" s="5"/>
      <c r="E7" s="5"/>
      <c r="F7" s="7"/>
      <c r="G7" s="5"/>
      <c r="H7" s="5"/>
    </row>
    <row r="8" spans="1:8" ht="15.75">
      <c r="A8" s="13" t="s">
        <v>7</v>
      </c>
      <c r="B8" s="4"/>
      <c r="C8" s="13"/>
      <c r="D8" s="13"/>
      <c r="E8" s="13"/>
      <c r="F8" s="7"/>
      <c r="G8" s="13"/>
      <c r="H8" s="13"/>
    </row>
    <row r="9" spans="1:8" ht="15.75">
      <c r="A9" s="13" t="s">
        <v>8</v>
      </c>
      <c r="B9" s="13" t="s">
        <v>9</v>
      </c>
      <c r="C9" s="13" t="s">
        <v>3</v>
      </c>
      <c r="D9" s="13" t="s">
        <v>4</v>
      </c>
      <c r="E9" s="13" t="s">
        <v>6</v>
      </c>
      <c r="F9" s="14" t="s">
        <v>10</v>
      </c>
      <c r="G9" s="13" t="s">
        <v>11</v>
      </c>
      <c r="H9" s="13" t="s">
        <v>12</v>
      </c>
    </row>
    <row r="10" spans="1:8">
      <c r="A10" s="12" t="str">
        <f>B3</f>
        <v>SUD</v>
      </c>
      <c r="B10" s="18">
        <f>B4</f>
        <v>1</v>
      </c>
      <c r="C10" s="12" t="str">
        <f>B5</f>
        <v>single use diathermy</v>
      </c>
      <c r="D10" s="12" t="str">
        <f>B6</f>
        <v>GLO</v>
      </c>
      <c r="E10" s="12" t="str">
        <f>B7</f>
        <v>unit</v>
      </c>
      <c r="F10" s="5"/>
      <c r="G10" s="5" t="s">
        <v>22</v>
      </c>
      <c r="H10" s="37" t="str">
        <f>$B$1</f>
        <v>case2_cut_off</v>
      </c>
    </row>
    <row r="11" spans="1:8">
      <c r="A11" s="37" t="str">
        <f>ev391apos!A11</f>
        <v>SUD packgaging materials</v>
      </c>
      <c r="B11" s="7">
        <f>ev391apos!B11</f>
        <v>3.0200000000000001E-2</v>
      </c>
      <c r="C11" s="37" t="str">
        <f>ev391apos!C11</f>
        <v>packgaging materials</v>
      </c>
      <c r="D11" s="7" t="str">
        <f>ev391apos!D11</f>
        <v>GLO</v>
      </c>
      <c r="E11" s="7" t="str">
        <f>ev391apos!E11</f>
        <v>kilogram</v>
      </c>
      <c r="F11" s="7"/>
      <c r="G11" s="7" t="str">
        <f>ev391apos!G11</f>
        <v>technosphere</v>
      </c>
      <c r="H11" s="37" t="str">
        <f t="shared" ref="H11:H19" si="0">$B$1</f>
        <v>case2_cut_off</v>
      </c>
    </row>
    <row r="12" spans="1:8">
      <c r="A12" s="37" t="str">
        <f>ev391apos!A12</f>
        <v>SUD manufacturing</v>
      </c>
      <c r="B12" s="7">
        <f>ev391apos!B12</f>
        <v>1</v>
      </c>
      <c r="C12" s="37" t="str">
        <f>ev391apos!C12</f>
        <v>manufacturing</v>
      </c>
      <c r="D12" s="7" t="str">
        <f>ev391apos!D12</f>
        <v>GLO</v>
      </c>
      <c r="E12" s="7" t="str">
        <f>ev391apos!E12</f>
        <v>unit</v>
      </c>
      <c r="F12" s="7"/>
      <c r="G12" s="7" t="str">
        <f>ev391apos!G12</f>
        <v>technosphere</v>
      </c>
      <c r="H12" s="37" t="str">
        <f t="shared" si="0"/>
        <v>case2_cut_off</v>
      </c>
    </row>
    <row r="13" spans="1:8">
      <c r="A13" s="37" t="str">
        <f>ev391apos!A13</f>
        <v>SUD raw materials</v>
      </c>
      <c r="B13" s="7">
        <f>ev391apos!B13</f>
        <v>1</v>
      </c>
      <c r="C13" s="37" t="str">
        <f>ev391apos!C13</f>
        <v>raw materials</v>
      </c>
      <c r="D13" s="7" t="str">
        <f>ev391apos!D13</f>
        <v>GLO</v>
      </c>
      <c r="E13" s="7" t="str">
        <f>ev391apos!E13</f>
        <v>unit</v>
      </c>
      <c r="F13" s="7"/>
      <c r="G13" s="7" t="str">
        <f>ev391apos!G13</f>
        <v>technosphere</v>
      </c>
      <c r="H13" s="37" t="str">
        <f t="shared" si="0"/>
        <v>case2_cut_off</v>
      </c>
    </row>
    <row r="14" spans="1:8">
      <c r="A14" s="7" t="str">
        <f>ev391apos!A14</f>
        <v>mixed electricity mix</v>
      </c>
      <c r="B14" s="7">
        <f>ev391apos!B14</f>
        <v>-0.84100660000000005</v>
      </c>
      <c r="C14" s="7" t="str">
        <f>ev391apos!C14</f>
        <v>mixed electricity mix</v>
      </c>
      <c r="D14" s="7" t="str">
        <f>ev391apos!D14</f>
        <v>GLO</v>
      </c>
      <c r="E14" s="7" t="str">
        <f>ev391apos!E14</f>
        <v>kilowatt hour</v>
      </c>
      <c r="F14" s="7"/>
      <c r="G14" s="7" t="str">
        <f>ev391apos!G14</f>
        <v>technosphere</v>
      </c>
      <c r="H14" s="37" t="str">
        <f t="shared" si="0"/>
        <v>case2_cut_off</v>
      </c>
    </row>
    <row r="15" spans="1:8">
      <c r="A15" s="7" t="str">
        <f>ev391apos!A15</f>
        <v>mixed heating grid</v>
      </c>
      <c r="B15" s="7">
        <f>ev391apos!B15</f>
        <v>-4.2050332499999996</v>
      </c>
      <c r="C15" s="7" t="str">
        <f>ev391apos!C15</f>
        <v>mixed heating grid</v>
      </c>
      <c r="D15" s="7" t="str">
        <f>ev391apos!D15</f>
        <v>GLO</v>
      </c>
      <c r="E15" s="7" t="str">
        <f>ev391apos!E15</f>
        <v>megajoule</v>
      </c>
      <c r="F15" s="7"/>
      <c r="G15" s="7" t="str">
        <f>ev391apos!G15</f>
        <v>technosphere</v>
      </c>
      <c r="H15" s="37" t="str">
        <f t="shared" si="0"/>
        <v>case2_cut_off</v>
      </c>
    </row>
    <row r="16" spans="1:8">
      <c r="A16" s="37" t="str">
        <f>ev391apos!A16</f>
        <v>transport</v>
      </c>
      <c r="B16" s="7">
        <f>ev391apos!B16</f>
        <v>4.76221188185003E-2</v>
      </c>
      <c r="C16" s="37" t="str">
        <f>ev391apos!C16</f>
        <v>transport</v>
      </c>
      <c r="D16" s="7" t="str">
        <f>ev391apos!D16</f>
        <v>GLO</v>
      </c>
      <c r="E16" s="7" t="str">
        <f>ev391apos!E16</f>
        <v>ton kilometer</v>
      </c>
      <c r="F16" s="7"/>
      <c r="G16" s="7" t="str">
        <f>ev391apos!G16</f>
        <v>technosphere</v>
      </c>
      <c r="H16" s="37" t="s">
        <v>34</v>
      </c>
    </row>
    <row r="17" spans="1:8">
      <c r="A17" s="7" t="str">
        <f>ev391apos!A17</f>
        <v>eol SUD</v>
      </c>
      <c r="B17" s="7">
        <f>ev391apos!B17</f>
        <v>-0.19031802197973299</v>
      </c>
      <c r="C17" s="7" t="str">
        <f>ev391apos!C17</f>
        <v>eol</v>
      </c>
      <c r="D17" s="7" t="str">
        <f>ev391apos!D17</f>
        <v>GLO</v>
      </c>
      <c r="E17" s="7" t="str">
        <f>ev391apos!E17</f>
        <v>kilogram</v>
      </c>
      <c r="F17" s="7"/>
      <c r="G17" s="7" t="str">
        <f>ev391apos!G17</f>
        <v>technosphere</v>
      </c>
      <c r="H17" s="37" t="str">
        <f t="shared" si="0"/>
        <v>case2_cut_off</v>
      </c>
    </row>
    <row r="18" spans="1:8">
      <c r="A18" s="37" t="str">
        <f>ev391apos!A18</f>
        <v>surgery use</v>
      </c>
      <c r="B18" s="7">
        <f>ev391apos!B18</f>
        <v>1</v>
      </c>
      <c r="C18" s="37" t="str">
        <f>ev391apos!C18</f>
        <v>electricity consumption</v>
      </c>
      <c r="D18" s="7" t="str">
        <f>ev391apos!D18</f>
        <v>GLO</v>
      </c>
      <c r="E18" s="7" t="str">
        <f>ev391apos!E18</f>
        <v>unit</v>
      </c>
      <c r="F18" s="7"/>
      <c r="G18" s="7" t="str">
        <f>ev391apos!G18</f>
        <v>technosphere</v>
      </c>
      <c r="H18" s="37" t="str">
        <f t="shared" si="0"/>
        <v>case2_cut_off</v>
      </c>
    </row>
    <row r="19" spans="1:8">
      <c r="A19" s="7" t="str">
        <f>ev391apos!A19</f>
        <v>treatment of waste paper to pulp, wet lap, totally chlorine free bleached</v>
      </c>
      <c r="B19" s="7">
        <f>ev391apos!B19</f>
        <v>-1.4740219797333401E-3</v>
      </c>
      <c r="C19" s="7" t="s">
        <v>164</v>
      </c>
      <c r="D19" s="7" t="str">
        <f>ev391apos!D19</f>
        <v>RoW</v>
      </c>
      <c r="E19" s="7" t="str">
        <f>ev391apos!E19</f>
        <v>kilogram</v>
      </c>
      <c r="F19" s="7"/>
      <c r="G19" s="7" t="str">
        <f>ev391apos!G19</f>
        <v>technosphere</v>
      </c>
      <c r="H19" s="7" t="str">
        <f t="shared" si="0"/>
        <v>case2_cut_off</v>
      </c>
    </row>
    <row r="21" spans="1:8" ht="15.75">
      <c r="A21" s="19" t="s">
        <v>1</v>
      </c>
      <c r="B21" s="20" t="s">
        <v>28</v>
      </c>
      <c r="C21" s="21"/>
      <c r="D21" s="22"/>
      <c r="E21" s="21"/>
      <c r="F21" s="23"/>
      <c r="G21" s="21"/>
      <c r="H21" s="21"/>
    </row>
    <row r="22" spans="1:8">
      <c r="A22" s="24" t="s">
        <v>2</v>
      </c>
      <c r="B22" s="25">
        <v>1</v>
      </c>
      <c r="C22" s="21"/>
      <c r="D22" s="21"/>
      <c r="E22" s="21"/>
      <c r="F22" s="23"/>
      <c r="G22" s="21"/>
      <c r="H22" s="21"/>
    </row>
    <row r="23" spans="1:8">
      <c r="A23" s="24" t="s">
        <v>3</v>
      </c>
      <c r="B23" s="26" t="s">
        <v>29</v>
      </c>
      <c r="C23" s="21"/>
      <c r="D23" s="21"/>
      <c r="E23" s="21"/>
      <c r="F23" s="23"/>
      <c r="G23" s="21"/>
      <c r="H23" s="21"/>
    </row>
    <row r="24" spans="1:8">
      <c r="A24" s="24" t="s">
        <v>4</v>
      </c>
      <c r="B24" s="27" t="s">
        <v>5</v>
      </c>
      <c r="C24" s="21"/>
      <c r="D24" s="21"/>
      <c r="E24" s="21"/>
      <c r="F24" s="23"/>
      <c r="G24" s="21"/>
      <c r="H24" s="21"/>
    </row>
    <row r="25" spans="1:8">
      <c r="A25" s="24" t="s">
        <v>6</v>
      </c>
      <c r="B25" s="28" t="s">
        <v>6</v>
      </c>
      <c r="C25" s="21"/>
      <c r="D25" s="21"/>
      <c r="E25" s="21"/>
      <c r="F25" s="23"/>
      <c r="G25" s="21"/>
      <c r="H25" s="21"/>
    </row>
    <row r="26" spans="1:8" ht="15.75">
      <c r="A26" s="29" t="s">
        <v>7</v>
      </c>
      <c r="B26" s="20"/>
      <c r="C26" s="29"/>
      <c r="D26" s="29"/>
      <c r="E26" s="29"/>
      <c r="F26" s="23"/>
      <c r="G26" s="29"/>
      <c r="H26" s="29"/>
    </row>
    <row r="27" spans="1:8" ht="15.75">
      <c r="A27" s="29" t="s">
        <v>8</v>
      </c>
      <c r="B27" s="29" t="s">
        <v>9</v>
      </c>
      <c r="C27" s="29" t="s">
        <v>3</v>
      </c>
      <c r="D27" s="29" t="s">
        <v>4</v>
      </c>
      <c r="E27" s="29" t="s">
        <v>6</v>
      </c>
      <c r="F27" s="30" t="s">
        <v>10</v>
      </c>
      <c r="G27" s="29" t="s">
        <v>11</v>
      </c>
      <c r="H27" s="29" t="s">
        <v>12</v>
      </c>
    </row>
    <row r="28" spans="1:8">
      <c r="A28" s="28" t="str">
        <f>B21</f>
        <v>MUD</v>
      </c>
      <c r="B28" s="31">
        <f>B22</f>
        <v>1</v>
      </c>
      <c r="C28" s="28" t="str">
        <f>B23</f>
        <v>multi-use diathermy</v>
      </c>
      <c r="D28" s="28" t="str">
        <f>B24</f>
        <v>GLO</v>
      </c>
      <c r="E28" s="28" t="str">
        <f>B25</f>
        <v>unit</v>
      </c>
      <c r="F28" s="21"/>
      <c r="G28" s="21" t="s">
        <v>22</v>
      </c>
      <c r="H28" s="38" t="str">
        <f>$B$1</f>
        <v>case2_cut_off</v>
      </c>
    </row>
    <row r="29" spans="1:8">
      <c r="A29" s="38" t="str">
        <f>ev391apos!A29</f>
        <v>MUD manufacturing</v>
      </c>
      <c r="B29" s="23">
        <f>ev391apos!B29</f>
        <v>1</v>
      </c>
      <c r="C29" s="38" t="str">
        <f>ev391apos!C29</f>
        <v>manufacturing</v>
      </c>
      <c r="D29" s="23" t="str">
        <f>ev391apos!D29</f>
        <v>GLO</v>
      </c>
      <c r="E29" s="23" t="str">
        <f>ev391apos!E29</f>
        <v>unit</v>
      </c>
      <c r="F29" s="23"/>
      <c r="G29" s="23" t="str">
        <f>ev391apos!G29</f>
        <v>technosphere</v>
      </c>
      <c r="H29" s="38" t="str">
        <f t="shared" ref="H29:H39" si="1">$B$1</f>
        <v>case2_cut_off</v>
      </c>
    </row>
    <row r="30" spans="1:8">
      <c r="A30" s="38" t="str">
        <f>ev391apos!A30</f>
        <v>MUD packgaging materials</v>
      </c>
      <c r="B30" s="23">
        <f>ev391apos!B30</f>
        <v>5.1268149999999998E-3</v>
      </c>
      <c r="C30" s="38" t="str">
        <f>ev391apos!C30</f>
        <v>packgaging materials</v>
      </c>
      <c r="D30" s="23" t="str">
        <f>ev391apos!D30</f>
        <v>GLO</v>
      </c>
      <c r="E30" s="23" t="str">
        <f>ev391apos!E30</f>
        <v>kilogram</v>
      </c>
      <c r="F30" s="23"/>
      <c r="G30" s="23" t="str">
        <f>ev391apos!G30</f>
        <v>technosphere</v>
      </c>
      <c r="H30" s="38" t="str">
        <f t="shared" si="1"/>
        <v>case2_cut_off</v>
      </c>
    </row>
    <row r="31" spans="1:8">
      <c r="A31" s="38" t="str">
        <f>ev391apos!A31</f>
        <v>MUD raw materials</v>
      </c>
      <c r="B31" s="23">
        <f>ev391apos!B31</f>
        <v>1</v>
      </c>
      <c r="C31" s="38" t="str">
        <f>ev391apos!C31</f>
        <v>raw materials</v>
      </c>
      <c r="D31" s="23" t="str">
        <f>ev391apos!D31</f>
        <v>GLO</v>
      </c>
      <c r="E31" s="23" t="str">
        <f>ev391apos!E31</f>
        <v>unit</v>
      </c>
      <c r="F31" s="23"/>
      <c r="G31" s="23" t="str">
        <f>ev391apos!G31</f>
        <v>technosphere</v>
      </c>
      <c r="H31" s="38" t="str">
        <f t="shared" si="1"/>
        <v>case2_cut_off</v>
      </c>
    </row>
    <row r="32" spans="1:8">
      <c r="A32" s="38" t="str">
        <f>ev391apos!A32</f>
        <v>mechanical disinfection</v>
      </c>
      <c r="B32" s="23">
        <f>ev391apos!B32</f>
        <v>3.125E-2</v>
      </c>
      <c r="C32" s="38" t="str">
        <f>ev391apos!C32</f>
        <v>dishwaser cycle</v>
      </c>
      <c r="D32" s="23" t="str">
        <f>ev391apos!D32</f>
        <v>GLO</v>
      </c>
      <c r="E32" s="23" t="str">
        <f>ev391apos!E32</f>
        <v>unit</v>
      </c>
      <c r="F32" s="23"/>
      <c r="G32" s="23" t="str">
        <f>ev391apos!G32</f>
        <v>technosphere</v>
      </c>
      <c r="H32" s="38" t="str">
        <f t="shared" si="1"/>
        <v>case2_cut_off</v>
      </c>
    </row>
    <row r="33" spans="1:8">
      <c r="A33" s="28" t="str">
        <f>ev391apos!A33</f>
        <v>H200 SU</v>
      </c>
      <c r="B33" s="31">
        <f>ev391apos!B33</f>
        <v>0.25</v>
      </c>
      <c r="C33" s="28" t="str">
        <f>ev391apos!C33</f>
        <v>H200 H2S</v>
      </c>
      <c r="D33" s="28" t="str">
        <f>ev391apos!D33</f>
        <v>GLO</v>
      </c>
      <c r="E33" s="28" t="str">
        <f>ev391apos!E33</f>
        <v>unit</v>
      </c>
      <c r="F33" s="23"/>
      <c r="G33" s="21" t="str">
        <f>ev391apos!G33</f>
        <v>technosphere</v>
      </c>
      <c r="H33" s="28" t="str">
        <f t="shared" si="1"/>
        <v>case2_cut_off</v>
      </c>
    </row>
    <row r="34" spans="1:8">
      <c r="A34" s="23" t="str">
        <f>ev391apos!A34</f>
        <v>transport</v>
      </c>
      <c r="B34" s="23">
        <f>ev391apos!B34</f>
        <v>1.9479437734400001E-2</v>
      </c>
      <c r="C34" s="23" t="str">
        <f>ev391apos!C34</f>
        <v>transport</v>
      </c>
      <c r="D34" s="23" t="str">
        <f>ev391apos!D34</f>
        <v>GLO</v>
      </c>
      <c r="E34" s="23" t="str">
        <f>ev391apos!E34</f>
        <v>ton kilometer</v>
      </c>
      <c r="F34" s="23"/>
      <c r="G34" s="23" t="str">
        <f>ev391apos!G34</f>
        <v>technosphere</v>
      </c>
      <c r="H34" s="38" t="str">
        <f t="shared" si="1"/>
        <v>case2_cut_off</v>
      </c>
    </row>
    <row r="35" spans="1:8">
      <c r="A35" s="23" t="str">
        <f>ev391apos!A35</f>
        <v>mixed heating grid</v>
      </c>
      <c r="B35" s="23">
        <f>ev391apos!B35</f>
        <v>-0.95508976109681298</v>
      </c>
      <c r="C35" s="23" t="str">
        <f>ev391apos!C35</f>
        <v>mixed heating grid</v>
      </c>
      <c r="D35" s="23" t="str">
        <f>ev391apos!D35</f>
        <v>GLO</v>
      </c>
      <c r="E35" s="23" t="str">
        <f>ev391apos!E35</f>
        <v>megajoule</v>
      </c>
      <c r="F35" s="23"/>
      <c r="G35" s="23" t="str">
        <f>ev391apos!G35</f>
        <v>technosphere</v>
      </c>
      <c r="H35" s="38" t="str">
        <f t="shared" si="1"/>
        <v>case2_cut_off</v>
      </c>
    </row>
    <row r="36" spans="1:8">
      <c r="A36" s="38" t="str">
        <f>ev391apos!A36</f>
        <v>mixed electricity mix</v>
      </c>
      <c r="B36" s="23">
        <f>ev391apos!B36</f>
        <v>-0.19101795221936299</v>
      </c>
      <c r="C36" s="23" t="str">
        <f>ev391apos!C36</f>
        <v>mixed electricity mix</v>
      </c>
      <c r="D36" s="23" t="str">
        <f>ev391apos!D36</f>
        <v>GLO</v>
      </c>
      <c r="E36" s="23" t="str">
        <f>ev391apos!E36</f>
        <v>kilowatt hour</v>
      </c>
      <c r="F36" s="23"/>
      <c r="G36" s="23" t="str">
        <f>ev391apos!G36</f>
        <v>technosphere</v>
      </c>
      <c r="H36" s="38" t="str">
        <f t="shared" si="1"/>
        <v>case2_cut_off</v>
      </c>
    </row>
    <row r="37" spans="1:8">
      <c r="A37" s="23" t="str">
        <f>ev391apos!A37</f>
        <v>eol MUD</v>
      </c>
      <c r="B37" s="23">
        <f>ev391apos!B37</f>
        <v>-6.9577838072522298E-3</v>
      </c>
      <c r="C37" s="23" t="str">
        <f>ev391apos!C37</f>
        <v>eol</v>
      </c>
      <c r="D37" s="23" t="str">
        <f>ev391apos!D37</f>
        <v>GLO</v>
      </c>
      <c r="E37" s="23" t="str">
        <f>ev391apos!E37</f>
        <v>kilogram</v>
      </c>
      <c r="F37" s="23"/>
      <c r="G37" s="23" t="str">
        <f>ev391apos!G37</f>
        <v>technosphere</v>
      </c>
      <c r="H37" s="38" t="str">
        <f t="shared" si="1"/>
        <v>case2_cut_off</v>
      </c>
    </row>
    <row r="38" spans="1:8">
      <c r="A38" s="38" t="str">
        <f>ev391apos!A38</f>
        <v>scalpel</v>
      </c>
      <c r="B38" s="23">
        <f>ev391apos!B38</f>
        <v>1</v>
      </c>
      <c r="C38" s="38" t="str">
        <f>ev391apos!C38</f>
        <v>scalpel</v>
      </c>
      <c r="D38" s="23" t="str">
        <f>ev391apos!D38</f>
        <v>GLO</v>
      </c>
      <c r="E38" s="23" t="str">
        <f>ev391apos!E38</f>
        <v>unit</v>
      </c>
      <c r="F38" s="23"/>
      <c r="G38" s="23" t="str">
        <f>ev391apos!G38</f>
        <v>technosphere</v>
      </c>
      <c r="H38" s="38" t="str">
        <f t="shared" si="1"/>
        <v>case2_cut_off</v>
      </c>
    </row>
    <row r="39" spans="1:8">
      <c r="A39" s="38" t="str">
        <f>ev391apos!A39</f>
        <v>surgery use</v>
      </c>
      <c r="B39" s="23">
        <f>ev391apos!B39</f>
        <v>1</v>
      </c>
      <c r="C39" s="38" t="str">
        <f>ev391apos!C39</f>
        <v>electricity consumption</v>
      </c>
      <c r="D39" s="23" t="str">
        <f>ev391apos!D39</f>
        <v>GLO</v>
      </c>
      <c r="E39" s="23" t="str">
        <f>ev391apos!E39</f>
        <v>unit</v>
      </c>
      <c r="F39" s="23"/>
      <c r="G39" s="23" t="str">
        <f>ev391apos!G39</f>
        <v>technosphere</v>
      </c>
      <c r="H39" s="38" t="str">
        <f t="shared" si="1"/>
        <v>case2_cut_off</v>
      </c>
    </row>
    <row r="41" spans="1:8" ht="15.75">
      <c r="A41" s="39" t="str">
        <f>ev391apos!A41</f>
        <v>Activity</v>
      </c>
      <c r="B41" s="40" t="str">
        <f>ev391apos!B41</f>
        <v>assembly</v>
      </c>
      <c r="C41" s="41"/>
      <c r="D41" s="42"/>
      <c r="E41" s="41"/>
      <c r="F41" s="43"/>
      <c r="G41" s="41"/>
      <c r="H41" s="41"/>
    </row>
    <row r="42" spans="1:8">
      <c r="A42" s="44" t="str">
        <f>ev391apos!A42</f>
        <v>production amount</v>
      </c>
      <c r="B42" s="45">
        <f>ev391apos!B42</f>
        <v>1</v>
      </c>
      <c r="C42" s="41"/>
      <c r="D42" s="41"/>
      <c r="E42" s="41"/>
      <c r="F42" s="43"/>
      <c r="G42" s="41"/>
      <c r="H42" s="41"/>
    </row>
    <row r="43" spans="1:8">
      <c r="A43" s="44" t="str">
        <f>ev391apos!A43</f>
        <v>reference product</v>
      </c>
      <c r="B43" s="46" t="str">
        <f>ev391apos!B43</f>
        <v>assembly</v>
      </c>
      <c r="C43" s="41"/>
      <c r="D43" s="41"/>
      <c r="E43" s="41"/>
      <c r="F43" s="43"/>
      <c r="G43" s="41"/>
      <c r="H43" s="41"/>
    </row>
    <row r="44" spans="1:8">
      <c r="A44" s="44" t="str">
        <f>ev391apos!A44</f>
        <v>location</v>
      </c>
      <c r="B44" s="47" t="str">
        <f>ev391apos!B44</f>
        <v>GLO</v>
      </c>
      <c r="C44" s="41"/>
      <c r="D44" s="41"/>
      <c r="E44" s="41"/>
      <c r="F44" s="43"/>
      <c r="G44" s="41"/>
      <c r="H44" s="41"/>
    </row>
    <row r="45" spans="1:8">
      <c r="A45" s="44" t="str">
        <f>ev391apos!A45</f>
        <v>unit</v>
      </c>
      <c r="B45" s="48" t="str">
        <f>ev391apos!B45</f>
        <v>kilogram</v>
      </c>
      <c r="C45" s="41"/>
      <c r="D45" s="41"/>
      <c r="E45" s="41"/>
      <c r="F45" s="43"/>
      <c r="G45" s="41"/>
      <c r="H45" s="41"/>
    </row>
    <row r="46" spans="1:8" ht="15.75">
      <c r="A46" s="49" t="str">
        <f>ev391apos!A46</f>
        <v>Exchanges</v>
      </c>
      <c r="B46" s="40"/>
      <c r="C46" s="49"/>
      <c r="D46" s="49"/>
      <c r="E46" s="49"/>
      <c r="F46" s="43"/>
      <c r="G46" s="49"/>
      <c r="H46" s="49"/>
    </row>
    <row r="47" spans="1:8" ht="15.75">
      <c r="A47" s="49" t="str">
        <f>ev391apos!A47</f>
        <v>name</v>
      </c>
      <c r="B47" s="49" t="str">
        <f>ev391apos!B47</f>
        <v>amount</v>
      </c>
      <c r="C47" s="49" t="str">
        <f>ev391apos!C47</f>
        <v>reference product</v>
      </c>
      <c r="D47" s="49" t="str">
        <f>ev391apos!D47</f>
        <v>location</v>
      </c>
      <c r="E47" s="49" t="str">
        <f>ev391apos!E47</f>
        <v>unit</v>
      </c>
      <c r="F47" s="50" t="str">
        <f>ev391apos!F47</f>
        <v>categories</v>
      </c>
      <c r="G47" s="49" t="str">
        <f>ev391apos!G47</f>
        <v>type</v>
      </c>
      <c r="H47" s="49" t="str">
        <f>ev391apos!H47</f>
        <v>database</v>
      </c>
    </row>
    <row r="48" spans="1:8">
      <c r="A48" s="48" t="str">
        <f>ev391apos!A48</f>
        <v>assembly</v>
      </c>
      <c r="B48" s="51">
        <f>ev391apos!B48</f>
        <v>1</v>
      </c>
      <c r="C48" s="48" t="str">
        <f>ev391apos!C48</f>
        <v>assembly</v>
      </c>
      <c r="D48" s="48" t="str">
        <f>ev391apos!D48</f>
        <v>GLO</v>
      </c>
      <c r="E48" s="48" t="str">
        <f>ev391apos!E48</f>
        <v>kilogram</v>
      </c>
      <c r="F48" s="41">
        <f>ev391apos!F48</f>
        <v>0</v>
      </c>
      <c r="G48" s="41" t="str">
        <f>ev391apos!G48</f>
        <v>production</v>
      </c>
      <c r="H48" s="52" t="str">
        <f>ev391apos!H48</f>
        <v>case2_apos</v>
      </c>
    </row>
    <row r="49" spans="1:8">
      <c r="A49" s="43" t="str">
        <f>ev391apos!A49</f>
        <v>market group for electricity, medium voltage</v>
      </c>
      <c r="B49" s="43">
        <f>ev391apos!B49</f>
        <v>0.51761638185036896</v>
      </c>
      <c r="C49" s="43" t="str">
        <f>ev391apos!C49</f>
        <v>electricity, medium voltage</v>
      </c>
      <c r="D49" s="43" t="str">
        <f>ev391apos!D49</f>
        <v>GLO</v>
      </c>
      <c r="E49" s="43" t="str">
        <f>ev391apos!E49</f>
        <v>kilowatt hour</v>
      </c>
      <c r="F49" s="43">
        <f>ev391apos!F49</f>
        <v>0</v>
      </c>
      <c r="G49" s="43" t="str">
        <f>ev391apos!G49</f>
        <v>technosphere</v>
      </c>
      <c r="H49" s="43" t="s">
        <v>34</v>
      </c>
    </row>
    <row r="50" spans="1:8">
      <c r="A50" s="43" t="str">
        <f>ev391apos!A50</f>
        <v>market group for tap water</v>
      </c>
      <c r="B50" s="43">
        <f>ev391apos!B50</f>
        <v>503.11306089734097</v>
      </c>
      <c r="C50" s="43" t="str">
        <f>ev391apos!C50</f>
        <v>tap water</v>
      </c>
      <c r="D50" s="43" t="str">
        <f>ev391apos!D50</f>
        <v>GLO</v>
      </c>
      <c r="E50" s="43" t="str">
        <f>ev391apos!E50</f>
        <v>kilogram</v>
      </c>
      <c r="F50" s="43">
        <f>ev391apos!F50</f>
        <v>0</v>
      </c>
      <c r="G50" s="43" t="str">
        <f>ev391apos!G50</f>
        <v>technosphere</v>
      </c>
      <c r="H50" s="43" t="s">
        <v>34</v>
      </c>
    </row>
    <row r="51" spans="1:8">
      <c r="A51" s="43" t="str">
        <f>ev391apos!A51</f>
        <v>market for wastewater, unpolluted</v>
      </c>
      <c r="B51" s="43">
        <f>ev391apos!B51</f>
        <v>-0.47242316418260299</v>
      </c>
      <c r="C51" s="43" t="str">
        <f>ev391apos!C51</f>
        <v>wastewater, unpolluted</v>
      </c>
      <c r="D51" s="43" t="str">
        <f>ev391apos!D51</f>
        <v>RoW</v>
      </c>
      <c r="E51" s="43" t="str">
        <f>ev391apos!E51</f>
        <v>cubic meter</v>
      </c>
      <c r="F51" s="43">
        <f>ev391apos!F51</f>
        <v>0</v>
      </c>
      <c r="G51" s="43" t="str">
        <f>ev391apos!G51</f>
        <v>technosphere</v>
      </c>
      <c r="H51" s="43" t="s">
        <v>34</v>
      </c>
    </row>
    <row r="53" spans="1:8" ht="15.75">
      <c r="A53" s="53" t="str">
        <f>ev391apos!A53</f>
        <v>Activity</v>
      </c>
      <c r="B53" s="54" t="str">
        <f>ev391apos!B53</f>
        <v>SUD raw materials</v>
      </c>
      <c r="C53" s="55"/>
      <c r="D53" s="56"/>
      <c r="E53" s="55"/>
      <c r="F53" s="57"/>
      <c r="G53" s="55"/>
      <c r="H53" s="55"/>
    </row>
    <row r="54" spans="1:8">
      <c r="A54" s="58" t="str">
        <f>ev391apos!A54</f>
        <v>production amount</v>
      </c>
      <c r="B54" s="59">
        <f>ev391apos!B54</f>
        <v>1</v>
      </c>
      <c r="C54" s="55"/>
      <c r="D54" s="55"/>
      <c r="E54" s="55"/>
      <c r="F54" s="57"/>
      <c r="G54" s="55"/>
      <c r="H54" s="55"/>
    </row>
    <row r="55" spans="1:8">
      <c r="A55" s="58" t="str">
        <f>ev391apos!A55</f>
        <v>reference product</v>
      </c>
      <c r="B55" s="61" t="str">
        <f>ev391apos!B55</f>
        <v>raw materials</v>
      </c>
      <c r="C55" s="55"/>
      <c r="D55" s="55"/>
      <c r="E55" s="55"/>
      <c r="F55" s="57"/>
      <c r="G55" s="55"/>
      <c r="H55" s="55"/>
    </row>
    <row r="56" spans="1:8">
      <c r="A56" s="58" t="str">
        <f>ev391apos!A56</f>
        <v>location</v>
      </c>
      <c r="B56" s="60" t="str">
        <f>ev391apos!B56</f>
        <v>GLO</v>
      </c>
      <c r="C56" s="55"/>
      <c r="D56" s="55"/>
      <c r="E56" s="55"/>
      <c r="F56" s="57"/>
      <c r="G56" s="55"/>
      <c r="H56" s="55"/>
    </row>
    <row r="57" spans="1:8">
      <c r="A57" s="58" t="str">
        <f>ev391apos!A57</f>
        <v>unit</v>
      </c>
      <c r="B57" s="61" t="str">
        <f>ev391apos!B57</f>
        <v>unit</v>
      </c>
      <c r="C57" s="55"/>
      <c r="D57" s="55"/>
      <c r="E57" s="55"/>
      <c r="F57" s="57"/>
      <c r="G57" s="55"/>
      <c r="H57" s="55"/>
    </row>
    <row r="58" spans="1:8" ht="15.75">
      <c r="A58" s="62" t="str">
        <f>ev391apos!A58</f>
        <v>Exchanges</v>
      </c>
      <c r="B58" s="54"/>
      <c r="C58" s="62"/>
      <c r="D58" s="62"/>
      <c r="E58" s="62"/>
      <c r="F58" s="57"/>
      <c r="G58" s="62"/>
      <c r="H58" s="62"/>
    </row>
    <row r="59" spans="1:8" ht="15.75">
      <c r="A59" s="62" t="str">
        <f>ev391apos!A59</f>
        <v>name</v>
      </c>
      <c r="B59" s="62" t="str">
        <f>ev391apos!B59</f>
        <v>amount</v>
      </c>
      <c r="C59" s="62" t="str">
        <f>ev391apos!C59</f>
        <v>reference product</v>
      </c>
      <c r="D59" s="62" t="str">
        <f>ev391apos!D59</f>
        <v>location</v>
      </c>
      <c r="E59" s="62" t="str">
        <f>ev391apos!E59</f>
        <v>unit</v>
      </c>
      <c r="F59" s="63" t="str">
        <f>ev391apos!F59</f>
        <v>categories</v>
      </c>
      <c r="G59" s="62" t="str">
        <f>ev391apos!G59</f>
        <v>type</v>
      </c>
      <c r="H59" s="62" t="str">
        <f>ev391apos!H59</f>
        <v>database</v>
      </c>
    </row>
    <row r="60" spans="1:8">
      <c r="A60" s="61" t="str">
        <f>ev391apos!A60</f>
        <v>SUD raw materials</v>
      </c>
      <c r="B60" s="64">
        <f>ev391apos!B60</f>
        <v>1</v>
      </c>
      <c r="C60" s="61" t="str">
        <f>ev391apos!C60</f>
        <v>raw materials</v>
      </c>
      <c r="D60" s="61" t="str">
        <f>ev391apos!D60</f>
        <v>GLO</v>
      </c>
      <c r="E60" s="61" t="str">
        <f>ev391apos!E60</f>
        <v>unit</v>
      </c>
      <c r="F60" s="55"/>
      <c r="G60" s="55" t="str">
        <f>ev391apos!G60</f>
        <v>production</v>
      </c>
      <c r="H60" s="65" t="str">
        <f>ev391apos!H60</f>
        <v>case2_apos</v>
      </c>
    </row>
    <row r="61" spans="1:8">
      <c r="A61" s="57" t="str">
        <f>ev391apos!A61</f>
        <v>market for acrylonitrile-butadiene-styrene copolymer</v>
      </c>
      <c r="B61" s="57">
        <f>ev391apos!B61</f>
        <v>8.1936987704917998E-3</v>
      </c>
      <c r="C61" s="57" t="str">
        <f>ev391apos!C61</f>
        <v>acrylonitrile-butadiene-styrene copolymer</v>
      </c>
      <c r="D61" s="57" t="str">
        <f>ev391apos!D61</f>
        <v>GLO</v>
      </c>
      <c r="E61" s="57" t="str">
        <f>ev391apos!E61</f>
        <v>kilogram</v>
      </c>
      <c r="F61" s="57"/>
      <c r="G61" s="57" t="str">
        <f>ev391apos!G61</f>
        <v>technosphere</v>
      </c>
      <c r="H61" s="57" t="s">
        <v>34</v>
      </c>
    </row>
    <row r="62" spans="1:8">
      <c r="A62" s="57" t="str">
        <f>ev391apos!A62</f>
        <v>market for iron-nickel-chromium alloy</v>
      </c>
      <c r="B62" s="57">
        <f>ev391apos!B62</f>
        <v>3.849E-3</v>
      </c>
      <c r="C62" s="57" t="str">
        <f>ev391apos!C62</f>
        <v>iron-nickel-chromium alloy</v>
      </c>
      <c r="D62" s="57" t="str">
        <f>ev391apos!D62</f>
        <v>GLO</v>
      </c>
      <c r="E62" s="57" t="str">
        <f>ev391apos!E62</f>
        <v>kilogram</v>
      </c>
      <c r="F62" s="57"/>
      <c r="G62" s="57" t="str">
        <f>ev391apos!G62</f>
        <v>technosphere</v>
      </c>
      <c r="H62" s="57" t="s">
        <v>34</v>
      </c>
    </row>
    <row r="63" spans="1:8">
      <c r="A63" s="57" t="str">
        <f>ev391apos!A63</f>
        <v>market for nylon 6</v>
      </c>
      <c r="B63" s="57">
        <f>ev391apos!B63</f>
        <v>3.0635245901639301E-4</v>
      </c>
      <c r="C63" s="57" t="str">
        <f>ev391apos!C63</f>
        <v>nylon 6</v>
      </c>
      <c r="D63" s="57" t="str">
        <f>ev391apos!D63</f>
        <v>RER</v>
      </c>
      <c r="E63" s="57" t="str">
        <f>ev391apos!E63</f>
        <v>kilogram</v>
      </c>
      <c r="F63" s="57"/>
      <c r="G63" s="57" t="str">
        <f>ev391apos!G63</f>
        <v>technosphere</v>
      </c>
      <c r="H63" s="57" t="s">
        <v>34</v>
      </c>
    </row>
    <row r="64" spans="1:8">
      <c r="A64" s="57" t="str">
        <f>ev391apos!A64</f>
        <v>market for polycarbonate</v>
      </c>
      <c r="B64" s="57">
        <f>ev391apos!B64</f>
        <v>8.1936987704917998E-3</v>
      </c>
      <c r="C64" s="57" t="str">
        <f>ev391apos!C64</f>
        <v>polycarbonate</v>
      </c>
      <c r="D64" s="57" t="str">
        <f>ev391apos!D64</f>
        <v>GLO</v>
      </c>
      <c r="E64" s="57" t="str">
        <f>ev391apos!E64</f>
        <v>kilogram</v>
      </c>
      <c r="F64" s="57"/>
      <c r="G64" s="57" t="str">
        <f>ev391apos!G64</f>
        <v>technosphere</v>
      </c>
      <c r="H64" s="57" t="s">
        <v>34</v>
      </c>
    </row>
    <row r="65" spans="1:8">
      <c r="A65" s="57" t="str">
        <f>ev391apos!A65</f>
        <v>market for silicone product</v>
      </c>
      <c r="B65" s="57">
        <f>ev391apos!B65</f>
        <v>4.86127049180327E-3</v>
      </c>
      <c r="C65" s="57" t="str">
        <f>ev391apos!C65</f>
        <v>silicone product</v>
      </c>
      <c r="D65" s="57" t="str">
        <f>ev391apos!D65</f>
        <v>RER</v>
      </c>
      <c r="E65" s="57" t="str">
        <f>ev391apos!E65</f>
        <v>kilogram</v>
      </c>
      <c r="F65" s="57"/>
      <c r="G65" s="57" t="str">
        <f>ev391apos!G65</f>
        <v>technosphere</v>
      </c>
      <c r="H65" s="57" t="s">
        <v>34</v>
      </c>
    </row>
    <row r="66" spans="1:8">
      <c r="A66" s="57" t="str">
        <f>ev391apos!A66</f>
        <v>market for synthetic rubber</v>
      </c>
      <c r="B66" s="57">
        <f>ev391apos!B66</f>
        <v>9.3611680327868804E-3</v>
      </c>
      <c r="C66" s="57" t="str">
        <f>ev391apos!C66</f>
        <v>synthetic rubber</v>
      </c>
      <c r="D66" s="57" t="str">
        <f>ev391apos!D66</f>
        <v>GLO</v>
      </c>
      <c r="E66" s="57" t="str">
        <f>ev391apos!E66</f>
        <v>kilogram</v>
      </c>
      <c r="F66" s="57"/>
      <c r="G66" s="57" t="str">
        <f>ev391apos!G66</f>
        <v>technosphere</v>
      </c>
      <c r="H66" s="57" t="s">
        <v>34</v>
      </c>
    </row>
    <row r="68" spans="1:8" ht="15.75">
      <c r="A68" s="66" t="str">
        <f>ev391apos!A68</f>
        <v>Activity</v>
      </c>
      <c r="B68" s="67" t="str">
        <f>ev391apos!B68</f>
        <v>SUD packgaging materials</v>
      </c>
      <c r="C68" s="68"/>
      <c r="D68" s="69"/>
      <c r="E68" s="68"/>
      <c r="F68" s="70"/>
      <c r="G68" s="68"/>
      <c r="H68" s="68"/>
    </row>
    <row r="69" spans="1:8">
      <c r="A69" s="71" t="str">
        <f>ev391apos!A69</f>
        <v>production amount</v>
      </c>
      <c r="B69" s="72">
        <f>ev391apos!B69</f>
        <v>1</v>
      </c>
      <c r="C69" s="68"/>
      <c r="D69" s="68"/>
      <c r="E69" s="68"/>
      <c r="F69" s="70"/>
      <c r="G69" s="68"/>
      <c r="H69" s="68"/>
    </row>
    <row r="70" spans="1:8">
      <c r="A70" s="71" t="str">
        <f>ev391apos!A70</f>
        <v>reference product</v>
      </c>
      <c r="B70" s="73" t="str">
        <f>ev391apos!B70</f>
        <v>packgaging materials</v>
      </c>
      <c r="C70" s="68"/>
      <c r="D70" s="68"/>
      <c r="E70" s="68"/>
      <c r="F70" s="70"/>
      <c r="G70" s="68"/>
      <c r="H70" s="68"/>
    </row>
    <row r="71" spans="1:8">
      <c r="A71" s="71" t="str">
        <f>ev391apos!A71</f>
        <v>location</v>
      </c>
      <c r="B71" s="74" t="str">
        <f>ev391apos!B71</f>
        <v>GLO</v>
      </c>
      <c r="C71" s="68"/>
      <c r="D71" s="68"/>
      <c r="E71" s="68"/>
      <c r="F71" s="70"/>
      <c r="G71" s="68"/>
      <c r="H71" s="68"/>
    </row>
    <row r="72" spans="1:8">
      <c r="A72" s="71" t="str">
        <f>ev391apos!A72</f>
        <v>unit</v>
      </c>
      <c r="B72" s="73" t="str">
        <f>ev391apos!B72</f>
        <v>kilogram</v>
      </c>
      <c r="C72" s="68"/>
      <c r="D72" s="68"/>
      <c r="E72" s="68"/>
      <c r="F72" s="70"/>
      <c r="G72" s="68"/>
      <c r="H72" s="68"/>
    </row>
    <row r="73" spans="1:8" ht="15.75">
      <c r="A73" s="75" t="str">
        <f>ev391apos!A73</f>
        <v>Exchanges</v>
      </c>
      <c r="B73" s="67"/>
      <c r="C73" s="75"/>
      <c r="D73" s="75"/>
      <c r="E73" s="75"/>
      <c r="F73" s="70"/>
      <c r="G73" s="75"/>
      <c r="H73" s="75"/>
    </row>
    <row r="74" spans="1:8" ht="15.75">
      <c r="A74" s="75" t="str">
        <f>ev391apos!A74</f>
        <v>name</v>
      </c>
      <c r="B74" s="75" t="str">
        <f>ev391apos!B74</f>
        <v>amount</v>
      </c>
      <c r="C74" s="75" t="str">
        <f>ev391apos!C74</f>
        <v>reference product</v>
      </c>
      <c r="D74" s="75" t="str">
        <f>ev391apos!D74</f>
        <v>location</v>
      </c>
      <c r="E74" s="75" t="str">
        <f>ev391apos!E74</f>
        <v>unit</v>
      </c>
      <c r="F74" s="76" t="str">
        <f>ev391apos!F74</f>
        <v>categories</v>
      </c>
      <c r="G74" s="75" t="str">
        <f>ev391apos!G74</f>
        <v>type</v>
      </c>
      <c r="H74" s="75" t="str">
        <f>ev391apos!H74</f>
        <v>database</v>
      </c>
    </row>
    <row r="75" spans="1:8">
      <c r="A75" s="73" t="str">
        <f>ev391apos!A75</f>
        <v>SUD packgaging materials</v>
      </c>
      <c r="B75" s="77">
        <f>ev391apos!B75</f>
        <v>1</v>
      </c>
      <c r="C75" s="73" t="str">
        <f>ev391apos!C75</f>
        <v>packgaging materials</v>
      </c>
      <c r="D75" s="73" t="str">
        <f>ev391apos!D75</f>
        <v>GLO</v>
      </c>
      <c r="E75" s="73" t="str">
        <f>ev391apos!E75</f>
        <v>kilogram</v>
      </c>
      <c r="F75" s="68"/>
      <c r="G75" s="68" t="str">
        <f>ev391apos!G75</f>
        <v>production</v>
      </c>
      <c r="H75" s="78" t="str">
        <f>ev391apos!H75</f>
        <v>case2_apos</v>
      </c>
    </row>
    <row r="76" spans="1:8">
      <c r="A76" s="70" t="str">
        <f>ev391apos!A76</f>
        <v>market for corrugated board box</v>
      </c>
      <c r="B76" s="70">
        <f>ev391apos!B76</f>
        <v>4.8857658705755397E-2</v>
      </c>
      <c r="C76" s="70" t="str">
        <f>ev391apos!C76</f>
        <v>corrugated board box</v>
      </c>
      <c r="D76" s="70" t="str">
        <f>ev391apos!D76</f>
        <v>RER</v>
      </c>
      <c r="E76" s="70" t="str">
        <f>ev391apos!E76</f>
        <v>kilogram</v>
      </c>
      <c r="F76" s="70"/>
      <c r="G76" s="70" t="str">
        <f>ev391apos!G76</f>
        <v>technosphere</v>
      </c>
      <c r="H76" s="70" t="s">
        <v>34</v>
      </c>
    </row>
    <row r="77" spans="1:8">
      <c r="A77" s="70" t="str">
        <f>ev391apos!A77</f>
        <v>market for packaging film, low density polyethylene</v>
      </c>
      <c r="B77" s="70">
        <f>ev391apos!B77</f>
        <v>0.65943265945123697</v>
      </c>
      <c r="C77" s="70" t="str">
        <f>ev391apos!C77</f>
        <v>packaging film, low density polyethylene</v>
      </c>
      <c r="D77" s="70" t="str">
        <f>ev391apos!D77</f>
        <v>GLO</v>
      </c>
      <c r="E77" s="70" t="str">
        <f>ev391apos!E77</f>
        <v>kilogram</v>
      </c>
      <c r="F77" s="70"/>
      <c r="G77" s="70" t="str">
        <f>ev391apos!G77</f>
        <v>technosphere</v>
      </c>
      <c r="H77" s="70" t="s">
        <v>34</v>
      </c>
    </row>
    <row r="78" spans="1:8">
      <c r="A78" s="70" t="str">
        <f>ev391apos!A78</f>
        <v>market for paper, woodfree, uncoated</v>
      </c>
      <c r="B78" s="70">
        <f>ev391apos!B78</f>
        <v>0.291709681843007</v>
      </c>
      <c r="C78" s="70" t="str">
        <f>ev391apos!C78</f>
        <v>paper, woodfree, uncoated</v>
      </c>
      <c r="D78" s="70" t="str">
        <f>ev391apos!D78</f>
        <v>RER</v>
      </c>
      <c r="E78" s="70" t="str">
        <f>ev391apos!E78</f>
        <v>kilogram</v>
      </c>
      <c r="F78" s="70"/>
      <c r="G78" s="70" t="str">
        <f>ev391apos!G78</f>
        <v>technosphere</v>
      </c>
      <c r="H78" s="70" t="s">
        <v>34</v>
      </c>
    </row>
    <row r="80" spans="1:8" ht="15.75">
      <c r="A80" s="79" t="str">
        <f>ev391apos!A80</f>
        <v>Activity</v>
      </c>
      <c r="B80" s="80" t="str">
        <f>ev391apos!B80</f>
        <v>SUD manufacturing</v>
      </c>
      <c r="C80" s="81"/>
      <c r="D80" s="82"/>
      <c r="E80" s="81"/>
      <c r="F80" s="83"/>
      <c r="G80" s="81"/>
      <c r="H80" s="81"/>
    </row>
    <row r="81" spans="1:8">
      <c r="A81" s="84" t="str">
        <f>ev391apos!A81</f>
        <v>production amount</v>
      </c>
      <c r="B81" s="85">
        <f>ev391apos!B81</f>
        <v>1</v>
      </c>
      <c r="C81" s="81"/>
      <c r="D81" s="81"/>
      <c r="E81" s="81"/>
      <c r="F81" s="83"/>
      <c r="G81" s="81"/>
      <c r="H81" s="81"/>
    </row>
    <row r="82" spans="1:8">
      <c r="A82" s="84" t="str">
        <f>ev391apos!A82</f>
        <v>reference product</v>
      </c>
      <c r="B82" s="86" t="str">
        <f>ev391apos!B82</f>
        <v>manufacturing</v>
      </c>
      <c r="C82" s="81"/>
      <c r="D82" s="81"/>
      <c r="E82" s="81"/>
      <c r="F82" s="83"/>
      <c r="G82" s="81"/>
      <c r="H82" s="81"/>
    </row>
    <row r="83" spans="1:8">
      <c r="A83" s="84" t="str">
        <f>ev391apos!A83</f>
        <v>location</v>
      </c>
      <c r="B83" s="87" t="str">
        <f>ev391apos!B83</f>
        <v>GLO</v>
      </c>
      <c r="C83" s="81"/>
      <c r="D83" s="81"/>
      <c r="E83" s="81"/>
      <c r="F83" s="83"/>
      <c r="G83" s="81"/>
      <c r="H83" s="81"/>
    </row>
    <row r="84" spans="1:8">
      <c r="A84" s="84" t="str">
        <f>ev391apos!A84</f>
        <v>unit</v>
      </c>
      <c r="B84" s="86" t="str">
        <f>ev391apos!B84</f>
        <v>unit</v>
      </c>
      <c r="C84" s="81"/>
      <c r="D84" s="81"/>
      <c r="E84" s="81"/>
      <c r="F84" s="83"/>
      <c r="G84" s="81"/>
      <c r="H84" s="81"/>
    </row>
    <row r="85" spans="1:8" ht="15.75">
      <c r="A85" s="88" t="str">
        <f>ev391apos!A85</f>
        <v>Exchanges</v>
      </c>
      <c r="B85" s="80"/>
      <c r="C85" s="88"/>
      <c r="D85" s="88"/>
      <c r="E85" s="88"/>
      <c r="F85" s="83"/>
      <c r="G85" s="88"/>
      <c r="H85" s="88"/>
    </row>
    <row r="86" spans="1:8" ht="15.75">
      <c r="A86" s="88" t="str">
        <f>ev391apos!A86</f>
        <v>name</v>
      </c>
      <c r="B86" s="88" t="str">
        <f>ev391apos!B86</f>
        <v>amount</v>
      </c>
      <c r="C86" s="88" t="str">
        <f>ev391apos!C86</f>
        <v>reference product</v>
      </c>
      <c r="D86" s="88" t="str">
        <f>ev391apos!D86</f>
        <v>location</v>
      </c>
      <c r="E86" s="88" t="str">
        <f>ev391apos!E86</f>
        <v>unit</v>
      </c>
      <c r="F86" s="89" t="str">
        <f>ev391apos!F86</f>
        <v>categories</v>
      </c>
      <c r="G86" s="88" t="str">
        <f>ev391apos!G86</f>
        <v>type</v>
      </c>
      <c r="H86" s="88" t="str">
        <f>ev391apos!H86</f>
        <v>database</v>
      </c>
    </row>
    <row r="87" spans="1:8">
      <c r="A87" s="86" t="str">
        <f>ev391apos!A87</f>
        <v>SUD manufacturing</v>
      </c>
      <c r="B87" s="90">
        <f>ev391apos!B87</f>
        <v>1</v>
      </c>
      <c r="C87" s="86" t="str">
        <f>ev391apos!C87</f>
        <v>manufacturing</v>
      </c>
      <c r="D87" s="86" t="str">
        <f>ev391apos!D87</f>
        <v>GLO</v>
      </c>
      <c r="E87" s="86" t="str">
        <f>ev391apos!E87</f>
        <v>unit</v>
      </c>
      <c r="F87" s="81"/>
      <c r="G87" s="81" t="str">
        <f>ev391apos!G87</f>
        <v>production</v>
      </c>
      <c r="H87" s="91" t="str">
        <f>ev391apos!H87</f>
        <v>case2_apos</v>
      </c>
    </row>
    <row r="88" spans="1:8">
      <c r="A88" s="83" t="str">
        <f>ev391apos!A88</f>
        <v>market for cable, unspecified</v>
      </c>
      <c r="B88" s="83">
        <f>ev391apos!B88</f>
        <v>4.5218700000000001E-2</v>
      </c>
      <c r="C88" s="83" t="str">
        <f>ev391apos!C88</f>
        <v>cable, unspecified</v>
      </c>
      <c r="D88" s="83" t="str">
        <f>ev391apos!D88</f>
        <v>GLO</v>
      </c>
      <c r="E88" s="83" t="str">
        <f>ev391apos!E88</f>
        <v>kilogram</v>
      </c>
      <c r="F88" s="83"/>
      <c r="G88" s="83" t="str">
        <f>ev391apos!G88</f>
        <v>technosphere</v>
      </c>
      <c r="H88" s="83" t="s">
        <v>34</v>
      </c>
    </row>
    <row r="89" spans="1:8">
      <c r="A89" s="83" t="str">
        <f>ev391apos!A89</f>
        <v>market for electronic component, active, unspecified</v>
      </c>
      <c r="B89" s="83">
        <f>ev391apos!B89</f>
        <v>2.7020000000000001E-4</v>
      </c>
      <c r="C89" s="83" t="str">
        <f>ev391apos!C89</f>
        <v>electronic component, active, unspecified</v>
      </c>
      <c r="D89" s="83" t="str">
        <f>ev391apos!D89</f>
        <v>GLO</v>
      </c>
      <c r="E89" s="83" t="str">
        <f>ev391apos!E89</f>
        <v>kilogram</v>
      </c>
      <c r="F89" s="83"/>
      <c r="G89" s="83" t="str">
        <f>ev391apos!G89</f>
        <v>technosphere</v>
      </c>
      <c r="H89" s="83" t="s">
        <v>34</v>
      </c>
    </row>
    <row r="90" spans="1:8">
      <c r="A90" s="83" t="str">
        <f>ev391apos!A90</f>
        <v>market for extrusion, plastic film</v>
      </c>
      <c r="B90" s="83">
        <f>ev391apos!B90</f>
        <v>0.1108104</v>
      </c>
      <c r="C90" s="83" t="str">
        <f>ev391apos!C90</f>
        <v>extrusion, plastic film</v>
      </c>
      <c r="D90" s="83" t="str">
        <f>ev391apos!D90</f>
        <v>GLO</v>
      </c>
      <c r="E90" s="83" t="str">
        <f>ev391apos!E90</f>
        <v>kilogram</v>
      </c>
      <c r="F90" s="83"/>
      <c r="G90" s="83" t="str">
        <f>ev391apos!G90</f>
        <v>technosphere</v>
      </c>
      <c r="H90" s="83" t="s">
        <v>34</v>
      </c>
    </row>
    <row r="91" spans="1:8">
      <c r="A91" s="83" t="str">
        <f>ev391apos!A91</f>
        <v>market for metal working, average for metal product manufacturing</v>
      </c>
      <c r="B91" s="83">
        <f>ev391apos!B91</f>
        <v>3.849E-3</v>
      </c>
      <c r="C91" s="83" t="str">
        <f>ev391apos!C91</f>
        <v>metal working, average for metal product manufacturing</v>
      </c>
      <c r="D91" s="83" t="str">
        <f>ev391apos!D91</f>
        <v>GLO</v>
      </c>
      <c r="E91" s="83" t="str">
        <f>ev391apos!E91</f>
        <v>kilogram</v>
      </c>
      <c r="F91" s="83"/>
      <c r="G91" s="83" t="str">
        <f>ev391apos!G91</f>
        <v>technosphere</v>
      </c>
      <c r="H91" s="83" t="s">
        <v>34</v>
      </c>
    </row>
    <row r="92" spans="1:8">
      <c r="A92" s="83" t="str">
        <f>ev391apos!A92</f>
        <v>market group for electricity, medium voltage</v>
      </c>
      <c r="B92" s="83">
        <f>ev391apos!B92</f>
        <v>0.16014829999999999</v>
      </c>
      <c r="C92" s="83" t="str">
        <f>ev391apos!C92</f>
        <v>electricity, medium voltage</v>
      </c>
      <c r="D92" s="83" t="str">
        <f>ev391apos!D92</f>
        <v>GLO</v>
      </c>
      <c r="E92" s="83" t="str">
        <f>ev391apos!E92</f>
        <v>kilowatt hour</v>
      </c>
      <c r="F92" s="83"/>
      <c r="G92" s="83" t="str">
        <f>ev391apos!G92</f>
        <v>technosphere</v>
      </c>
      <c r="H92" s="83" t="s">
        <v>34</v>
      </c>
    </row>
    <row r="94" spans="1:8" ht="15.75">
      <c r="A94" s="92" t="str">
        <f>ev391apos!A94</f>
        <v>Activity</v>
      </c>
      <c r="B94" s="93" t="str">
        <f>ev391apos!B94</f>
        <v>silveralloy AgCu production</v>
      </c>
      <c r="C94" s="94"/>
      <c r="D94" s="95"/>
      <c r="E94" s="94"/>
      <c r="F94" s="96"/>
      <c r="G94" s="94"/>
      <c r="H94" s="94"/>
    </row>
    <row r="95" spans="1:8">
      <c r="A95" s="97" t="str">
        <f>ev391apos!A95</f>
        <v>production amount</v>
      </c>
      <c r="B95" s="98">
        <f>ev391apos!B95</f>
        <v>1</v>
      </c>
      <c r="C95" s="94"/>
      <c r="D95" s="94"/>
      <c r="E95" s="94"/>
      <c r="F95" s="96"/>
      <c r="G95" s="94"/>
      <c r="H95" s="94"/>
    </row>
    <row r="96" spans="1:8">
      <c r="A96" s="97" t="str">
        <f>ev391apos!A96</f>
        <v>reference product</v>
      </c>
      <c r="B96" s="99" t="str">
        <f>ev391apos!B96</f>
        <v>silveralloy</v>
      </c>
      <c r="C96" s="94"/>
      <c r="D96" s="94"/>
      <c r="E96" s="94"/>
      <c r="F96" s="96"/>
      <c r="G96" s="94"/>
      <c r="H96" s="94"/>
    </row>
    <row r="97" spans="1:8">
      <c r="A97" s="97" t="str">
        <f>ev391apos!A97</f>
        <v>location</v>
      </c>
      <c r="B97" s="100" t="str">
        <f>ev391apos!B97</f>
        <v>GLO</v>
      </c>
      <c r="C97" s="94"/>
      <c r="D97" s="94"/>
      <c r="E97" s="94"/>
      <c r="F97" s="96"/>
      <c r="G97" s="94"/>
      <c r="H97" s="94"/>
    </row>
    <row r="98" spans="1:8">
      <c r="A98" s="97" t="str">
        <f>ev391apos!A98</f>
        <v>unit</v>
      </c>
      <c r="B98" s="99" t="str">
        <f>ev391apos!B98</f>
        <v>kilogram</v>
      </c>
      <c r="C98" s="94"/>
      <c r="D98" s="94"/>
      <c r="E98" s="94"/>
      <c r="F98" s="96"/>
      <c r="G98" s="94"/>
      <c r="H98" s="94"/>
    </row>
    <row r="99" spans="1:8" ht="15.75">
      <c r="A99" s="101" t="str">
        <f>ev391apos!A99</f>
        <v>Exchanges</v>
      </c>
      <c r="B99" s="93"/>
      <c r="C99" s="101"/>
      <c r="D99" s="101"/>
      <c r="E99" s="101"/>
      <c r="F99" s="96"/>
      <c r="G99" s="101"/>
      <c r="H99" s="101"/>
    </row>
    <row r="100" spans="1:8" ht="15.75">
      <c r="A100" s="101" t="str">
        <f>ev391apos!A100</f>
        <v>name</v>
      </c>
      <c r="B100" s="101" t="str">
        <f>ev391apos!B100</f>
        <v>amount</v>
      </c>
      <c r="C100" s="101" t="str">
        <f>ev391apos!C100</f>
        <v>reference product</v>
      </c>
      <c r="D100" s="101" t="str">
        <f>ev391apos!D100</f>
        <v>location</v>
      </c>
      <c r="E100" s="101" t="str">
        <f>ev391apos!E100</f>
        <v>unit</v>
      </c>
      <c r="F100" s="102" t="str">
        <f>ev391apos!F100</f>
        <v>categories</v>
      </c>
      <c r="G100" s="101" t="str">
        <f>ev391apos!G100</f>
        <v>type</v>
      </c>
      <c r="H100" s="101" t="str">
        <f>ev391apos!H100</f>
        <v>database</v>
      </c>
    </row>
    <row r="101" spans="1:8">
      <c r="A101" s="99" t="str">
        <f>ev391apos!A101</f>
        <v>silveralloy AgCu production</v>
      </c>
      <c r="B101" s="103">
        <f>ev391apos!B101</f>
        <v>1</v>
      </c>
      <c r="C101" s="99" t="str">
        <f>ev391apos!C101</f>
        <v>silveralloy</v>
      </c>
      <c r="D101" s="99" t="str">
        <f>ev391apos!D101</f>
        <v>GLO</v>
      </c>
      <c r="E101" s="99" t="str">
        <f>ev391apos!E101</f>
        <v>kilogram</v>
      </c>
      <c r="F101" s="94"/>
      <c r="G101" s="94" t="str">
        <f>ev391apos!G101</f>
        <v>production</v>
      </c>
      <c r="H101" s="104" t="str">
        <f>ev391apos!H101</f>
        <v>case2_apos</v>
      </c>
    </row>
    <row r="102" spans="1:8">
      <c r="A102" s="96" t="str">
        <f>ev391apos!A102</f>
        <v>market for copper, anode</v>
      </c>
      <c r="B102" s="96">
        <f>ev391apos!B102</f>
        <v>7.4999999999999997E-2</v>
      </c>
      <c r="C102" s="96" t="str">
        <f>ev391apos!C102</f>
        <v>copper, anode</v>
      </c>
      <c r="D102" s="96" t="str">
        <f>ev391apos!D102</f>
        <v>GLO</v>
      </c>
      <c r="E102" s="96" t="str">
        <f>ev391apos!E102</f>
        <v>kilogram</v>
      </c>
      <c r="F102" s="96"/>
      <c r="G102" s="96" t="str">
        <f>ev391apos!G102</f>
        <v>technosphere</v>
      </c>
      <c r="H102" s="96" t="s">
        <v>34</v>
      </c>
    </row>
    <row r="103" spans="1:8">
      <c r="A103" s="96" t="str">
        <f>ev391apos!A103</f>
        <v>market for silver</v>
      </c>
      <c r="B103" s="96">
        <f>ev391apos!B103</f>
        <v>0.92500000000000004</v>
      </c>
      <c r="C103" s="96" t="str">
        <f>ev391apos!C103</f>
        <v>silver</v>
      </c>
      <c r="D103" s="96" t="str">
        <f>ev391apos!D103</f>
        <v>GLO</v>
      </c>
      <c r="E103" s="96" t="str">
        <f>ev391apos!E103</f>
        <v>kilogram</v>
      </c>
      <c r="F103" s="96"/>
      <c r="G103" s="96" t="str">
        <f>ev391apos!G103</f>
        <v>technosphere</v>
      </c>
      <c r="H103" s="96" t="s">
        <v>34</v>
      </c>
    </row>
    <row r="105" spans="1:8" ht="15.75">
      <c r="A105" s="105" t="str">
        <f>ev391apos!A105</f>
        <v>Activity</v>
      </c>
      <c r="B105" s="106" t="str">
        <f>ev391apos!B105</f>
        <v>MUD raw materials</v>
      </c>
      <c r="C105" s="107"/>
      <c r="D105" s="108"/>
      <c r="E105" s="107"/>
      <c r="F105" s="109"/>
      <c r="G105" s="107"/>
      <c r="H105" s="107"/>
    </row>
    <row r="106" spans="1:8">
      <c r="A106" s="110" t="str">
        <f>ev391apos!A106</f>
        <v>production amount</v>
      </c>
      <c r="B106" s="111">
        <f>ev391apos!B106</f>
        <v>1</v>
      </c>
      <c r="C106" s="107"/>
      <c r="D106" s="107"/>
      <c r="E106" s="107"/>
      <c r="F106" s="109"/>
      <c r="G106" s="107"/>
      <c r="H106" s="107"/>
    </row>
    <row r="107" spans="1:8">
      <c r="A107" s="110" t="str">
        <f>ev391apos!A107</f>
        <v>reference product</v>
      </c>
      <c r="B107" s="112" t="str">
        <f>ev391apos!B107</f>
        <v>raw materials</v>
      </c>
      <c r="C107" s="107"/>
      <c r="D107" s="107"/>
      <c r="E107" s="107"/>
      <c r="F107" s="109"/>
      <c r="G107" s="107"/>
      <c r="H107" s="107"/>
    </row>
    <row r="108" spans="1:8">
      <c r="A108" s="110" t="str">
        <f>ev391apos!A108</f>
        <v>location</v>
      </c>
      <c r="B108" s="113" t="str">
        <f>ev391apos!B108</f>
        <v>GLO</v>
      </c>
      <c r="C108" s="107"/>
      <c r="D108" s="107"/>
      <c r="E108" s="107"/>
      <c r="F108" s="109"/>
      <c r="G108" s="107"/>
      <c r="H108" s="107"/>
    </row>
    <row r="109" spans="1:8">
      <c r="A109" s="110" t="str">
        <f>ev391apos!A109</f>
        <v>unit</v>
      </c>
      <c r="B109" s="112" t="str">
        <f>ev391apos!B109</f>
        <v>unit</v>
      </c>
      <c r="C109" s="107"/>
      <c r="D109" s="107"/>
      <c r="E109" s="107"/>
      <c r="F109" s="109"/>
      <c r="G109" s="107"/>
      <c r="H109" s="107"/>
    </row>
    <row r="110" spans="1:8" ht="15.75">
      <c r="A110" s="114" t="str">
        <f>ev391apos!A110</f>
        <v>Exchanges</v>
      </c>
      <c r="B110" s="106"/>
      <c r="C110" s="114"/>
      <c r="D110" s="114"/>
      <c r="E110" s="114"/>
      <c r="F110" s="109"/>
      <c r="G110" s="114"/>
      <c r="H110" s="114"/>
    </row>
    <row r="111" spans="1:8" ht="15.75">
      <c r="A111" s="114" t="str">
        <f>ev391apos!A111</f>
        <v>name</v>
      </c>
      <c r="B111" s="114" t="str">
        <f>ev391apos!B111</f>
        <v>amount</v>
      </c>
      <c r="C111" s="114" t="str">
        <f>ev391apos!C111</f>
        <v>reference product</v>
      </c>
      <c r="D111" s="114" t="str">
        <f>ev391apos!D111</f>
        <v>location</v>
      </c>
      <c r="E111" s="114" t="str">
        <f>ev391apos!E111</f>
        <v>unit</v>
      </c>
      <c r="F111" s="115" t="str">
        <f>ev391apos!F111</f>
        <v>categories</v>
      </c>
      <c r="G111" s="114" t="str">
        <f>ev391apos!G111</f>
        <v>type</v>
      </c>
      <c r="H111" s="114" t="str">
        <f>ev391apos!H111</f>
        <v>database</v>
      </c>
    </row>
    <row r="112" spans="1:8">
      <c r="A112" s="112" t="str">
        <f>ev391apos!A112</f>
        <v>MUD raw materials</v>
      </c>
      <c r="B112" s="116">
        <f>ev391apos!B112</f>
        <v>1</v>
      </c>
      <c r="C112" s="112" t="str">
        <f>ev391apos!C112</f>
        <v>raw materials</v>
      </c>
      <c r="D112" s="112" t="str">
        <f>ev391apos!D112</f>
        <v>GLO</v>
      </c>
      <c r="E112" s="112" t="str">
        <f>ev391apos!E112</f>
        <v>unit</v>
      </c>
      <c r="F112" s="107"/>
      <c r="G112" s="107" t="str">
        <f>ev391apos!G112</f>
        <v>production</v>
      </c>
      <c r="H112" s="117" t="str">
        <f>ev391apos!H112</f>
        <v>case2_apos</v>
      </c>
    </row>
    <row r="113" spans="1:8">
      <c r="A113" s="109" t="str">
        <f>ev391apos!A113</f>
        <v>market for iron-nickel-chromium alloy</v>
      </c>
      <c r="B113" s="117">
        <f>ev391apos!B113</f>
        <v>3.2790945000000001E-5</v>
      </c>
      <c r="C113" s="109" t="str">
        <f>ev391apos!C113</f>
        <v>iron-nickel-chromium alloy</v>
      </c>
      <c r="D113" s="109" t="str">
        <f>ev391apos!D113</f>
        <v>GLO</v>
      </c>
      <c r="E113" s="109" t="str">
        <f>ev391apos!E113</f>
        <v>kilogram</v>
      </c>
      <c r="F113" s="109"/>
      <c r="G113" s="109" t="str">
        <f>ev391apos!G113</f>
        <v>technosphere</v>
      </c>
      <c r="H113" s="109" t="s">
        <v>34</v>
      </c>
    </row>
    <row r="114" spans="1:8">
      <c r="A114" s="109" t="str">
        <f>ev391apos!A114</f>
        <v>market for nylon 6</v>
      </c>
      <c r="B114" s="117">
        <f>ev391apos!B114</f>
        <v>2.2041159517487199E-5</v>
      </c>
      <c r="C114" s="109" t="str">
        <f>ev391apos!C114</f>
        <v>nylon 6</v>
      </c>
      <c r="D114" s="109" t="str">
        <f>ev391apos!D114</f>
        <v>RER</v>
      </c>
      <c r="E114" s="109" t="str">
        <f>ev391apos!E114</f>
        <v>kilogram</v>
      </c>
      <c r="F114" s="109"/>
      <c r="G114" s="109" t="str">
        <f>ev391apos!G114</f>
        <v>technosphere</v>
      </c>
      <c r="H114" s="109" t="s">
        <v>34</v>
      </c>
    </row>
    <row r="115" spans="1:8">
      <c r="A115" s="109" t="str">
        <f>ev391apos!A115</f>
        <v>market for nylon 6-6</v>
      </c>
      <c r="B115" s="117">
        <f>ev391apos!B115</f>
        <v>2.1580106827279601E-7</v>
      </c>
      <c r="C115" s="109" t="str">
        <f>ev391apos!C115</f>
        <v>nylon 6-6</v>
      </c>
      <c r="D115" s="109" t="str">
        <f>ev391apos!D115</f>
        <v>RER</v>
      </c>
      <c r="E115" s="109" t="str">
        <f>ev391apos!E115</f>
        <v>kilogram</v>
      </c>
      <c r="F115" s="109"/>
      <c r="G115" s="109" t="str">
        <f>ev391apos!G115</f>
        <v>technosphere</v>
      </c>
      <c r="H115" s="109" t="s">
        <v>34</v>
      </c>
    </row>
    <row r="116" spans="1:8">
      <c r="A116" s="109" t="str">
        <f>ev391apos!A116</f>
        <v>market for polyphenylene sulfide</v>
      </c>
      <c r="B116" s="117">
        <f>ev391apos!B116</f>
        <v>5.2212909273413703E-7</v>
      </c>
      <c r="C116" s="109" t="str">
        <f>ev391apos!C116</f>
        <v>polyphenylene sulfide</v>
      </c>
      <c r="D116" s="109" t="str">
        <f>ev391apos!D116</f>
        <v>GLO</v>
      </c>
      <c r="E116" s="109" t="str">
        <f>ev391apos!E116</f>
        <v>kilogram</v>
      </c>
      <c r="F116" s="109"/>
      <c r="G116" s="109" t="str">
        <f>ev391apos!G116</f>
        <v>technosphere</v>
      </c>
      <c r="H116" s="109" t="s">
        <v>34</v>
      </c>
    </row>
    <row r="117" spans="1:8">
      <c r="A117" s="109" t="str">
        <f>ev391apos!A117</f>
        <v>market for polyphenylene sulfide</v>
      </c>
      <c r="B117" s="117">
        <f>ev391apos!B117</f>
        <v>3.1059351923866298E-6</v>
      </c>
      <c r="C117" s="109" t="str">
        <f>ev391apos!C117</f>
        <v>polyphenylene sulfide</v>
      </c>
      <c r="D117" s="109" t="str">
        <f>ev391apos!D117</f>
        <v>GLO</v>
      </c>
      <c r="E117" s="109" t="str">
        <f>ev391apos!E117</f>
        <v>kilogram</v>
      </c>
      <c r="F117" s="109"/>
      <c r="G117" s="109" t="str">
        <f>ev391apos!G117</f>
        <v>technosphere</v>
      </c>
      <c r="H117" s="109" t="s">
        <v>34</v>
      </c>
    </row>
    <row r="118" spans="1:8">
      <c r="A118" s="109" t="str">
        <f>ev391apos!A118</f>
        <v>silveralloy AgCu production</v>
      </c>
      <c r="B118" s="117">
        <f>ev391apos!B118</f>
        <v>1.01033619739448E-6</v>
      </c>
      <c r="C118" s="109" t="str">
        <f>ev391apos!C118</f>
        <v>silveralloy</v>
      </c>
      <c r="D118" s="109" t="str">
        <f>ev391apos!D118</f>
        <v>GLO</v>
      </c>
      <c r="E118" s="109" t="str">
        <f>ev391apos!E118</f>
        <v>kilogram</v>
      </c>
      <c r="F118" s="109"/>
      <c r="G118" s="109" t="str">
        <f>ev391apos!G118</f>
        <v>technosphere</v>
      </c>
      <c r="H118" s="117" t="str">
        <f>ev391apos!H118</f>
        <v>case2_apos</v>
      </c>
    </row>
    <row r="120" spans="1:8" ht="15.75">
      <c r="A120" s="118" t="str">
        <f>ev391apos!A120</f>
        <v>Activity</v>
      </c>
      <c r="B120" s="119" t="str">
        <f>ev391apos!B120</f>
        <v>MUD packgaging materials</v>
      </c>
      <c r="C120" s="120"/>
      <c r="D120" s="121"/>
      <c r="E120" s="120"/>
      <c r="F120" s="122"/>
      <c r="G120" s="120"/>
      <c r="H120" s="120"/>
    </row>
    <row r="121" spans="1:8">
      <c r="A121" s="123" t="str">
        <f>ev391apos!A121</f>
        <v>production amount</v>
      </c>
      <c r="B121" s="124">
        <f>ev391apos!B121</f>
        <v>1</v>
      </c>
      <c r="C121" s="120"/>
      <c r="D121" s="120"/>
      <c r="E121" s="120"/>
      <c r="F121" s="122"/>
      <c r="G121" s="120"/>
      <c r="H121" s="120"/>
    </row>
    <row r="122" spans="1:8">
      <c r="A122" s="123" t="str">
        <f>ev391apos!A122</f>
        <v>reference product</v>
      </c>
      <c r="B122" s="125" t="str">
        <f>ev391apos!B122</f>
        <v>packgaging materials</v>
      </c>
      <c r="C122" s="120"/>
      <c r="D122" s="120"/>
      <c r="E122" s="120"/>
      <c r="F122" s="122"/>
      <c r="G122" s="120"/>
      <c r="H122" s="120"/>
    </row>
    <row r="123" spans="1:8">
      <c r="A123" s="123" t="str">
        <f>ev391apos!A123</f>
        <v>location</v>
      </c>
      <c r="B123" s="126" t="str">
        <f>ev391apos!B123</f>
        <v>GLO</v>
      </c>
      <c r="C123" s="120"/>
      <c r="D123" s="120"/>
      <c r="E123" s="120"/>
      <c r="F123" s="122"/>
      <c r="G123" s="120"/>
      <c r="H123" s="120"/>
    </row>
    <row r="124" spans="1:8">
      <c r="A124" s="123" t="str">
        <f>ev391apos!A124</f>
        <v>unit</v>
      </c>
      <c r="B124" s="125" t="str">
        <f>ev391apos!B124</f>
        <v>kilogram</v>
      </c>
      <c r="C124" s="120"/>
      <c r="D124" s="120"/>
      <c r="E124" s="120"/>
      <c r="F124" s="122"/>
      <c r="G124" s="120"/>
      <c r="H124" s="120"/>
    </row>
    <row r="125" spans="1:8" ht="15.75">
      <c r="A125" s="127" t="str">
        <f>ev391apos!A125</f>
        <v>Exchanges</v>
      </c>
      <c r="B125" s="119"/>
      <c r="C125" s="127"/>
      <c r="D125" s="127"/>
      <c r="E125" s="127"/>
      <c r="F125" s="122"/>
      <c r="G125" s="127"/>
      <c r="H125" s="127"/>
    </row>
    <row r="126" spans="1:8" ht="15.75">
      <c r="A126" s="127" t="str">
        <f>ev391apos!A126</f>
        <v>name</v>
      </c>
      <c r="B126" s="127" t="str">
        <f>ev391apos!B126</f>
        <v>amount</v>
      </c>
      <c r="C126" s="127" t="str">
        <f>ev391apos!C126</f>
        <v>reference product</v>
      </c>
      <c r="D126" s="127" t="str">
        <f>ev391apos!D126</f>
        <v>location</v>
      </c>
      <c r="E126" s="127" t="str">
        <f>ev391apos!E126</f>
        <v>unit</v>
      </c>
      <c r="F126" s="128" t="str">
        <f>ev391apos!F126</f>
        <v>categories</v>
      </c>
      <c r="G126" s="127" t="str">
        <f>ev391apos!G126</f>
        <v>type</v>
      </c>
      <c r="H126" s="127" t="str">
        <f>ev391apos!H126</f>
        <v>database</v>
      </c>
    </row>
    <row r="127" spans="1:8">
      <c r="A127" s="125" t="str">
        <f>ev391apos!A127</f>
        <v>MUD packgaging materials</v>
      </c>
      <c r="B127" s="129">
        <f>ev391apos!B127</f>
        <v>1</v>
      </c>
      <c r="C127" s="125" t="str">
        <f>ev391apos!C127</f>
        <v>packgaging materials</v>
      </c>
      <c r="D127" s="125" t="str">
        <f>ev391apos!D127</f>
        <v>GLO</v>
      </c>
      <c r="E127" s="125" t="str">
        <f>ev391apos!E127</f>
        <v>kilogram</v>
      </c>
      <c r="F127" s="120"/>
      <c r="G127" s="120" t="str">
        <f>ev391apos!G127</f>
        <v>production</v>
      </c>
      <c r="H127" s="130" t="str">
        <f>ev391apos!H127</f>
        <v>case2_apos</v>
      </c>
    </row>
    <row r="128" spans="1:8">
      <c r="A128" s="122" t="str">
        <f>ev391apos!A128</f>
        <v>market for packaging film, low density polyethylene</v>
      </c>
      <c r="B128" s="122">
        <f>ev391apos!B128</f>
        <v>1</v>
      </c>
      <c r="C128" s="122" t="str">
        <f>ev391apos!C128</f>
        <v>packaging film, low density polyethylene</v>
      </c>
      <c r="D128" s="122" t="str">
        <f>ev391apos!D128</f>
        <v>GLO</v>
      </c>
      <c r="E128" s="125" t="str">
        <f>ev391apos!E128</f>
        <v>kilogram</v>
      </c>
      <c r="F128" s="122"/>
      <c r="G128" s="122" t="str">
        <f>ev391apos!G128</f>
        <v>technosphere</v>
      </c>
      <c r="H128" s="122" t="s">
        <v>34</v>
      </c>
    </row>
    <row r="130" spans="1:8" ht="15.75">
      <c r="A130" s="131" t="str">
        <f>ev391apos!A130</f>
        <v>Activity</v>
      </c>
      <c r="B130" s="132" t="str">
        <f>ev391apos!B130</f>
        <v>MUD manufacturing</v>
      </c>
      <c r="C130" s="133"/>
      <c r="D130" s="134"/>
      <c r="E130" s="133"/>
      <c r="F130" s="135"/>
      <c r="G130" s="133"/>
      <c r="H130" s="133"/>
    </row>
    <row r="131" spans="1:8">
      <c r="A131" s="136" t="str">
        <f>ev391apos!A131</f>
        <v>production amount</v>
      </c>
      <c r="B131" s="137">
        <f>ev391apos!B131</f>
        <v>1</v>
      </c>
      <c r="C131" s="133"/>
      <c r="D131" s="133"/>
      <c r="E131" s="133"/>
      <c r="F131" s="135"/>
      <c r="G131" s="133"/>
      <c r="H131" s="133"/>
    </row>
    <row r="132" spans="1:8">
      <c r="A132" s="136" t="str">
        <f>ev391apos!A132</f>
        <v>reference product</v>
      </c>
      <c r="B132" s="138" t="str">
        <f>ev391apos!B132</f>
        <v>manufacturing</v>
      </c>
      <c r="C132" s="133"/>
      <c r="D132" s="133"/>
      <c r="E132" s="133"/>
      <c r="F132" s="135"/>
      <c r="G132" s="133"/>
      <c r="H132" s="133"/>
    </row>
    <row r="133" spans="1:8">
      <c r="A133" s="136" t="str">
        <f>ev391apos!A133</f>
        <v>location</v>
      </c>
      <c r="B133" s="139" t="str">
        <f>ev391apos!B133</f>
        <v>GLO</v>
      </c>
      <c r="C133" s="133"/>
      <c r="D133" s="133"/>
      <c r="E133" s="133"/>
      <c r="F133" s="135"/>
      <c r="G133" s="133"/>
      <c r="H133" s="133"/>
    </row>
    <row r="134" spans="1:8">
      <c r="A134" s="136" t="str">
        <f>ev391apos!A134</f>
        <v>unit</v>
      </c>
      <c r="B134" s="138" t="str">
        <f>ev391apos!B134</f>
        <v>unit</v>
      </c>
      <c r="C134" s="133"/>
      <c r="D134" s="133"/>
      <c r="E134" s="133"/>
      <c r="F134" s="135"/>
      <c r="G134" s="133"/>
      <c r="H134" s="133"/>
    </row>
    <row r="135" spans="1:8" ht="15.75">
      <c r="A135" s="140" t="str">
        <f>ev391apos!A135</f>
        <v>Exchanges</v>
      </c>
      <c r="B135" s="132"/>
      <c r="C135" s="140"/>
      <c r="D135" s="140"/>
      <c r="E135" s="140"/>
      <c r="F135" s="135"/>
      <c r="G135" s="140"/>
      <c r="H135" s="140"/>
    </row>
    <row r="136" spans="1:8" ht="15.75">
      <c r="A136" s="140" t="str">
        <f>ev391apos!A136</f>
        <v>name</v>
      </c>
      <c r="B136" s="140" t="str">
        <f>ev391apos!B136</f>
        <v>amount</v>
      </c>
      <c r="C136" s="140" t="str">
        <f>ev391apos!C136</f>
        <v>reference product</v>
      </c>
      <c r="D136" s="140" t="str">
        <f>ev391apos!D136</f>
        <v>location</v>
      </c>
      <c r="E136" s="140" t="str">
        <f>ev391apos!E136</f>
        <v>unit</v>
      </c>
      <c r="F136" s="141" t="str">
        <f>ev391apos!F136</f>
        <v>categories</v>
      </c>
      <c r="G136" s="140" t="str">
        <f>ev391apos!G136</f>
        <v>type</v>
      </c>
      <c r="H136" s="140" t="str">
        <f>ev391apos!H136</f>
        <v>database</v>
      </c>
    </row>
    <row r="137" spans="1:8">
      <c r="A137" s="138" t="str">
        <f>ev391apos!A137</f>
        <v>MUD manufacturing</v>
      </c>
      <c r="B137" s="142">
        <f>ev391apos!B137</f>
        <v>1</v>
      </c>
      <c r="C137" s="138" t="str">
        <f>ev391apos!C137</f>
        <v>manufacturing</v>
      </c>
      <c r="D137" s="138" t="str">
        <f>ev391apos!D137</f>
        <v>GLO</v>
      </c>
      <c r="E137" s="138" t="str">
        <f>ev391apos!E137</f>
        <v>unit</v>
      </c>
      <c r="F137" s="133"/>
      <c r="G137" s="133" t="str">
        <f>ev391apos!G137</f>
        <v>production</v>
      </c>
      <c r="H137" s="143" t="str">
        <f>ev391apos!H137</f>
        <v>case2_apos</v>
      </c>
    </row>
    <row r="138" spans="1:8">
      <c r="A138" s="135" t="str">
        <f>ev391apos!A138</f>
        <v>extrusion, plastic film</v>
      </c>
      <c r="B138" s="143">
        <f>ev391apos!B138</f>
        <v>2.5299999999999998E-5</v>
      </c>
      <c r="C138" s="135" t="str">
        <f>ev391apos!C138</f>
        <v>extrusion, plastic film</v>
      </c>
      <c r="D138" s="135" t="str">
        <f>ev391apos!D138</f>
        <v>RER</v>
      </c>
      <c r="E138" s="135" t="str">
        <f>ev391apos!E138</f>
        <v>kilogram</v>
      </c>
      <c r="F138" s="135"/>
      <c r="G138" s="135" t="str">
        <f>ev391apos!G138</f>
        <v>technosphere</v>
      </c>
      <c r="H138" s="135" t="s">
        <v>34</v>
      </c>
    </row>
    <row r="139" spans="1:8">
      <c r="A139" s="135" t="str">
        <f>ev391apos!A139</f>
        <v>metal working, average for metal product manufacturing</v>
      </c>
      <c r="B139" s="143">
        <f>ev391apos!B139</f>
        <v>3.2790945000000001E-5</v>
      </c>
      <c r="C139" s="135" t="str">
        <f>ev391apos!C139</f>
        <v>metal working, average for metal product manufacturing</v>
      </c>
      <c r="D139" s="135" t="str">
        <f>ev391apos!D139</f>
        <v>RER</v>
      </c>
      <c r="E139" s="135" t="str">
        <f>ev391apos!E139</f>
        <v>kilogram</v>
      </c>
      <c r="F139" s="135"/>
      <c r="G139" s="135" t="str">
        <f>ev391apos!G139</f>
        <v>technosphere</v>
      </c>
      <c r="H139" s="135" t="s">
        <v>34</v>
      </c>
    </row>
    <row r="140" spans="1:8">
      <c r="A140" s="135" t="str">
        <f>ev391apos!A140</f>
        <v>market for cable, unspecified</v>
      </c>
      <c r="B140" s="135">
        <f>ev391apos!B140</f>
        <v>1.8087480000000001E-4</v>
      </c>
      <c r="C140" s="135" t="str">
        <f>ev391apos!C140</f>
        <v>cable, unspecified</v>
      </c>
      <c r="D140" s="135" t="str">
        <f>ev391apos!D140</f>
        <v>GLO</v>
      </c>
      <c r="E140" s="135" t="str">
        <f>ev391apos!E140</f>
        <v>kilogram</v>
      </c>
      <c r="F140" s="135"/>
      <c r="G140" s="135" t="str">
        <f>ev391apos!G140</f>
        <v>technosphere</v>
      </c>
      <c r="H140" s="135" t="s">
        <v>34</v>
      </c>
    </row>
    <row r="141" spans="1:8">
      <c r="A141" s="135" t="str">
        <f>ev391apos!A141</f>
        <v>assembly</v>
      </c>
      <c r="B141" s="135">
        <f>ev391apos!B141</f>
        <v>2.39976081173181E-4</v>
      </c>
      <c r="C141" s="135" t="str">
        <f>ev391apos!C141</f>
        <v>assembly</v>
      </c>
      <c r="D141" s="135" t="str">
        <f>ev391apos!D141</f>
        <v>GLO</v>
      </c>
      <c r="E141" s="135" t="str">
        <f>ev391apos!E141</f>
        <v>kilogram</v>
      </c>
      <c r="F141" s="135"/>
      <c r="G141" s="135" t="str">
        <f>ev391apos!G141</f>
        <v>technosphere</v>
      </c>
      <c r="H141" s="143" t="str">
        <f>ev391apos!H141</f>
        <v>case2_apos</v>
      </c>
    </row>
    <row r="142" spans="1:8">
      <c r="A142" s="135" t="str">
        <f>ev391apos!A142</f>
        <v>mechanical disinfection</v>
      </c>
      <c r="B142" s="135">
        <f>ev391apos!B142</f>
        <v>3.125E-2</v>
      </c>
      <c r="C142" s="135" t="str">
        <f>ev391apos!C142</f>
        <v>dishwaser cycle</v>
      </c>
      <c r="D142" s="135" t="str">
        <f>ev391apos!D142</f>
        <v>GLO</v>
      </c>
      <c r="E142" s="135" t="str">
        <f>ev391apos!E142</f>
        <v>unit</v>
      </c>
      <c r="F142" s="135"/>
      <c r="G142" s="135" t="str">
        <f>ev391apos!G142</f>
        <v>technosphere</v>
      </c>
      <c r="H142" s="143" t="str">
        <f>ev391apos!H142</f>
        <v>case2_apos</v>
      </c>
    </row>
    <row r="143" spans="1:8">
      <c r="A143" s="135" t="str">
        <f>ev391apos!A143</f>
        <v>autoclave</v>
      </c>
      <c r="B143" s="135">
        <f>ev391apos!B143</f>
        <v>2.77777777777777E-2</v>
      </c>
      <c r="C143" s="135" t="str">
        <f>ev391apos!C143</f>
        <v>autoclave operation</v>
      </c>
      <c r="D143" s="135" t="str">
        <f>ev391apos!D143</f>
        <v>GLO</v>
      </c>
      <c r="E143" s="135" t="str">
        <f>ev391apos!E143</f>
        <v>unit</v>
      </c>
      <c r="F143" s="135"/>
      <c r="G143" s="135" t="str">
        <f>ev391apos!G143</f>
        <v>technosphere</v>
      </c>
      <c r="H143" s="143" t="str">
        <f>ev391apos!H143</f>
        <v>case2_apos</v>
      </c>
    </row>
    <row r="145" spans="1:8" ht="15.75">
      <c r="A145" s="144" t="str">
        <f>ev391apos!A145</f>
        <v>Activity</v>
      </c>
      <c r="B145" s="145" t="str">
        <f>ev391apos!B145</f>
        <v>scalpel</v>
      </c>
      <c r="C145" s="146"/>
      <c r="D145" s="147"/>
      <c r="E145" s="146"/>
      <c r="F145" s="148"/>
      <c r="G145" s="146"/>
      <c r="H145" s="146"/>
    </row>
    <row r="146" spans="1:8">
      <c r="A146" s="149" t="str">
        <f>ev391apos!A146</f>
        <v>production amount</v>
      </c>
      <c r="B146" s="150">
        <f>ev391apos!B146</f>
        <v>1</v>
      </c>
      <c r="C146" s="146"/>
      <c r="D146" s="146"/>
      <c r="E146" s="146"/>
      <c r="F146" s="148"/>
      <c r="G146" s="146"/>
      <c r="H146" s="146"/>
    </row>
    <row r="147" spans="1:8">
      <c r="A147" s="149" t="str">
        <f>ev391apos!A147</f>
        <v>reference product</v>
      </c>
      <c r="B147" s="151" t="str">
        <f>ev391apos!B147</f>
        <v>scalpel</v>
      </c>
      <c r="C147" s="146"/>
      <c r="D147" s="146"/>
      <c r="E147" s="146"/>
      <c r="F147" s="148"/>
      <c r="G147" s="146"/>
      <c r="H147" s="146"/>
    </row>
    <row r="148" spans="1:8">
      <c r="A148" s="149" t="str">
        <f>ev391apos!A148</f>
        <v>location</v>
      </c>
      <c r="B148" s="152" t="str">
        <f>ev391apos!B148</f>
        <v>GLO</v>
      </c>
      <c r="C148" s="146"/>
      <c r="D148" s="146"/>
      <c r="E148" s="146"/>
      <c r="F148" s="148"/>
      <c r="G148" s="146"/>
      <c r="H148" s="146"/>
    </row>
    <row r="149" spans="1:8">
      <c r="A149" s="149" t="str">
        <f>ev391apos!A149</f>
        <v>unit</v>
      </c>
      <c r="B149" s="151" t="str">
        <f>ev391apos!B149</f>
        <v>unit</v>
      </c>
      <c r="C149" s="146"/>
      <c r="D149" s="146"/>
      <c r="E149" s="146"/>
      <c r="F149" s="148"/>
      <c r="G149" s="146"/>
      <c r="H149" s="146"/>
    </row>
    <row r="150" spans="1:8" ht="15.75">
      <c r="A150" s="153" t="str">
        <f>ev391apos!A150</f>
        <v>Exchanges</v>
      </c>
      <c r="B150" s="145"/>
      <c r="C150" s="153"/>
      <c r="D150" s="153"/>
      <c r="E150" s="153"/>
      <c r="F150" s="148"/>
      <c r="G150" s="153"/>
      <c r="H150" s="153"/>
    </row>
    <row r="151" spans="1:8" ht="15.75">
      <c r="A151" s="153" t="str">
        <f>ev391apos!A151</f>
        <v>name</v>
      </c>
      <c r="B151" s="153" t="str">
        <f>ev391apos!B151</f>
        <v>amount</v>
      </c>
      <c r="C151" s="153" t="str">
        <f>ev391apos!C151</f>
        <v>reference product</v>
      </c>
      <c r="D151" s="153" t="str">
        <f>ev391apos!D151</f>
        <v>location</v>
      </c>
      <c r="E151" s="153" t="str">
        <f>ev391apos!E151</f>
        <v>unit</v>
      </c>
      <c r="F151" s="154" t="str">
        <f>ev391apos!F151</f>
        <v>categories</v>
      </c>
      <c r="G151" s="153" t="str">
        <f>ev391apos!G151</f>
        <v>type</v>
      </c>
      <c r="H151" s="153" t="str">
        <f>ev391apos!H151</f>
        <v>database</v>
      </c>
    </row>
    <row r="152" spans="1:8">
      <c r="A152" s="151" t="str">
        <f>ev391apos!A152</f>
        <v>scalpel</v>
      </c>
      <c r="B152" s="155">
        <f>ev391apos!B152</f>
        <v>1</v>
      </c>
      <c r="C152" s="151" t="str">
        <f>ev391apos!C152</f>
        <v>scalpel</v>
      </c>
      <c r="D152" s="151" t="str">
        <f>ev391apos!D152</f>
        <v>GLO</v>
      </c>
      <c r="E152" s="151" t="str">
        <f>ev391apos!E152</f>
        <v>unit</v>
      </c>
      <c r="F152" s="146">
        <f>ev391apos!F152</f>
        <v>0</v>
      </c>
      <c r="G152" s="146" t="str">
        <f>ev391apos!G152</f>
        <v>production</v>
      </c>
      <c r="H152" s="156" t="str">
        <f>ev391apos!H152</f>
        <v>case2_apos</v>
      </c>
    </row>
    <row r="153" spans="1:8">
      <c r="A153" s="148" t="str">
        <f>ev391apos!A153</f>
        <v>market for iron-nickel-chromium alloy</v>
      </c>
      <c r="B153" s="148">
        <f>ev391apos!B153</f>
        <v>1.6799999999999901E-3</v>
      </c>
      <c r="C153" s="148" t="str">
        <f>ev391apos!C153</f>
        <v>iron-nickel-chromium alloy</v>
      </c>
      <c r="D153" s="148" t="str">
        <f>ev391apos!D153</f>
        <v>GLO</v>
      </c>
      <c r="E153" s="148" t="str">
        <f>ev391apos!E153</f>
        <v>kilogram</v>
      </c>
      <c r="F153" s="148">
        <f>ev391apos!F153</f>
        <v>0</v>
      </c>
      <c r="G153" s="148" t="str">
        <f>ev391apos!G153</f>
        <v>technosphere</v>
      </c>
      <c r="H153" s="148" t="s">
        <v>34</v>
      </c>
    </row>
    <row r="154" spans="1:8">
      <c r="A154" s="148" t="str">
        <f>ev391apos!A154</f>
        <v>market for metal working, average for metal product manufacturing</v>
      </c>
      <c r="B154" s="148">
        <f>ev391apos!B154</f>
        <v>1.6799999999999901E-3</v>
      </c>
      <c r="C154" s="148" t="str">
        <f>ev391apos!C154</f>
        <v>metal working, average for metal product manufacturing</v>
      </c>
      <c r="D154" s="148" t="str">
        <f>ev391apos!D154</f>
        <v>GLO</v>
      </c>
      <c r="E154" s="148" t="str">
        <f>ev391apos!E154</f>
        <v>kilogram</v>
      </c>
      <c r="F154" s="148">
        <f>ev391apos!F154</f>
        <v>0</v>
      </c>
      <c r="G154" s="148" t="str">
        <f>ev391apos!G154</f>
        <v>technosphere</v>
      </c>
      <c r="H154" s="148" t="s">
        <v>34</v>
      </c>
    </row>
    <row r="156" spans="1:8" ht="15.75">
      <c r="A156" s="169" t="str">
        <f>ev391apos!A156</f>
        <v>Activity</v>
      </c>
      <c r="B156" s="170" t="str">
        <f>ev391apos!B156</f>
        <v>mechanical disinfection</v>
      </c>
      <c r="C156" s="171"/>
      <c r="D156" s="172"/>
      <c r="E156" s="171"/>
      <c r="F156" s="171"/>
      <c r="G156" s="171"/>
    </row>
    <row r="157" spans="1:8">
      <c r="A157" s="173" t="str">
        <f>ev391apos!A157</f>
        <v>production amount</v>
      </c>
      <c r="B157" s="174">
        <f>ev391apos!B157</f>
        <v>1</v>
      </c>
      <c r="C157" s="171"/>
      <c r="D157" s="171"/>
      <c r="E157" s="171"/>
      <c r="F157" s="171"/>
      <c r="G157" s="171"/>
    </row>
    <row r="158" spans="1:8">
      <c r="A158" s="173" t="str">
        <f>ev391apos!A158</f>
        <v>reference product</v>
      </c>
      <c r="B158" s="175" t="str">
        <f>ev391apos!B158</f>
        <v>dishwaser cycle</v>
      </c>
      <c r="C158" s="171"/>
      <c r="D158" s="171"/>
      <c r="E158" s="171"/>
      <c r="F158" s="171"/>
      <c r="G158" s="171"/>
    </row>
    <row r="159" spans="1:8">
      <c r="A159" s="173" t="str">
        <f>ev391apos!A159</f>
        <v>location</v>
      </c>
      <c r="B159" s="176" t="str">
        <f>ev391apos!B159</f>
        <v>GLO</v>
      </c>
      <c r="C159" s="171"/>
      <c r="D159" s="171"/>
      <c r="E159" s="171"/>
      <c r="F159" s="171"/>
      <c r="G159" s="171"/>
    </row>
    <row r="160" spans="1:8">
      <c r="A160" s="173" t="str">
        <f>ev391apos!A160</f>
        <v>unit</v>
      </c>
      <c r="B160" s="177" t="str">
        <f>ev391apos!B160</f>
        <v>unit</v>
      </c>
      <c r="C160" s="171"/>
      <c r="D160" s="171"/>
      <c r="E160" s="171"/>
      <c r="F160" s="171"/>
      <c r="G160" s="171"/>
    </row>
    <row r="161" spans="1:8" ht="15.75">
      <c r="A161" s="178" t="str">
        <f>ev391apos!A161</f>
        <v>Exchanges</v>
      </c>
      <c r="B161" s="170"/>
      <c r="C161" s="178"/>
      <c r="D161" s="178"/>
      <c r="E161" s="178"/>
      <c r="F161" s="178"/>
      <c r="G161" s="178"/>
    </row>
    <row r="162" spans="1:8" ht="15.75">
      <c r="A162" s="178" t="str">
        <f>ev391apos!A162</f>
        <v>name</v>
      </c>
      <c r="B162" s="178" t="str">
        <f>ev391apos!B162</f>
        <v>amount</v>
      </c>
      <c r="C162" s="178" t="str">
        <f>ev391apos!C162</f>
        <v>reference product</v>
      </c>
      <c r="D162" s="178" t="str">
        <f>ev391apos!D162</f>
        <v>location</v>
      </c>
      <c r="E162" s="178" t="str">
        <f>ev391apos!E162</f>
        <v>unit</v>
      </c>
      <c r="F162" s="178" t="str">
        <f>ev391apos!F162</f>
        <v>type</v>
      </c>
      <c r="G162" s="178" t="str">
        <f>ev391apos!G162</f>
        <v>database</v>
      </c>
    </row>
    <row r="163" spans="1:8">
      <c r="A163" s="177" t="str">
        <f>ev391apos!A163</f>
        <v>mechanical disinfection</v>
      </c>
      <c r="B163" s="179">
        <f>ev391apos!B163</f>
        <v>1</v>
      </c>
      <c r="C163" s="177" t="str">
        <f>ev391apos!C163</f>
        <v>dishwaser cycle</v>
      </c>
      <c r="D163" s="177" t="str">
        <f>ev391apos!D163</f>
        <v>GLO</v>
      </c>
      <c r="E163" s="177" t="str">
        <f>ev391apos!E163</f>
        <v>unit</v>
      </c>
      <c r="F163" s="171" t="str">
        <f>ev391apos!F163</f>
        <v>production</v>
      </c>
      <c r="G163" s="177" t="str">
        <f>ev391apos!G163</f>
        <v>case2_apos</v>
      </c>
    </row>
    <row r="164" spans="1:8">
      <c r="A164" s="171" t="str">
        <f>ev391apos!A164</f>
        <v>alkylbenzene sulfonate production, linear, petrochemical</v>
      </c>
      <c r="B164" s="177">
        <f>ev391apos!B164</f>
        <v>5.1999999999999998E-3</v>
      </c>
      <c r="C164" s="180" t="str">
        <f>ev391apos!C164</f>
        <v>alkylbenzene sulfonate, linear, petrochemical</v>
      </c>
      <c r="D164" s="171" t="str">
        <f>ev391apos!D164</f>
        <v>RER</v>
      </c>
      <c r="E164" s="171" t="str">
        <f>ev391apos!E164</f>
        <v>kilogram</v>
      </c>
      <c r="F164" s="171" t="str">
        <f>ev391apos!F164</f>
        <v>technosphere</v>
      </c>
      <c r="G164" s="171" t="s">
        <v>34</v>
      </c>
    </row>
    <row r="165" spans="1:8">
      <c r="A165" s="181" t="str">
        <f>ev391apos!A165</f>
        <v>market for electricity, low voltage</v>
      </c>
      <c r="B165" s="179">
        <f>ev391apos!B165</f>
        <v>15</v>
      </c>
      <c r="C165" s="180" t="str">
        <f>ev391apos!C165</f>
        <v>electricity, low voltage</v>
      </c>
      <c r="D165" s="171" t="str">
        <f>ev391apos!D165</f>
        <v>DK</v>
      </c>
      <c r="E165" s="171" t="str">
        <f>ev391apos!E165</f>
        <v>kilowatt hour</v>
      </c>
      <c r="F165" s="171" t="str">
        <f>ev391apos!F165</f>
        <v>technosphere</v>
      </c>
      <c r="G165" s="171" t="s">
        <v>34</v>
      </c>
    </row>
    <row r="166" spans="1:8">
      <c r="A166" s="181" t="str">
        <f>ev391apos!A166</f>
        <v>water production, deionised</v>
      </c>
      <c r="B166" s="182">
        <f>ev391apos!B166</f>
        <v>70</v>
      </c>
      <c r="C166" s="171" t="str">
        <f>ev391apos!C166</f>
        <v>water, deionised</v>
      </c>
      <c r="D166" s="181" t="str">
        <f>ev391apos!D166</f>
        <v>Europe without Switzerland</v>
      </c>
      <c r="E166" s="181" t="str">
        <f>ev391apos!E166</f>
        <v>kilogram</v>
      </c>
      <c r="F166" s="171" t="str">
        <f>ev391apos!F166</f>
        <v>technosphere</v>
      </c>
      <c r="G166" s="171" t="s">
        <v>34</v>
      </c>
    </row>
    <row r="167" spans="1:8">
      <c r="A167" s="183" t="str">
        <f>ev391apos!A167</f>
        <v>market for water, completely softened</v>
      </c>
      <c r="B167" s="184">
        <f>ev391apos!B167</f>
        <v>140</v>
      </c>
      <c r="C167" s="171" t="str">
        <f>ev391apos!C167</f>
        <v>water, completely softened</v>
      </c>
      <c r="D167" s="183" t="str">
        <f>ev391apos!D167</f>
        <v>RER</v>
      </c>
      <c r="E167" s="181" t="str">
        <f>ev391apos!E167</f>
        <v>kilogram</v>
      </c>
      <c r="F167" s="171" t="str">
        <f>ev391apos!F167</f>
        <v>technosphere</v>
      </c>
      <c r="G167" s="171" t="s">
        <v>34</v>
      </c>
    </row>
    <row r="168" spans="1:8">
      <c r="A168" s="183" t="str">
        <f>ev391apos!A168</f>
        <v>market for wastewater, average</v>
      </c>
      <c r="B168" s="184">
        <f>ev391apos!B168</f>
        <v>-0.21</v>
      </c>
      <c r="C168" s="171" t="str">
        <f>ev391apos!C168</f>
        <v>wastewater, average</v>
      </c>
      <c r="D168" s="181" t="str">
        <f>ev391apos!D168</f>
        <v>Europe without Switzerland</v>
      </c>
      <c r="E168" s="183" t="str">
        <f>ev391apos!E168</f>
        <v>cubic meter</v>
      </c>
      <c r="F168" s="171" t="str">
        <f>ev391apos!F168</f>
        <v>technosphere</v>
      </c>
      <c r="G168" s="171" t="s">
        <v>34</v>
      </c>
    </row>
    <row r="170" spans="1:8" ht="15.75">
      <c r="A170" s="185" t="str">
        <f>ev391apos!A170</f>
        <v>Activity</v>
      </c>
      <c r="B170" s="186" t="str">
        <f>ev391apos!B170</f>
        <v>autoclave</v>
      </c>
      <c r="C170" s="187"/>
      <c r="D170" s="188"/>
      <c r="E170" s="187"/>
      <c r="F170" s="189"/>
      <c r="G170" s="187"/>
      <c r="H170" s="187"/>
    </row>
    <row r="171" spans="1:8">
      <c r="A171" s="190" t="str">
        <f>ev391apos!A171</f>
        <v>production amount</v>
      </c>
      <c r="B171" s="191">
        <f>ev391apos!B171</f>
        <v>1</v>
      </c>
      <c r="C171" s="187"/>
      <c r="D171" s="187"/>
      <c r="E171" s="187"/>
      <c r="F171" s="189"/>
      <c r="G171" s="187"/>
      <c r="H171" s="187"/>
    </row>
    <row r="172" spans="1:8">
      <c r="A172" s="190" t="str">
        <f>ev391apos!A172</f>
        <v>reference product</v>
      </c>
      <c r="B172" s="192" t="str">
        <f>ev391apos!B172</f>
        <v>autoclave cycle</v>
      </c>
      <c r="C172" s="187"/>
      <c r="D172" s="187"/>
      <c r="E172" s="187"/>
      <c r="F172" s="189"/>
      <c r="G172" s="187"/>
      <c r="H172" s="187"/>
    </row>
    <row r="173" spans="1:8">
      <c r="A173" s="190" t="str">
        <f>ev391apos!A173</f>
        <v>location</v>
      </c>
      <c r="B173" s="193" t="str">
        <f>ev391apos!B173</f>
        <v>GLO</v>
      </c>
      <c r="C173" s="187"/>
      <c r="D173" s="187"/>
      <c r="E173" s="187"/>
      <c r="F173" s="189"/>
      <c r="G173" s="187"/>
      <c r="H173" s="187"/>
    </row>
    <row r="174" spans="1:8">
      <c r="A174" s="190" t="str">
        <f>ev391apos!A174</f>
        <v>unit</v>
      </c>
      <c r="B174" s="194" t="str">
        <f>ev391apos!B174</f>
        <v>unit</v>
      </c>
      <c r="C174" s="187"/>
      <c r="D174" s="187"/>
      <c r="E174" s="187"/>
      <c r="F174" s="189"/>
      <c r="G174" s="187"/>
      <c r="H174" s="187"/>
    </row>
    <row r="175" spans="1:8" ht="15.75">
      <c r="A175" s="195" t="str">
        <f>ev391apos!A175</f>
        <v>Exchanges</v>
      </c>
      <c r="B175" s="186"/>
      <c r="C175" s="195"/>
      <c r="D175" s="195"/>
      <c r="E175" s="195"/>
      <c r="F175" s="189"/>
      <c r="G175" s="195"/>
      <c r="H175" s="195"/>
    </row>
    <row r="176" spans="1:8" ht="15.75">
      <c r="A176" s="195" t="str">
        <f>ev391apos!A176</f>
        <v>name</v>
      </c>
      <c r="B176" s="195" t="str">
        <f>ev391apos!B176</f>
        <v>amount</v>
      </c>
      <c r="C176" s="195" t="str">
        <f>ev391apos!C176</f>
        <v>reference product</v>
      </c>
      <c r="D176" s="195" t="str">
        <f>ev391apos!D176</f>
        <v>location</v>
      </c>
      <c r="E176" s="195" t="str">
        <f>ev391apos!E176</f>
        <v>unit</v>
      </c>
      <c r="F176" s="196" t="str">
        <f>ev391apos!F176</f>
        <v>categories</v>
      </c>
      <c r="G176" s="195" t="str">
        <f>ev391apos!G176</f>
        <v>type</v>
      </c>
      <c r="H176" s="195" t="str">
        <f>ev391apos!H176</f>
        <v>database</v>
      </c>
    </row>
    <row r="177" spans="1:8">
      <c r="A177" s="194" t="str">
        <f>ev391apos!A177</f>
        <v>autoclave</v>
      </c>
      <c r="B177" s="197">
        <f>ev391apos!B177</f>
        <v>1</v>
      </c>
      <c r="C177" s="194" t="str">
        <f>ev391apos!C177</f>
        <v>autoclave cycle</v>
      </c>
      <c r="D177" s="194" t="str">
        <f>ev391apos!D177</f>
        <v>GLO</v>
      </c>
      <c r="E177" s="194" t="str">
        <f>ev391apos!E177</f>
        <v>unit</v>
      </c>
      <c r="F177" s="189"/>
      <c r="G177" s="187" t="str">
        <f>ev391apos!G177</f>
        <v>production</v>
      </c>
      <c r="H177" s="194" t="str">
        <f>ev391apos!H177</f>
        <v>case2_apos</v>
      </c>
    </row>
    <row r="178" spans="1:8">
      <c r="A178" s="198" t="str">
        <f>ev391apos!A178</f>
        <v>market for electricity, low voltage</v>
      </c>
      <c r="B178" s="197">
        <f>ev391apos!B178</f>
        <v>10.9</v>
      </c>
      <c r="C178" s="199" t="str">
        <f>ev391apos!C178</f>
        <v>electricity, low voltage</v>
      </c>
      <c r="D178" s="187" t="str">
        <f>ev391apos!D178</f>
        <v>DK</v>
      </c>
      <c r="E178" s="187" t="str">
        <f>ev391apos!E178</f>
        <v>kilowatt hour</v>
      </c>
      <c r="F178" s="189"/>
      <c r="G178" s="187" t="str">
        <f>ev391apos!G178</f>
        <v>technosphere</v>
      </c>
      <c r="H178" s="187" t="s">
        <v>34</v>
      </c>
    </row>
    <row r="179" spans="1:8">
      <c r="A179" s="198" t="str">
        <f>ev391apos!A179</f>
        <v>water production, deionised</v>
      </c>
      <c r="B179" s="197">
        <f>ev391apos!B179</f>
        <v>280</v>
      </c>
      <c r="C179" s="187" t="str">
        <f>ev391apos!C179</f>
        <v>water, deionised</v>
      </c>
      <c r="D179" s="198" t="str">
        <f>ev391apos!D179</f>
        <v>Europe without Switzerland</v>
      </c>
      <c r="E179" s="187" t="str">
        <f>ev391apos!E179</f>
        <v>kilogram</v>
      </c>
      <c r="F179" s="189"/>
      <c r="G179" s="187" t="str">
        <f>ev391apos!G179</f>
        <v>technosphere</v>
      </c>
      <c r="H179" s="187" t="s">
        <v>34</v>
      </c>
    </row>
    <row r="180" spans="1:8">
      <c r="A180" s="200" t="str">
        <f>ev391apos!A180</f>
        <v>market for wastewater, average</v>
      </c>
      <c r="B180" s="201">
        <f>ev391apos!B180</f>
        <v>-0.28000000000000003</v>
      </c>
      <c r="C180" s="187" t="str">
        <f>ev391apos!C180</f>
        <v>wastewater, average</v>
      </c>
      <c r="D180" s="198" t="str">
        <f>ev391apos!D180</f>
        <v>Europe without Switzerland</v>
      </c>
      <c r="E180" s="198" t="str">
        <f>ev391apos!E180</f>
        <v>cubic meter</v>
      </c>
      <c r="F180" s="189"/>
      <c r="G180" s="187" t="str">
        <f>ev391apos!G180</f>
        <v>technosphere</v>
      </c>
      <c r="H180" s="187" t="s">
        <v>34</v>
      </c>
    </row>
    <row r="182" spans="1:8" ht="15.75">
      <c r="A182" s="202" t="str">
        <f>ev391apos!A182</f>
        <v>Activity</v>
      </c>
      <c r="B182" s="203" t="str">
        <f>ev391apos!B182</f>
        <v>surgery use</v>
      </c>
      <c r="C182" s="204"/>
      <c r="D182" s="205"/>
      <c r="E182" s="204"/>
      <c r="F182" s="206"/>
      <c r="G182" s="204"/>
      <c r="H182" s="204"/>
    </row>
    <row r="183" spans="1:8">
      <c r="A183" s="207" t="str">
        <f>ev391apos!A183</f>
        <v>production amount</v>
      </c>
      <c r="B183" s="208">
        <f>ev391apos!B183</f>
        <v>1</v>
      </c>
      <c r="C183" s="204"/>
      <c r="D183" s="204"/>
      <c r="E183" s="204"/>
      <c r="F183" s="206"/>
      <c r="G183" s="204"/>
      <c r="H183" s="204"/>
    </row>
    <row r="184" spans="1:8">
      <c r="A184" s="207" t="str">
        <f>ev391apos!A184</f>
        <v>reference product</v>
      </c>
      <c r="B184" s="209" t="str">
        <f>ev391apos!B184</f>
        <v>electricity consumption</v>
      </c>
      <c r="C184" s="204"/>
      <c r="D184" s="204"/>
      <c r="E184" s="204"/>
      <c r="F184" s="206"/>
      <c r="G184" s="204"/>
      <c r="H184" s="204"/>
    </row>
    <row r="185" spans="1:8">
      <c r="A185" s="207" t="str">
        <f>ev391apos!A185</f>
        <v>location</v>
      </c>
      <c r="B185" s="210" t="str">
        <f>ev391apos!B185</f>
        <v>GLO</v>
      </c>
      <c r="C185" s="204"/>
      <c r="D185" s="204"/>
      <c r="E185" s="204"/>
      <c r="F185" s="206"/>
      <c r="G185" s="204"/>
      <c r="H185" s="204"/>
    </row>
    <row r="186" spans="1:8">
      <c r="A186" s="207" t="str">
        <f>ev391apos!A186</f>
        <v>unit</v>
      </c>
      <c r="B186" s="211" t="str">
        <f>ev391apos!B186</f>
        <v>unit</v>
      </c>
      <c r="C186" s="204"/>
      <c r="D186" s="204"/>
      <c r="E186" s="204"/>
      <c r="F186" s="206"/>
      <c r="G186" s="204"/>
      <c r="H186" s="204"/>
    </row>
    <row r="187" spans="1:8" ht="15.75">
      <c r="A187" s="212" t="str">
        <f>ev391apos!A187</f>
        <v>Exchanges</v>
      </c>
      <c r="B187" s="203"/>
      <c r="C187" s="212"/>
      <c r="D187" s="212"/>
      <c r="E187" s="212"/>
      <c r="F187" s="206"/>
      <c r="G187" s="212"/>
      <c r="H187" s="212"/>
    </row>
    <row r="188" spans="1:8" ht="15.75">
      <c r="A188" s="212" t="str">
        <f>ev391apos!A188</f>
        <v>name</v>
      </c>
      <c r="B188" s="212" t="str">
        <f>ev391apos!B188</f>
        <v>amount</v>
      </c>
      <c r="C188" s="212" t="str">
        <f>ev391apos!C188</f>
        <v>reference product</v>
      </c>
      <c r="D188" s="212" t="str">
        <f>ev391apos!D188</f>
        <v>location</v>
      </c>
      <c r="E188" s="212" t="str">
        <f>ev391apos!E188</f>
        <v>unit</v>
      </c>
      <c r="F188" s="213" t="str">
        <f>ev391apos!F188</f>
        <v>categories</v>
      </c>
      <c r="G188" s="212" t="str">
        <f>ev391apos!G188</f>
        <v>type</v>
      </c>
      <c r="H188" s="212" t="str">
        <f>ev391apos!H188</f>
        <v>database</v>
      </c>
    </row>
    <row r="189" spans="1:8">
      <c r="A189" s="211" t="str">
        <f>ev391apos!A189</f>
        <v>surgery use</v>
      </c>
      <c r="B189" s="214">
        <f>ev391apos!B189</f>
        <v>1</v>
      </c>
      <c r="C189" s="211" t="str">
        <f>ev391apos!C189</f>
        <v>electricity consumption</v>
      </c>
      <c r="D189" s="211" t="str">
        <f>ev391apos!D189</f>
        <v>GLO</v>
      </c>
      <c r="E189" s="211" t="str">
        <f>ev391apos!E189</f>
        <v>unit</v>
      </c>
      <c r="F189" s="206"/>
      <c r="G189" s="204" t="str">
        <f>ev391apos!G189</f>
        <v>production</v>
      </c>
      <c r="H189" s="211" t="str">
        <f>ev391apos!H189</f>
        <v>case2_apos</v>
      </c>
    </row>
    <row r="190" spans="1:8">
      <c r="A190" s="215" t="str">
        <f>ev391apos!A190</f>
        <v>market for electricity, low voltage</v>
      </c>
      <c r="B190" s="215">
        <f>ev391apos!B190</f>
        <v>7.0666666666666669E-2</v>
      </c>
      <c r="C190" s="215" t="str">
        <f>ev391apos!C190</f>
        <v>electricity, low voltage</v>
      </c>
      <c r="D190" s="215" t="str">
        <f>ev391apos!D190</f>
        <v>DK</v>
      </c>
      <c r="E190" s="215" t="str">
        <f>ev391apos!E190</f>
        <v>kilowatt hour</v>
      </c>
      <c r="F190" s="215"/>
      <c r="G190" s="204" t="str">
        <f>ev391apos!G190</f>
        <v>technosphere</v>
      </c>
      <c r="H190" s="204" t="s">
        <v>34</v>
      </c>
    </row>
    <row r="192" spans="1:8" ht="15.75">
      <c r="A192" s="216" t="str">
        <f>ev391apos!A192</f>
        <v>Activity</v>
      </c>
      <c r="B192" s="217" t="str">
        <f>ev391apos!B192</f>
        <v>transport</v>
      </c>
      <c r="C192" s="218"/>
      <c r="D192" s="219"/>
      <c r="E192" s="218"/>
      <c r="F192" s="220"/>
      <c r="G192" s="218"/>
      <c r="H192" s="218"/>
    </row>
    <row r="193" spans="1:8">
      <c r="A193" s="221" t="str">
        <f>ev391apos!A193</f>
        <v>production amount</v>
      </c>
      <c r="B193" s="222">
        <f>ev391apos!B193</f>
        <v>1</v>
      </c>
      <c r="C193" s="218"/>
      <c r="D193" s="218"/>
      <c r="E193" s="218"/>
      <c r="F193" s="220"/>
      <c r="G193" s="218"/>
      <c r="H193" s="218"/>
    </row>
    <row r="194" spans="1:8">
      <c r="A194" s="221" t="str">
        <f>ev391apos!A194</f>
        <v>reference product</v>
      </c>
      <c r="B194" s="223" t="str">
        <f>ev391apos!B194</f>
        <v>transport</v>
      </c>
      <c r="C194" s="218"/>
      <c r="D194" s="218"/>
      <c r="E194" s="218"/>
      <c r="F194" s="220"/>
      <c r="G194" s="218"/>
      <c r="H194" s="218"/>
    </row>
    <row r="195" spans="1:8">
      <c r="A195" s="221" t="str">
        <f>ev391apos!A195</f>
        <v>location</v>
      </c>
      <c r="B195" s="224" t="str">
        <f>ev391apos!B195</f>
        <v>GLO</v>
      </c>
      <c r="C195" s="218"/>
      <c r="D195" s="218"/>
      <c r="E195" s="218"/>
      <c r="F195" s="220"/>
      <c r="G195" s="218"/>
      <c r="H195" s="218"/>
    </row>
    <row r="196" spans="1:8">
      <c r="A196" s="221" t="str">
        <f>ev391apos!A196</f>
        <v>unit</v>
      </c>
      <c r="B196" s="225" t="str">
        <f>ev391apos!B196</f>
        <v>ton kilometer</v>
      </c>
      <c r="C196" s="218"/>
      <c r="D196" s="218"/>
      <c r="E196" s="218"/>
      <c r="F196" s="220"/>
      <c r="G196" s="218"/>
      <c r="H196" s="218"/>
    </row>
    <row r="197" spans="1:8" ht="15.75">
      <c r="A197" s="226" t="str">
        <f>ev391apos!A197</f>
        <v>Exchanges</v>
      </c>
      <c r="B197" s="217"/>
      <c r="C197" s="226"/>
      <c r="D197" s="226"/>
      <c r="E197" s="226"/>
      <c r="F197" s="220"/>
      <c r="G197" s="226"/>
      <c r="H197" s="226"/>
    </row>
    <row r="198" spans="1:8" ht="15.75">
      <c r="A198" s="226" t="str">
        <f>ev391apos!A198</f>
        <v>name</v>
      </c>
      <c r="B198" s="226" t="str">
        <f>ev391apos!B198</f>
        <v>amount</v>
      </c>
      <c r="C198" s="226" t="str">
        <f>ev391apos!C198</f>
        <v>reference product</v>
      </c>
      <c r="D198" s="226" t="str">
        <f>ev391apos!D198</f>
        <v>location</v>
      </c>
      <c r="E198" s="226" t="str">
        <f>ev391apos!E198</f>
        <v>unit</v>
      </c>
      <c r="F198" s="227" t="str">
        <f>ev391apos!F198</f>
        <v>categories</v>
      </c>
      <c r="G198" s="226" t="str">
        <f>ev391apos!G198</f>
        <v>type</v>
      </c>
      <c r="H198" s="226" t="str">
        <f>ev391apos!H198</f>
        <v>database</v>
      </c>
    </row>
    <row r="199" spans="1:8">
      <c r="A199" s="225" t="str">
        <f>ev391apos!A199</f>
        <v>transport</v>
      </c>
      <c r="B199" s="228">
        <f>ev391apos!B199</f>
        <v>1</v>
      </c>
      <c r="C199" s="225" t="str">
        <f>ev391apos!C199</f>
        <v>transport</v>
      </c>
      <c r="D199" s="225" t="str">
        <f>ev391apos!D199</f>
        <v>GLO</v>
      </c>
      <c r="E199" s="225" t="str">
        <f>ev391apos!E199</f>
        <v>ton kilometer</v>
      </c>
      <c r="F199" s="220"/>
      <c r="G199" s="218" t="str">
        <f>ev391apos!G199</f>
        <v>production</v>
      </c>
      <c r="H199" s="225" t="str">
        <f>ev391apos!H199</f>
        <v>case2_apos</v>
      </c>
    </row>
    <row r="200" spans="1:8">
      <c r="A200" s="229" t="str">
        <f>ev391apos!A200</f>
        <v>market for transport, freight, lorry 16-32 metric ton, EURO6</v>
      </c>
      <c r="B200" s="229">
        <f>ev391apos!B200</f>
        <v>1</v>
      </c>
      <c r="C200" s="229" t="str">
        <f>ev391apos!C200</f>
        <v>transport, freight, lorry 16-32 metric ton, EURO6</v>
      </c>
      <c r="D200" s="229" t="str">
        <f>ev391apos!D200</f>
        <v>RER</v>
      </c>
      <c r="E200" s="229" t="str">
        <f>ev391apos!E200</f>
        <v>ton kilometer</v>
      </c>
      <c r="F200" s="229"/>
      <c r="G200" s="218" t="str">
        <f>ev391apos!G200</f>
        <v>technosphere</v>
      </c>
      <c r="H200" s="218" t="s">
        <v>34</v>
      </c>
    </row>
    <row r="202" spans="1:8" ht="15.75">
      <c r="A202" s="230" t="str">
        <f>ev391apos!A202</f>
        <v>Activity</v>
      </c>
      <c r="B202" s="231" t="str">
        <f>ev391apos!B202</f>
        <v>mixed electricity mix</v>
      </c>
      <c r="C202" s="232"/>
      <c r="D202" s="233"/>
      <c r="E202" s="232"/>
      <c r="F202" s="234"/>
      <c r="G202" s="232"/>
      <c r="H202" s="232"/>
    </row>
    <row r="203" spans="1:8">
      <c r="A203" s="235" t="str">
        <f>ev391apos!A203</f>
        <v>production amount</v>
      </c>
      <c r="B203" s="236">
        <f>ev391apos!B203</f>
        <v>1</v>
      </c>
      <c r="C203" s="232"/>
      <c r="D203" s="232"/>
      <c r="E203" s="232"/>
      <c r="F203" s="234"/>
      <c r="G203" s="232"/>
      <c r="H203" s="232"/>
    </row>
    <row r="204" spans="1:8">
      <c r="A204" s="235" t="str">
        <f>ev391apos!A204</f>
        <v>reference product</v>
      </c>
      <c r="B204" s="237" t="str">
        <f>ev391apos!B204</f>
        <v>mixed electricity mix</v>
      </c>
      <c r="C204" s="232"/>
      <c r="D204" s="232"/>
      <c r="E204" s="232"/>
      <c r="F204" s="234"/>
      <c r="G204" s="232"/>
      <c r="H204" s="232"/>
    </row>
    <row r="205" spans="1:8">
      <c r="A205" s="235" t="str">
        <f>ev391apos!A205</f>
        <v>location</v>
      </c>
      <c r="B205" s="238" t="str">
        <f>ev391apos!B205</f>
        <v>GLO</v>
      </c>
      <c r="C205" s="232"/>
      <c r="D205" s="232"/>
      <c r="E205" s="232"/>
      <c r="F205" s="234"/>
      <c r="G205" s="232"/>
      <c r="H205" s="232"/>
    </row>
    <row r="206" spans="1:8">
      <c r="A206" s="235" t="str">
        <f>ev391apos!A206</f>
        <v>unit</v>
      </c>
      <c r="B206" s="237" t="str">
        <f>ev391apos!B206</f>
        <v>kilowatt hour</v>
      </c>
      <c r="C206" s="232"/>
      <c r="D206" s="232"/>
      <c r="E206" s="232"/>
      <c r="F206" s="234"/>
      <c r="G206" s="232"/>
      <c r="H206" s="232"/>
    </row>
    <row r="207" spans="1:8" ht="15.75">
      <c r="A207" s="239" t="str">
        <f>ev391apos!A207</f>
        <v>Exchanges</v>
      </c>
      <c r="B207" s="231"/>
      <c r="C207" s="239"/>
      <c r="D207" s="239"/>
      <c r="E207" s="239"/>
      <c r="F207" s="234"/>
      <c r="G207" s="239"/>
      <c r="H207" s="239"/>
    </row>
    <row r="208" spans="1:8" ht="15.75">
      <c r="A208" s="239" t="str">
        <f>ev391apos!A208</f>
        <v>name</v>
      </c>
      <c r="B208" s="239" t="str">
        <f>ev391apos!B208</f>
        <v>amount</v>
      </c>
      <c r="C208" s="239" t="str">
        <f>ev391apos!C208</f>
        <v>reference product</v>
      </c>
      <c r="D208" s="239" t="str">
        <f>ev391apos!D208</f>
        <v>location</v>
      </c>
      <c r="E208" s="239" t="str">
        <f>ev391apos!E208</f>
        <v>unit</v>
      </c>
      <c r="F208" s="240" t="str">
        <f>ev391apos!F208</f>
        <v>categories</v>
      </c>
      <c r="G208" s="239" t="str">
        <f>ev391apos!G208</f>
        <v>type</v>
      </c>
      <c r="H208" s="239" t="str">
        <f>ev391apos!H208</f>
        <v>database</v>
      </c>
    </row>
    <row r="209" spans="1:8">
      <c r="A209" s="237" t="str">
        <f>ev391apos!A209</f>
        <v>mixed electricity mix</v>
      </c>
      <c r="B209" s="241">
        <f>ev391apos!B209</f>
        <v>1</v>
      </c>
      <c r="C209" s="237" t="str">
        <f>ev391apos!C209</f>
        <v>mixed electricity mix</v>
      </c>
      <c r="D209" s="237" t="str">
        <f>ev391apos!D209</f>
        <v>GLO</v>
      </c>
      <c r="E209" s="237" t="str">
        <f>ev391apos!E209</f>
        <v>kilowatt hour</v>
      </c>
      <c r="F209" s="234"/>
      <c r="G209" s="232" t="str">
        <f>ev391apos!G209</f>
        <v>production</v>
      </c>
      <c r="H209" s="237" t="str">
        <f>ev391apos!H209</f>
        <v>case2_apos</v>
      </c>
    </row>
    <row r="210" spans="1:8">
      <c r="A210" s="242" t="str">
        <f>ev391apos!A210</f>
        <v>market for electricity, high voltage</v>
      </c>
      <c r="B210" s="242">
        <f>ev391apos!B210</f>
        <v>1</v>
      </c>
      <c r="C210" s="242" t="str">
        <f>ev391apos!C210</f>
        <v>electricity, high voltage</v>
      </c>
      <c r="D210" s="242" t="str">
        <f>ev391apos!D210</f>
        <v>DK</v>
      </c>
      <c r="E210" s="242" t="str">
        <f>ev391apos!E210</f>
        <v>kilowatt hour</v>
      </c>
      <c r="F210" s="242"/>
      <c r="G210" s="232" t="str">
        <f>ev391apos!G210</f>
        <v>technosphere</v>
      </c>
      <c r="H210" s="232" t="s">
        <v>34</v>
      </c>
    </row>
    <row r="212" spans="1:8" ht="15.75">
      <c r="A212" s="243" t="str">
        <f>ev391apos!A212</f>
        <v>Activity</v>
      </c>
      <c r="B212" s="243" t="str">
        <f>ev391apos!B212</f>
        <v>heat production from hot water</v>
      </c>
      <c r="C212" s="244"/>
      <c r="D212" s="244"/>
      <c r="E212" s="244"/>
      <c r="F212" s="244"/>
      <c r="G212" s="244"/>
      <c r="H212" s="244"/>
    </row>
    <row r="213" spans="1:8">
      <c r="A213" s="245" t="str">
        <f>ev391apos!A213</f>
        <v>production amount</v>
      </c>
      <c r="B213" s="246">
        <f>ev391apos!B213</f>
        <v>1</v>
      </c>
      <c r="C213" s="244"/>
      <c r="D213" s="244"/>
      <c r="E213" s="244"/>
      <c r="F213" s="244"/>
      <c r="G213" s="244"/>
      <c r="H213" s="244"/>
    </row>
    <row r="214" spans="1:8">
      <c r="A214" s="245" t="str">
        <f>ev391apos!A214</f>
        <v>reference product</v>
      </c>
      <c r="B214" s="244" t="str">
        <f>ev391apos!B214</f>
        <v>heat production from hot water</v>
      </c>
      <c r="C214" s="244"/>
      <c r="D214" s="244"/>
      <c r="E214" s="244"/>
      <c r="F214" s="244"/>
      <c r="G214" s="244"/>
      <c r="H214" s="244"/>
    </row>
    <row r="215" spans="1:8">
      <c r="A215" s="245" t="str">
        <f>ev391apos!A215</f>
        <v>location</v>
      </c>
      <c r="B215" s="244" t="str">
        <f>ev391apos!B215</f>
        <v>GLO</v>
      </c>
      <c r="C215" s="244"/>
      <c r="D215" s="244"/>
      <c r="E215" s="244"/>
      <c r="F215" s="244"/>
      <c r="G215" s="244"/>
      <c r="H215" s="244"/>
    </row>
    <row r="216" spans="1:8">
      <c r="A216" s="245" t="str">
        <f>ev391apos!A216</f>
        <v>unit</v>
      </c>
      <c r="B216" s="244" t="str">
        <f>ev391apos!B216</f>
        <v>megajoule</v>
      </c>
      <c r="C216" s="244"/>
      <c r="D216" s="244"/>
      <c r="E216" s="244"/>
      <c r="F216" s="244"/>
      <c r="G216" s="244"/>
      <c r="H216" s="244"/>
    </row>
    <row r="217" spans="1:8" ht="15.75">
      <c r="A217" s="243" t="str">
        <f>ev391apos!A217</f>
        <v>Exchanges</v>
      </c>
      <c r="B217" s="244"/>
      <c r="C217" s="244"/>
      <c r="D217" s="244"/>
      <c r="E217" s="244"/>
      <c r="F217" s="244"/>
      <c r="G217" s="244"/>
      <c r="H217" s="244"/>
    </row>
    <row r="218" spans="1:8" ht="15.75">
      <c r="A218" s="247" t="str">
        <f>ev391apos!A218</f>
        <v>name</v>
      </c>
      <c r="B218" s="247" t="str">
        <f>ev391apos!B218</f>
        <v>amount</v>
      </c>
      <c r="C218" s="247" t="str">
        <f>ev391apos!C218</f>
        <v>reference product</v>
      </c>
      <c r="D218" s="247" t="str">
        <f>ev391apos!D218</f>
        <v>location</v>
      </c>
      <c r="E218" s="247" t="str">
        <f>ev391apos!E218</f>
        <v>unit</v>
      </c>
      <c r="F218" s="248" t="str">
        <f>ev391apos!F218</f>
        <v>categories</v>
      </c>
      <c r="G218" s="247" t="str">
        <f>ev391apos!G218</f>
        <v>type</v>
      </c>
      <c r="H218" s="247" t="str">
        <f>ev391apos!H218</f>
        <v>database</v>
      </c>
    </row>
    <row r="219" spans="1:8">
      <c r="A219" s="249" t="str">
        <f>ev391apos!A219</f>
        <v>heat production from hot water</v>
      </c>
      <c r="B219" s="250">
        <f>ev391apos!B219</f>
        <v>1</v>
      </c>
      <c r="C219" s="249" t="str">
        <f>ev391apos!C219</f>
        <v>heat production from hot water</v>
      </c>
      <c r="D219" s="249" t="str">
        <f>ev391apos!D219</f>
        <v>GLO</v>
      </c>
      <c r="E219" s="249" t="str">
        <f>ev391apos!E219</f>
        <v>megajoule</v>
      </c>
      <c r="F219" s="244"/>
      <c r="G219" s="251" t="str">
        <f>ev391apos!G219</f>
        <v>production</v>
      </c>
      <c r="H219" s="249" t="str">
        <f>ev391apos!H219</f>
        <v>case2_apos</v>
      </c>
    </row>
    <row r="220" spans="1:8">
      <c r="A220" s="244" t="str">
        <f>ev391apos!A220</f>
        <v>Energy, solar, converted</v>
      </c>
      <c r="B220" s="244">
        <f>ev391apos!B220</f>
        <v>0.28850999999999999</v>
      </c>
      <c r="C220" s="244"/>
      <c r="D220" s="244"/>
      <c r="E220" s="244" t="str">
        <f>ev391apos!E220</f>
        <v>megajoule</v>
      </c>
      <c r="F220" s="244" t="str">
        <f>ev391apos!F220</f>
        <v>natural resource::in air</v>
      </c>
      <c r="G220" s="252" t="str">
        <f>ev391apos!G220</f>
        <v>biosphere</v>
      </c>
      <c r="H220" s="252" t="str">
        <f>ev391apos!H220</f>
        <v>biosphere3</v>
      </c>
    </row>
    <row r="221" spans="1:8">
      <c r="A221" s="244" t="str">
        <f>ev391apos!A221</f>
        <v>heat production from hot water</v>
      </c>
      <c r="B221" s="244">
        <f>ev391apos!B221</f>
        <v>1</v>
      </c>
      <c r="C221" s="244" t="str">
        <f>ev391apos!C221</f>
        <v>heat production from hot water</v>
      </c>
      <c r="D221" s="244" t="str">
        <f>ev391apos!D221</f>
        <v>GLO</v>
      </c>
      <c r="E221" s="244" t="str">
        <f>ev391apos!E221</f>
        <v>megajoule</v>
      </c>
      <c r="F221" s="244"/>
      <c r="G221" s="244" t="str">
        <f>ev391apos!G221</f>
        <v>technosphere</v>
      </c>
      <c r="H221" s="251" t="s">
        <v>34</v>
      </c>
    </row>
    <row r="222" spans="1:8">
      <c r="A222" s="244" t="str">
        <f>ev391apos!A222</f>
        <v>auxiliary heating unit production, electric, 5kW</v>
      </c>
      <c r="B222" s="244">
        <f>ev391apos!B222</f>
        <v>6.5544999999999996E-8</v>
      </c>
      <c r="C222" s="244" t="str">
        <f>ev391apos!C222</f>
        <v>auxiliary heating unit, electric, 5kW</v>
      </c>
      <c r="D222" s="244" t="str">
        <f>ev391apos!D222</f>
        <v>CH</v>
      </c>
      <c r="E222" s="244" t="str">
        <f>ev391apos!E222</f>
        <v>unit</v>
      </c>
      <c r="F222" s="244"/>
      <c r="G222" s="244" t="str">
        <f>ev391apos!G222</f>
        <v>technosphere</v>
      </c>
      <c r="H222" s="251" t="s">
        <v>34</v>
      </c>
    </row>
    <row r="223" spans="1:8">
      <c r="A223" s="244" t="str">
        <f>ev391apos!A223</f>
        <v>market for electricity, low voltage</v>
      </c>
      <c r="B223" s="244">
        <f>ev391apos!B223</f>
        <v>0.23457</v>
      </c>
      <c r="C223" s="244" t="str">
        <f>ev391apos!C223</f>
        <v>electricity, low voltage</v>
      </c>
      <c r="D223" s="244" t="str">
        <f>ev391apos!D223</f>
        <v>DK</v>
      </c>
      <c r="E223" s="244" t="str">
        <f>ev391apos!E223</f>
        <v>kilowatt hour</v>
      </c>
      <c r="F223" s="244"/>
      <c r="G223" s="244" t="str">
        <f>ev391apos!G223</f>
        <v>technosphere</v>
      </c>
      <c r="H223" s="251" t="s">
        <v>34</v>
      </c>
    </row>
    <row r="224" spans="1:8">
      <c r="A224" s="244" t="str">
        <f>ev391apos!A224</f>
        <v>solar collector system installation, Cu flat plate collector, multiple dwelling, hot water</v>
      </c>
      <c r="B224" s="244">
        <f>ev391apos!B224</f>
        <v>6.5544999999999996E-8</v>
      </c>
      <c r="C224" s="244" t="str">
        <f>ev391apos!C224</f>
        <v>solar collector system, Cu flat plate collector, multiple dwelling, hot water</v>
      </c>
      <c r="D224" s="244" t="str">
        <f>ev391apos!D224</f>
        <v>CH</v>
      </c>
      <c r="E224" s="244" t="str">
        <f>ev391apos!E224</f>
        <v>unit</v>
      </c>
      <c r="F224" s="244"/>
      <c r="G224" s="244" t="str">
        <f>ev391apos!G224</f>
        <v>technosphere</v>
      </c>
      <c r="H224" s="251" t="s">
        <v>34</v>
      </c>
    </row>
    <row r="226" spans="1:8" ht="15.75">
      <c r="A226" s="253" t="str">
        <f>ev391apos!A226</f>
        <v>Activity</v>
      </c>
      <c r="B226" s="253" t="str">
        <f>ev391apos!B226</f>
        <v>mixed heating grid</v>
      </c>
      <c r="C226" s="122"/>
      <c r="D226" s="122"/>
      <c r="E226" s="122"/>
      <c r="F226" s="122"/>
      <c r="G226" s="122"/>
      <c r="H226" s="122"/>
    </row>
    <row r="227" spans="1:8">
      <c r="A227" s="122" t="str">
        <f>ev391apos!A227</f>
        <v>production amount</v>
      </c>
      <c r="B227" s="254">
        <f>ev391apos!B227</f>
        <v>1</v>
      </c>
      <c r="C227" s="122"/>
      <c r="D227" s="122"/>
      <c r="E227" s="122"/>
      <c r="F227" s="122"/>
      <c r="G227" s="122"/>
      <c r="H227" s="122"/>
    </row>
    <row r="228" spans="1:8">
      <c r="A228" s="122" t="str">
        <f>ev391apos!A228</f>
        <v>reference product</v>
      </c>
      <c r="B228" s="122" t="str">
        <f>ev391apos!B228</f>
        <v>mixed heating grid</v>
      </c>
      <c r="C228" s="122"/>
      <c r="D228" s="122"/>
      <c r="E228" s="122"/>
      <c r="F228" s="122"/>
      <c r="G228" s="122"/>
      <c r="H228" s="122"/>
    </row>
    <row r="229" spans="1:8">
      <c r="A229" s="122" t="str">
        <f>ev391apos!A229</f>
        <v>location</v>
      </c>
      <c r="B229" s="122" t="str">
        <f>ev391apos!B229</f>
        <v>GLO</v>
      </c>
      <c r="C229" s="122"/>
      <c r="D229" s="122"/>
      <c r="E229" s="122"/>
      <c r="F229" s="122"/>
      <c r="G229" s="122"/>
      <c r="H229" s="122"/>
    </row>
    <row r="230" spans="1:8">
      <c r="A230" s="122" t="str">
        <f>ev391apos!A230</f>
        <v>unit</v>
      </c>
      <c r="B230" s="122" t="str">
        <f>ev391apos!B230</f>
        <v>megajoule</v>
      </c>
      <c r="C230" s="122"/>
      <c r="D230" s="122"/>
      <c r="E230" s="122"/>
      <c r="F230" s="122"/>
      <c r="G230" s="122"/>
      <c r="H230" s="122"/>
    </row>
    <row r="231" spans="1:8" ht="15.75">
      <c r="A231" s="253" t="str">
        <f>ev391apos!A231</f>
        <v>Exchanges</v>
      </c>
      <c r="B231" s="122"/>
      <c r="C231" s="122"/>
      <c r="D231" s="122"/>
      <c r="E231" s="122"/>
      <c r="F231" s="122"/>
      <c r="G231" s="122"/>
      <c r="H231" s="122"/>
    </row>
    <row r="232" spans="1:8" ht="15.75">
      <c r="A232" s="127" t="str">
        <f>ev391apos!A232</f>
        <v>name</v>
      </c>
      <c r="B232" s="127" t="str">
        <f>ev391apos!B232</f>
        <v>amount</v>
      </c>
      <c r="C232" s="127" t="str">
        <f>ev391apos!C232</f>
        <v>reference product</v>
      </c>
      <c r="D232" s="127" t="str">
        <f>ev391apos!D232</f>
        <v>location</v>
      </c>
      <c r="E232" s="127" t="str">
        <f>ev391apos!E232</f>
        <v>unit</v>
      </c>
      <c r="F232" s="128" t="str">
        <f>ev391apos!F232</f>
        <v>categories</v>
      </c>
      <c r="G232" s="127" t="str">
        <f>ev391apos!G232</f>
        <v>type</v>
      </c>
      <c r="H232" s="127" t="str">
        <f>ev391apos!H232</f>
        <v>database</v>
      </c>
    </row>
    <row r="233" spans="1:8">
      <c r="A233" s="122" t="str">
        <f>ev391apos!A233</f>
        <v>mixed heating grid</v>
      </c>
      <c r="B233" s="255">
        <f>ev391apos!B233</f>
        <v>1</v>
      </c>
      <c r="C233" s="122" t="str">
        <f>ev391apos!C233</f>
        <v>mixed heating grid</v>
      </c>
      <c r="D233" s="122" t="str">
        <f>ev391apos!D233</f>
        <v>GLO</v>
      </c>
      <c r="E233" s="122" t="str">
        <f>ev391apos!E233</f>
        <v>megajoule</v>
      </c>
      <c r="F233" s="122"/>
      <c r="G233" s="122" t="str">
        <f>ev391apos!G233</f>
        <v>production</v>
      </c>
      <c r="H233" s="122" t="str">
        <f>ev391apos!H233</f>
        <v>case2_apos</v>
      </c>
    </row>
    <row r="234" spans="1:8">
      <c r="A234" s="122" t="str">
        <f>ev391apos!A234</f>
        <v>heat production from hot water</v>
      </c>
      <c r="B234" s="122">
        <f>ev391apos!B234</f>
        <v>0.1026</v>
      </c>
      <c r="C234" s="122" t="str">
        <f>ev391apos!C234</f>
        <v>heat production from hot water</v>
      </c>
      <c r="D234" s="122" t="str">
        <f>ev391apos!D234</f>
        <v>GLO</v>
      </c>
      <c r="E234" s="122" t="str">
        <f>ev391apos!E234</f>
        <v>megajoule</v>
      </c>
      <c r="F234" s="122"/>
      <c r="G234" s="122" t="str">
        <f>ev391apos!G234</f>
        <v>technosphere</v>
      </c>
      <c r="H234" s="122" t="str">
        <f>ev391apos!H234</f>
        <v>case2_apos</v>
      </c>
    </row>
    <row r="235" spans="1:8">
      <c r="A235" s="122" t="str">
        <f>ev391apos!A235</f>
        <v>heat production, at hard coal industrial furnace 1-10MW</v>
      </c>
      <c r="B235" s="122">
        <f>ev391apos!B235</f>
        <v>5.1299999999999998E-2</v>
      </c>
      <c r="C235" s="122" t="str">
        <f>ev391apos!C235</f>
        <v>heat, district or industrial, other than natural gas</v>
      </c>
      <c r="D235" s="122" t="str">
        <f>ev391apos!D235</f>
        <v>Europe without Switzerland</v>
      </c>
      <c r="E235" s="122" t="str">
        <f>ev391apos!E235</f>
        <v>megajoule</v>
      </c>
      <c r="F235" s="122"/>
      <c r="G235" s="122" t="str">
        <f>ev391apos!G235</f>
        <v>technosphere</v>
      </c>
      <c r="H235" s="122" t="s">
        <v>34</v>
      </c>
    </row>
    <row r="236" spans="1:8">
      <c r="A236" s="122" t="str">
        <f>ev391apos!A236</f>
        <v>heat production, hardwood chips from forest, at furnace 5000kW, state-of-the-art 2014</v>
      </c>
      <c r="B236" s="122">
        <f>ev391apos!B236</f>
        <v>0.44869999999999999</v>
      </c>
      <c r="C236" s="122" t="str">
        <f>ev391apos!C236</f>
        <v>heat, district or industrial, other than natural gas</v>
      </c>
      <c r="D236" s="122" t="str">
        <f>ev391apos!D236</f>
        <v>CH</v>
      </c>
      <c r="E236" s="122" t="str">
        <f>ev391apos!E236</f>
        <v>megajoule</v>
      </c>
      <c r="F236" s="122"/>
      <c r="G236" s="122" t="str">
        <f>ev391apos!G236</f>
        <v>technosphere</v>
      </c>
      <c r="H236" s="122" t="s">
        <v>34</v>
      </c>
    </row>
    <row r="237" spans="1:8">
      <c r="A237" s="122" t="str">
        <f>ev391apos!A237</f>
        <v>heat production, natural gas, at industrial furnace low-NOx &gt;100kW</v>
      </c>
      <c r="B237" s="122">
        <f>ev391apos!B237</f>
        <v>0.20513000000000001</v>
      </c>
      <c r="C237" s="122" t="str">
        <f>ev391apos!C237</f>
        <v>heat, district or industrial, natural gas</v>
      </c>
      <c r="D237" s="122" t="str">
        <f>ev391apos!D237</f>
        <v>Europe without Switzerland</v>
      </c>
      <c r="E237" s="122" t="str">
        <f>ev391apos!E237</f>
        <v>megajoule</v>
      </c>
      <c r="F237" s="122"/>
      <c r="G237" s="122" t="str">
        <f>ev391apos!G237</f>
        <v>technosphere</v>
      </c>
      <c r="H237" s="122" t="s">
        <v>34</v>
      </c>
    </row>
    <row r="238" spans="1:8">
      <c r="A238" s="122" t="str">
        <f>ev391apos!A238</f>
        <v>heat production, wood pellet, at furnace 300kW, state-of-the-art 2014</v>
      </c>
      <c r="B238" s="122">
        <f>ev391apos!B238</f>
        <v>0.17949999999999999</v>
      </c>
      <c r="C238" s="122" t="str">
        <f>ev391apos!C238</f>
        <v>heat, central or small-scale, other than natural gas</v>
      </c>
      <c r="D238" s="122" t="str">
        <f>ev391apos!D238</f>
        <v>CH</v>
      </c>
      <c r="E238" s="122" t="str">
        <f>ev391apos!E238</f>
        <v>megajoule</v>
      </c>
      <c r="F238" s="122"/>
      <c r="G238" s="122" t="str">
        <f>ev391apos!G238</f>
        <v>technosphere</v>
      </c>
      <c r="H238" s="122" t="s">
        <v>34</v>
      </c>
    </row>
    <row r="239" spans="1:8">
      <c r="A239" s="122" t="str">
        <f>ev391apos!A239</f>
        <v>heavy fuel oil, burned in refinery furnace</v>
      </c>
      <c r="B239" s="122">
        <f>ev391apos!B239</f>
        <v>1.2800000000000001E-2</v>
      </c>
      <c r="C239" s="122" t="str">
        <f>ev391apos!C239</f>
        <v>heavy fuel oil, burned in refinery furnace</v>
      </c>
      <c r="D239" s="122" t="str">
        <f>ev391apos!D239</f>
        <v>Europe without Switzerland</v>
      </c>
      <c r="E239" s="122" t="str">
        <f>ev391apos!E239</f>
        <v>megajoule</v>
      </c>
      <c r="F239" s="122"/>
      <c r="G239" s="122" t="str">
        <f>ev391apos!G239</f>
        <v>technosphere</v>
      </c>
      <c r="H239" s="122" t="s">
        <v>34</v>
      </c>
    </row>
    <row r="241" spans="1:8" ht="15.75">
      <c r="A241" s="262" t="str">
        <f>ev391apos!A241</f>
        <v>Activity</v>
      </c>
      <c r="B241" s="262" t="str">
        <f>ev391apos!B241</f>
        <v>eol SUD</v>
      </c>
      <c r="C241" s="263"/>
      <c r="D241" s="263"/>
      <c r="E241" s="263"/>
      <c r="F241" s="263"/>
      <c r="G241" s="263"/>
      <c r="H241" s="263"/>
    </row>
    <row r="242" spans="1:8">
      <c r="A242" s="263" t="str">
        <f>ev391apos!A242</f>
        <v>production amount</v>
      </c>
      <c r="B242" s="264">
        <f>ev391apos!B242</f>
        <v>1</v>
      </c>
      <c r="C242" s="263"/>
      <c r="D242" s="263"/>
      <c r="E242" s="263"/>
      <c r="F242" s="263"/>
      <c r="G242" s="263"/>
      <c r="H242" s="263"/>
    </row>
    <row r="243" spans="1:8">
      <c r="A243" s="263" t="str">
        <f>ev391apos!A243</f>
        <v>reference product</v>
      </c>
      <c r="B243" s="263" t="str">
        <f>ev391apos!B243</f>
        <v>eol</v>
      </c>
      <c r="C243" s="263"/>
      <c r="D243" s="263"/>
      <c r="E243" s="263"/>
      <c r="F243" s="263"/>
      <c r="G243" s="263"/>
      <c r="H243" s="263"/>
    </row>
    <row r="244" spans="1:8">
      <c r="A244" s="263" t="str">
        <f>ev391apos!A244</f>
        <v>location</v>
      </c>
      <c r="B244" s="263" t="str">
        <f>ev391apos!B244</f>
        <v>GLO</v>
      </c>
      <c r="C244" s="263"/>
      <c r="D244" s="263"/>
      <c r="E244" s="263"/>
      <c r="F244" s="263"/>
      <c r="G244" s="263"/>
      <c r="H244" s="263"/>
    </row>
    <row r="245" spans="1:8">
      <c r="A245" s="263" t="str">
        <f>ev391apos!A245</f>
        <v>unit</v>
      </c>
      <c r="B245" s="263" t="str">
        <f>ev391apos!B245</f>
        <v>kilogram</v>
      </c>
      <c r="C245" s="263"/>
      <c r="D245" s="263"/>
      <c r="E245" s="263"/>
      <c r="F245" s="263"/>
      <c r="G245" s="263"/>
      <c r="H245" s="263"/>
    </row>
    <row r="246" spans="1:8" ht="15.75">
      <c r="A246" s="262" t="str">
        <f>ev391apos!A246</f>
        <v>Exchanges</v>
      </c>
      <c r="B246" s="263"/>
      <c r="C246" s="263"/>
      <c r="D246" s="263"/>
      <c r="E246" s="263"/>
      <c r="F246" s="263"/>
      <c r="G246" s="263"/>
      <c r="H246" s="263"/>
    </row>
    <row r="247" spans="1:8" ht="15.75">
      <c r="A247" s="265" t="str">
        <f>ev391apos!A247</f>
        <v>name</v>
      </c>
      <c r="B247" s="265" t="str">
        <f>ev391apos!B247</f>
        <v>amount</v>
      </c>
      <c r="C247" s="265" t="str">
        <f>ev391apos!C247</f>
        <v>reference product</v>
      </c>
      <c r="D247" s="265" t="str">
        <f>ev391apos!D247</f>
        <v>location</v>
      </c>
      <c r="E247" s="265" t="str">
        <f>ev391apos!E247</f>
        <v>unit</v>
      </c>
      <c r="F247" s="266" t="str">
        <f>ev391apos!F247</f>
        <v>categories</v>
      </c>
      <c r="G247" s="265" t="str">
        <f>ev391apos!G247</f>
        <v>type</v>
      </c>
      <c r="H247" s="265" t="str">
        <f>ev391apos!H247</f>
        <v>database</v>
      </c>
    </row>
    <row r="248" spans="1:8">
      <c r="A248" s="263" t="str">
        <f>ev391apos!A248</f>
        <v>eol SUD</v>
      </c>
      <c r="B248" s="267">
        <f>ev391apos!B248</f>
        <v>1</v>
      </c>
      <c r="C248" s="263" t="str">
        <f>ev391apos!C248</f>
        <v>eol</v>
      </c>
      <c r="D248" s="263" t="str">
        <f>ev391apos!D248</f>
        <v>GLO</v>
      </c>
      <c r="E248" s="263" t="str">
        <f>ev391apos!E248</f>
        <v>kilogram</v>
      </c>
      <c r="F248" s="263"/>
      <c r="G248" s="263" t="str">
        <f>ev391apos!G248</f>
        <v>production</v>
      </c>
      <c r="H248" s="263" t="str">
        <f>ev391apos!H248</f>
        <v>case2_apos</v>
      </c>
    </row>
    <row r="249" spans="1:8">
      <c r="A249" s="263" t="str">
        <f>ev391apos!A249</f>
        <v>treatment of hazardous waste, hazardous waste incineration</v>
      </c>
      <c r="B249" s="263">
        <f>ev391apos!B249</f>
        <v>4.1554130910640599E-2</v>
      </c>
      <c r="C249" s="263" t="str">
        <f>ev391apos!C249</f>
        <v>hazardous waste, for incineration</v>
      </c>
      <c r="D249" s="263" t="str">
        <f>ev391apos!D249</f>
        <v>Europe without Switzerland</v>
      </c>
      <c r="E249" s="263" t="str">
        <f>ev391apos!E249</f>
        <v>kilogram</v>
      </c>
      <c r="F249" s="263"/>
      <c r="G249" s="263" t="str">
        <f>ev391apos!G249</f>
        <v>technosphere</v>
      </c>
      <c r="H249" s="263" t="s">
        <v>34</v>
      </c>
    </row>
    <row r="250" spans="1:8">
      <c r="A250" s="263" t="str">
        <f>ev391apos!A250</f>
        <v>treatment of municipal solid waste, municipal incineration with fly ash extraction</v>
      </c>
      <c r="B250" s="263">
        <f>ev391apos!B250</f>
        <v>0.271672758270046</v>
      </c>
      <c r="C250" s="263" t="str">
        <f>ev391apos!C250</f>
        <v>municipal solid waste</v>
      </c>
      <c r="D250" s="263" t="str">
        <f>ev391apos!D250</f>
        <v>CH</v>
      </c>
      <c r="E250" s="263" t="str">
        <f>ev391apos!E250</f>
        <v>kilogram</v>
      </c>
      <c r="F250" s="263"/>
      <c r="G250" s="263" t="str">
        <f>ev391apos!G250</f>
        <v>technosphere</v>
      </c>
      <c r="H250" s="263" t="s">
        <v>34</v>
      </c>
    </row>
    <row r="251" spans="1:8">
      <c r="A251" s="263" t="str">
        <f>ev391apos!A251</f>
        <v>treatment of waste polyethylene, municipal incineration with fly ash extraction</v>
      </c>
      <c r="B251" s="263">
        <f>ev391apos!B251</f>
        <v>0.52743927745681096</v>
      </c>
      <c r="C251" s="263" t="str">
        <f>ev391apos!C251</f>
        <v>waste polyethylene</v>
      </c>
      <c r="D251" s="263" t="str">
        <f>ev391apos!D251</f>
        <v>CH</v>
      </c>
      <c r="E251" s="263" t="str">
        <f>ev391apos!E251</f>
        <v>kilogram</v>
      </c>
      <c r="F251" s="263"/>
      <c r="G251" s="263" t="str">
        <f>ev391apos!G251</f>
        <v>technosphere</v>
      </c>
      <c r="H251" s="263" t="s">
        <v>34</v>
      </c>
    </row>
    <row r="252" spans="1:8">
      <c r="A252" s="263" t="str">
        <f>ev391apos!A252</f>
        <v>treatment of waste plastic, mixture, municipal incineration with fly ash extraction</v>
      </c>
      <c r="B252" s="263">
        <f>ev391apos!B252</f>
        <v>0.15933383336250301</v>
      </c>
      <c r="C252" s="263" t="str">
        <f>ev391apos!C252</f>
        <v>waste plastic, mixture</v>
      </c>
      <c r="D252" s="263" t="str">
        <f>ev391apos!D252</f>
        <v>CH</v>
      </c>
      <c r="E252" s="263" t="str">
        <f>ev391apos!E252</f>
        <v>kilogram</v>
      </c>
      <c r="F252" s="263"/>
      <c r="G252" s="263" t="str">
        <f>ev391apos!G252</f>
        <v>technosphere</v>
      </c>
      <c r="H252" s="263" t="s">
        <v>34</v>
      </c>
    </row>
    <row r="254" spans="1:8" ht="15.75">
      <c r="A254" s="256" t="str">
        <f>ev391apos!A254</f>
        <v>Activity</v>
      </c>
      <c r="B254" s="256" t="str">
        <f>ev391apos!B254</f>
        <v>eol MUD</v>
      </c>
      <c r="C254" s="257"/>
      <c r="D254" s="257"/>
      <c r="E254" s="257"/>
      <c r="F254" s="257"/>
      <c r="G254" s="257"/>
      <c r="H254" s="257"/>
    </row>
    <row r="255" spans="1:8">
      <c r="A255" s="257" t="str">
        <f>ev391apos!A255</f>
        <v>production amount</v>
      </c>
      <c r="B255" s="258">
        <f>ev391apos!B255</f>
        <v>1</v>
      </c>
      <c r="C255" s="257"/>
      <c r="D255" s="257"/>
      <c r="E255" s="257"/>
      <c r="F255" s="257"/>
      <c r="G255" s="257"/>
      <c r="H255" s="257"/>
    </row>
    <row r="256" spans="1:8">
      <c r="A256" s="257" t="str">
        <f>ev391apos!A256</f>
        <v>reference product</v>
      </c>
      <c r="B256" s="257" t="str">
        <f>ev391apos!B256</f>
        <v>eol</v>
      </c>
      <c r="C256" s="257"/>
      <c r="D256" s="257"/>
      <c r="E256" s="257"/>
      <c r="F256" s="257"/>
      <c r="G256" s="257"/>
      <c r="H256" s="257"/>
    </row>
    <row r="257" spans="1:8">
      <c r="A257" s="257" t="str">
        <f>ev391apos!A257</f>
        <v>location</v>
      </c>
      <c r="B257" s="257" t="str">
        <f>ev391apos!B257</f>
        <v>GLO</v>
      </c>
      <c r="C257" s="257"/>
      <c r="D257" s="257"/>
      <c r="E257" s="257"/>
      <c r="F257" s="257"/>
      <c r="G257" s="257"/>
      <c r="H257" s="257"/>
    </row>
    <row r="258" spans="1:8">
      <c r="A258" s="257" t="str">
        <f>ev391apos!A258</f>
        <v>unit</v>
      </c>
      <c r="B258" s="257" t="str">
        <f>ev391apos!B258</f>
        <v>kilogram</v>
      </c>
      <c r="C258" s="257"/>
      <c r="D258" s="257"/>
      <c r="E258" s="257"/>
      <c r="F258" s="257"/>
      <c r="G258" s="257"/>
      <c r="H258" s="257"/>
    </row>
    <row r="259" spans="1:8" ht="15.75">
      <c r="A259" s="256" t="str">
        <f>ev391apos!A259</f>
        <v>Exchanges</v>
      </c>
      <c r="B259" s="257"/>
      <c r="C259" s="257"/>
      <c r="D259" s="257"/>
      <c r="E259" s="257"/>
      <c r="F259" s="257"/>
      <c r="G259" s="257"/>
      <c r="H259" s="257"/>
    </row>
    <row r="260" spans="1:8" ht="15.75">
      <c r="A260" s="259" t="str">
        <f>ev391apos!A260</f>
        <v>name</v>
      </c>
      <c r="B260" s="259" t="str">
        <f>ev391apos!B260</f>
        <v>amount</v>
      </c>
      <c r="C260" s="259" t="str">
        <f>ev391apos!C260</f>
        <v>reference product</v>
      </c>
      <c r="D260" s="259" t="str">
        <f>ev391apos!D260</f>
        <v>location</v>
      </c>
      <c r="E260" s="259" t="str">
        <f>ev391apos!E260</f>
        <v>unit</v>
      </c>
      <c r="F260" s="260" t="str">
        <f>ev391apos!F260</f>
        <v>categories</v>
      </c>
      <c r="G260" s="259" t="str">
        <f>ev391apos!G260</f>
        <v>type</v>
      </c>
      <c r="H260" s="259" t="str">
        <f>ev391apos!H260</f>
        <v>database</v>
      </c>
    </row>
    <row r="261" spans="1:8">
      <c r="A261" s="257" t="str">
        <f>ev391apos!A261</f>
        <v>eol MUD</v>
      </c>
      <c r="B261" s="261">
        <f>ev391apos!B261</f>
        <v>1</v>
      </c>
      <c r="C261" s="257" t="str">
        <f>ev391apos!C261</f>
        <v>eol</v>
      </c>
      <c r="D261" s="257" t="str">
        <f>ev391apos!D261</f>
        <v>GLO</v>
      </c>
      <c r="E261" s="257" t="str">
        <f>ev391apos!E261</f>
        <v>kilogram</v>
      </c>
      <c r="F261" s="257"/>
      <c r="G261" s="257" t="str">
        <f>ev391apos!G261</f>
        <v>production</v>
      </c>
      <c r="H261" s="257" t="str">
        <f>ev391apos!H261</f>
        <v>case2_apos</v>
      </c>
    </row>
    <row r="262" spans="1:8">
      <c r="A262" s="257" t="str">
        <f>ev391apos!A262</f>
        <v>treatment of hazardous waste, hazardous waste incineration</v>
      </c>
      <c r="B262" s="257">
        <f>ev391apos!B262</f>
        <v>4.1554130910640599E-2</v>
      </c>
      <c r="C262" s="257" t="str">
        <f>ev391apos!C262</f>
        <v>hazardous waste, for incineration</v>
      </c>
      <c r="D262" s="257" t="str">
        <f>ev391apos!D262</f>
        <v>Europe without Switzerland</v>
      </c>
      <c r="E262" s="257" t="str">
        <f>ev391apos!E262</f>
        <v>kilogram</v>
      </c>
      <c r="F262" s="257"/>
      <c r="G262" s="257" t="str">
        <f>ev391apos!G262</f>
        <v>technosphere</v>
      </c>
      <c r="H262" s="257" t="s">
        <v>34</v>
      </c>
    </row>
    <row r="263" spans="1:8">
      <c r="A263" s="257" t="str">
        <f>ev391apos!A263</f>
        <v>treatment of waste polyethylene, municipal incineration with fly ash extraction</v>
      </c>
      <c r="B263" s="257">
        <f>ev391apos!B263</f>
        <v>0.52743927745681096</v>
      </c>
      <c r="C263" s="257" t="str">
        <f>ev391apos!C263</f>
        <v>waste polyethylene</v>
      </c>
      <c r="D263" s="257" t="str">
        <f>ev391apos!D263</f>
        <v>CH</v>
      </c>
      <c r="E263" s="257" t="str">
        <f>ev391apos!E263</f>
        <v>kilogram</v>
      </c>
      <c r="F263" s="257"/>
      <c r="G263" s="257" t="str">
        <f>ev391apos!G263</f>
        <v>technosphere</v>
      </c>
      <c r="H263" s="257" t="s">
        <v>34</v>
      </c>
    </row>
    <row r="264" spans="1:8">
      <c r="A264" s="257" t="str">
        <f>ev391apos!A264</f>
        <v>treatment of waste plastic, mixture, municipal incineration with fly ash extraction</v>
      </c>
      <c r="B264" s="257">
        <f>ev391apos!B264</f>
        <v>0.15933383336250301</v>
      </c>
      <c r="C264" s="257" t="str">
        <f>ev391apos!C264</f>
        <v>waste plastic, mixture</v>
      </c>
      <c r="D264" s="257" t="str">
        <f>ev391apos!D264</f>
        <v>CH</v>
      </c>
      <c r="E264" s="257" t="str">
        <f>ev391apos!E264</f>
        <v>kilogram</v>
      </c>
      <c r="F264" s="257"/>
      <c r="G264" s="257" t="str">
        <f>ev391apos!G264</f>
        <v>technosphere</v>
      </c>
      <c r="H264" s="257" t="s">
        <v>34</v>
      </c>
    </row>
    <row r="266" spans="1:8" ht="15.75">
      <c r="A266" s="268" t="str">
        <f>ev391apos!A266</f>
        <v>Activity</v>
      </c>
      <c r="B266" s="269" t="str">
        <f>ev391apos!B266</f>
        <v>H200 SU</v>
      </c>
      <c r="C266" s="35"/>
      <c r="D266" s="270"/>
      <c r="E266" s="35"/>
      <c r="F266" s="34"/>
      <c r="G266" s="35"/>
      <c r="H266" s="35"/>
    </row>
    <row r="267" spans="1:8">
      <c r="A267" s="271" t="str">
        <f>ev391apos!A267</f>
        <v>production amount</v>
      </c>
      <c r="B267" s="272">
        <f>ev391apos!B267</f>
        <v>1</v>
      </c>
      <c r="C267" s="35"/>
      <c r="D267" s="35"/>
      <c r="E267" s="35"/>
      <c r="F267" s="34"/>
      <c r="G267" s="35"/>
      <c r="H267" s="35"/>
    </row>
    <row r="268" spans="1:8">
      <c r="A268" s="271" t="str">
        <f>ev391apos!A268</f>
        <v>reference product</v>
      </c>
      <c r="B268" s="273" t="str">
        <f>ev391apos!B268</f>
        <v>H200 H2S</v>
      </c>
      <c r="C268" s="35"/>
      <c r="D268" s="35"/>
      <c r="E268" s="35"/>
      <c r="F268" s="34"/>
      <c r="G268" s="35"/>
      <c r="H268" s="35"/>
    </row>
    <row r="269" spans="1:8">
      <c r="A269" s="271" t="str">
        <f>ev391apos!A269</f>
        <v>location</v>
      </c>
      <c r="B269" s="274" t="str">
        <f>ev391apos!B269</f>
        <v>GLO</v>
      </c>
      <c r="C269" s="35"/>
      <c r="D269" s="35"/>
      <c r="E269" s="35"/>
      <c r="F269" s="34"/>
      <c r="G269" s="35"/>
      <c r="H269" s="35"/>
    </row>
    <row r="270" spans="1:8">
      <c r="A270" s="271" t="str">
        <f>ev391apos!A270</f>
        <v>unit</v>
      </c>
      <c r="B270" s="32" t="str">
        <f>ev391apos!B270</f>
        <v>unit</v>
      </c>
      <c r="C270" s="35"/>
      <c r="D270" s="35"/>
      <c r="E270" s="35"/>
      <c r="F270" s="34"/>
      <c r="G270" s="35"/>
      <c r="H270" s="35"/>
    </row>
    <row r="271" spans="1:8" ht="15.75">
      <c r="A271" s="275" t="str">
        <f>ev391apos!A271</f>
        <v>Exchanges</v>
      </c>
      <c r="B271" s="269"/>
      <c r="C271" s="275"/>
      <c r="D271" s="275"/>
      <c r="E271" s="275"/>
      <c r="F271" s="34"/>
      <c r="G271" s="275"/>
      <c r="H271" s="275"/>
    </row>
    <row r="272" spans="1:8" ht="15.75">
      <c r="A272" s="275" t="str">
        <f>ev391apos!A272</f>
        <v>name</v>
      </c>
      <c r="B272" s="275" t="str">
        <f>ev391apos!B272</f>
        <v>amount</v>
      </c>
      <c r="C272" s="275" t="str">
        <f>ev391apos!C272</f>
        <v>reference product</v>
      </c>
      <c r="D272" s="275" t="str">
        <f>ev391apos!D272</f>
        <v>location</v>
      </c>
      <c r="E272" s="275" t="str">
        <f>ev391apos!E272</f>
        <v>unit</v>
      </c>
      <c r="F272" s="276" t="str">
        <f>ev391apos!F272</f>
        <v>categories</v>
      </c>
      <c r="G272" s="275" t="str">
        <f>ev391apos!G272</f>
        <v>type</v>
      </c>
      <c r="H272" s="275" t="str">
        <f>ev391apos!H272</f>
        <v>database</v>
      </c>
    </row>
    <row r="273" spans="1:8">
      <c r="A273" s="32" t="str">
        <f>ev391apos!A273</f>
        <v>H200 SU</v>
      </c>
      <c r="B273" s="33">
        <f>ev391apos!B273</f>
        <v>1</v>
      </c>
      <c r="C273" s="32" t="str">
        <f>ev391apos!C273</f>
        <v>H200 H2S</v>
      </c>
      <c r="D273" s="32" t="str">
        <f>ev391apos!D273</f>
        <v>GLO</v>
      </c>
      <c r="E273" s="32" t="str">
        <f>ev391apos!E273</f>
        <v>unit</v>
      </c>
      <c r="F273" s="34"/>
      <c r="G273" s="35" t="str">
        <f>ev391apos!G273</f>
        <v>production</v>
      </c>
      <c r="H273" s="32" t="str">
        <f>ev391apos!H273</f>
        <v>case2_apos</v>
      </c>
    </row>
    <row r="274" spans="1:8">
      <c r="A274" s="32" t="str">
        <f>ev391apos!A274</f>
        <v>H200</v>
      </c>
      <c r="B274" s="33">
        <f>ev391apos!B274</f>
        <v>1</v>
      </c>
      <c r="C274" s="32" t="str">
        <f>ev391apos!C274</f>
        <v>H200</v>
      </c>
      <c r="D274" s="32" t="str">
        <f>ev391apos!D274</f>
        <v>GLO</v>
      </c>
      <c r="E274" s="32" t="str">
        <f>ev391apos!E274</f>
        <v>unit</v>
      </c>
      <c r="F274" s="34"/>
      <c r="G274" s="35" t="str">
        <f>ev391apos!G274</f>
        <v>technosphere</v>
      </c>
      <c r="H274" s="32" t="str">
        <f>ev391apos!H274</f>
        <v>case2_apos</v>
      </c>
    </row>
    <row r="275" spans="1:8">
      <c r="A275" s="32" t="str">
        <f>ev391apos!A275</f>
        <v>autoclave</v>
      </c>
      <c r="B275" s="33">
        <f>ev391apos!B275</f>
        <v>8.3333333333333329E-2</v>
      </c>
      <c r="C275" s="32" t="str">
        <f>ev391apos!C275</f>
        <v>autoclave cycle</v>
      </c>
      <c r="D275" s="32" t="str">
        <f>ev391apos!D275</f>
        <v>GLO</v>
      </c>
      <c r="E275" s="32" t="str">
        <f>ev391apos!E275</f>
        <v>unit</v>
      </c>
      <c r="F275" s="34"/>
      <c r="G275" s="35" t="str">
        <f>ev391apos!G275</f>
        <v>technosphere</v>
      </c>
      <c r="H275" s="32" t="str">
        <f>ev391apos!H275</f>
        <v>case2_apos</v>
      </c>
    </row>
    <row r="276" spans="1:8">
      <c r="A276" s="277" t="str">
        <f>ev391apos!A276</f>
        <v>treatment of waste polypropylene, municipal incineration with fly ash extraction</v>
      </c>
      <c r="B276" s="278">
        <f>ev391apos!B276</f>
        <v>7.0999999999999994E-2</v>
      </c>
      <c r="C276" s="277" t="str">
        <f>ev391apos!C276</f>
        <v>waste polypropylene</v>
      </c>
      <c r="D276" s="279" t="str">
        <f>ev391apos!D276</f>
        <v>CH</v>
      </c>
      <c r="E276" s="279" t="str">
        <f>ev391apos!E276</f>
        <v>kilogram</v>
      </c>
      <c r="F276" s="279"/>
      <c r="G276" s="280" t="str">
        <f>ev391apos!G276</f>
        <v>technosphere</v>
      </c>
      <c r="H276" s="280" t="s">
        <v>34</v>
      </c>
    </row>
    <row r="277" spans="1:8">
      <c r="A277" s="281" t="str">
        <f>ev391apos!A277</f>
        <v>treatment of waste polyethylene, municipal incineration with fly ash extraction</v>
      </c>
      <c r="B277" s="278">
        <f>ev391apos!B277</f>
        <v>7.2700000000000004E-3</v>
      </c>
      <c r="C277" s="280" t="str">
        <f>ev391apos!C277</f>
        <v>waste polyethylene</v>
      </c>
      <c r="D277" s="279" t="str">
        <f>ev391apos!D277</f>
        <v>CH</v>
      </c>
      <c r="E277" s="279" t="str">
        <f>ev391apos!E277</f>
        <v>kilogram</v>
      </c>
      <c r="F277" s="279"/>
      <c r="G277" s="280" t="str">
        <f>ev391apos!G277</f>
        <v>technosphere</v>
      </c>
      <c r="H277" s="280" t="s">
        <v>34</v>
      </c>
    </row>
    <row r="278" spans="1:8">
      <c r="A278" s="281" t="str">
        <f>ev391apos!A278</f>
        <v>market for electricity, high voltage</v>
      </c>
      <c r="B278" s="278">
        <f>ev391apos!B278</f>
        <v>-0.92</v>
      </c>
      <c r="C278" s="280" t="str">
        <f>ev391apos!C278</f>
        <v>electricity, high voltage</v>
      </c>
      <c r="D278" s="279" t="str">
        <f>ev391apos!D278</f>
        <v>DK</v>
      </c>
      <c r="E278" s="279" t="str">
        <f>ev391apos!E278</f>
        <v>kilowatt hour</v>
      </c>
      <c r="F278" s="279"/>
      <c r="G278" s="280" t="str">
        <f>ev391apos!G278</f>
        <v>technosphere</v>
      </c>
      <c r="H278" s="280" t="s">
        <v>34</v>
      </c>
    </row>
    <row r="279" spans="1:8">
      <c r="A279" s="281" t="str">
        <f>ev391apos!A279</f>
        <v>mixed heating grid</v>
      </c>
      <c r="B279" s="278">
        <f>ev391apos!B279</f>
        <v>-3.3</v>
      </c>
      <c r="C279" s="280" t="str">
        <f>ev391apos!C279</f>
        <v>mixed heating grid</v>
      </c>
      <c r="D279" s="279" t="str">
        <f>ev391apos!D279</f>
        <v>GLO</v>
      </c>
      <c r="E279" s="279" t="str">
        <f>ev391apos!E279</f>
        <v>megajoule</v>
      </c>
      <c r="F279" s="279"/>
      <c r="G279" s="280" t="str">
        <f>ev391apos!G279</f>
        <v>technosphere</v>
      </c>
      <c r="H279" s="32" t="str">
        <f>ev391apos!H279</f>
        <v>case2_apos</v>
      </c>
    </row>
    <row r="280" spans="1:8">
      <c r="A280" s="281" t="str">
        <f>ev391apos!A280</f>
        <v>treatment of waste paper, unsorted, sorting</v>
      </c>
      <c r="B280" s="282">
        <f>ev391apos!B280</f>
        <v>3.16E-3</v>
      </c>
      <c r="C280" s="280" t="s">
        <v>165</v>
      </c>
      <c r="D280" s="279" t="s">
        <v>99</v>
      </c>
      <c r="E280" s="279" t="str">
        <f>ev391apos!E280</f>
        <v>kilogram</v>
      </c>
      <c r="F280" s="279"/>
      <c r="G280" s="280" t="str">
        <f>ev391apos!G280</f>
        <v>technosphere</v>
      </c>
      <c r="H280" s="280" t="s">
        <v>34</v>
      </c>
    </row>
    <row r="282" spans="1:8" ht="15.75">
      <c r="A282" s="157" t="str">
        <f>ev391apos!A282</f>
        <v>Activity</v>
      </c>
      <c r="B282" s="158" t="str">
        <f>ev391apos!B282</f>
        <v>H200</v>
      </c>
      <c r="C282" s="17"/>
      <c r="D282" s="159"/>
      <c r="E282" s="17"/>
      <c r="F282" s="17"/>
      <c r="G282" s="17"/>
    </row>
    <row r="283" spans="1:8">
      <c r="A283" s="160" t="str">
        <f>ev391apos!A283</f>
        <v>production amount</v>
      </c>
      <c r="B283" s="161">
        <f>ev391apos!B283</f>
        <v>1</v>
      </c>
      <c r="C283" s="17"/>
      <c r="D283" s="17"/>
      <c r="E283" s="17"/>
      <c r="F283" s="17"/>
      <c r="G283" s="17"/>
    </row>
    <row r="284" spans="1:8">
      <c r="A284" s="160" t="str">
        <f>ev391apos!A284</f>
        <v>reference product</v>
      </c>
      <c r="B284" s="162" t="str">
        <f>ev391apos!B284</f>
        <v>H200</v>
      </c>
      <c r="C284" s="17"/>
      <c r="D284" s="17"/>
      <c r="E284" s="17"/>
      <c r="F284" s="17"/>
      <c r="G284" s="17"/>
    </row>
    <row r="285" spans="1:8">
      <c r="A285" s="160" t="str">
        <f>ev391apos!A285</f>
        <v>location</v>
      </c>
      <c r="B285" s="163" t="str">
        <f>ev391apos!B285</f>
        <v>GLO</v>
      </c>
      <c r="C285" s="17"/>
      <c r="D285" s="17"/>
      <c r="E285" s="17"/>
      <c r="F285" s="17"/>
      <c r="G285" s="17"/>
    </row>
    <row r="286" spans="1:8">
      <c r="A286" s="160" t="str">
        <f>ev391apos!A286</f>
        <v>unit</v>
      </c>
      <c r="B286" s="16" t="str">
        <f>ev391apos!B286</f>
        <v>unit</v>
      </c>
      <c r="C286" s="17"/>
      <c r="D286" s="17"/>
      <c r="E286" s="17"/>
      <c r="F286" s="17"/>
      <c r="G286" s="17"/>
    </row>
    <row r="287" spans="1:8" ht="15.75">
      <c r="A287" s="164" t="str">
        <f>ev391apos!A287</f>
        <v>Exchanges</v>
      </c>
      <c r="B287" s="158"/>
      <c r="C287" s="164"/>
      <c r="D287" s="164"/>
      <c r="E287" s="164"/>
      <c r="F287" s="164"/>
      <c r="G287" s="164"/>
    </row>
    <row r="288" spans="1:8" ht="15.75">
      <c r="A288" s="164" t="str">
        <f>ev391apos!A288</f>
        <v>name</v>
      </c>
      <c r="B288" s="164" t="str">
        <f>ev391apos!B288</f>
        <v>amount</v>
      </c>
      <c r="C288" s="164" t="str">
        <f>ev391apos!C288</f>
        <v>reference product</v>
      </c>
      <c r="D288" s="164" t="str">
        <f>ev391apos!D288</f>
        <v>location</v>
      </c>
      <c r="E288" s="164" t="str">
        <f>ev391apos!E288</f>
        <v>unit</v>
      </c>
      <c r="F288" s="164" t="str">
        <f>ev391apos!F288</f>
        <v>type</v>
      </c>
      <c r="G288" s="164" t="str">
        <f>ev391apos!G288</f>
        <v>database</v>
      </c>
    </row>
    <row r="289" spans="1:7">
      <c r="A289" s="16" t="str">
        <f>ev391apos!A289</f>
        <v>H200</v>
      </c>
      <c r="B289" s="15">
        <f>ev391apos!B289</f>
        <v>1</v>
      </c>
      <c r="C289" s="16" t="str">
        <f>ev391apos!C289</f>
        <v>H200</v>
      </c>
      <c r="D289" s="16" t="str">
        <f>ev391apos!D289</f>
        <v>GLO</v>
      </c>
      <c r="E289" s="16" t="str">
        <f>ev391apos!E289</f>
        <v>unit</v>
      </c>
      <c r="F289" s="17" t="str">
        <f>ev391apos!F289</f>
        <v>production</v>
      </c>
      <c r="G289" s="16" t="str">
        <f>ev391apos!G289</f>
        <v>case2_apos</v>
      </c>
    </row>
    <row r="290" spans="1:7">
      <c r="A290" s="17" t="str">
        <f>ev391apos!A290</f>
        <v>market for textile, nonwoven polypropylene</v>
      </c>
      <c r="B290" s="16">
        <f>ev391apos!B290</f>
        <v>6.3E-2</v>
      </c>
      <c r="C290" s="165" t="str">
        <f>ev391apos!C290</f>
        <v>textile, nonwoven polypropylene</v>
      </c>
      <c r="D290" s="17" t="str">
        <f>ev391apos!D290</f>
        <v>GLO</v>
      </c>
      <c r="E290" s="17" t="str">
        <f>ev391apos!E290</f>
        <v>kilogram</v>
      </c>
      <c r="F290" s="17" t="str">
        <f>ev391apos!F290</f>
        <v>technosphere</v>
      </c>
      <c r="G290" s="17" t="s">
        <v>34</v>
      </c>
    </row>
    <row r="291" spans="1:7">
      <c r="A291" s="17" t="str">
        <f>ev391apos!A291</f>
        <v>market for textile, nonwoven polypropylene</v>
      </c>
      <c r="B291" s="16">
        <f>ev391apos!B291</f>
        <v>8.0000000000000002E-3</v>
      </c>
      <c r="C291" s="165" t="str">
        <f>ev391apos!C291</f>
        <v>textile, nonwoven polypropylene</v>
      </c>
      <c r="D291" s="17" t="str">
        <f>ev391apos!D291</f>
        <v>GLO</v>
      </c>
      <c r="E291" s="17" t="str">
        <f>ev391apos!E291</f>
        <v>kilogram</v>
      </c>
      <c r="F291" s="17" t="str">
        <f>ev391apos!F291</f>
        <v>technosphere</v>
      </c>
      <c r="G291" s="17" t="s">
        <v>34</v>
      </c>
    </row>
    <row r="292" spans="1:7">
      <c r="A292" s="166" t="str">
        <f>ev391apos!A292</f>
        <v>packaging film production, low density polyethylene</v>
      </c>
      <c r="B292" s="162">
        <f>ev391apos!B292</f>
        <v>7.2700000000000004E-3</v>
      </c>
      <c r="C292" s="166" t="str">
        <f>ev391apos!C292</f>
        <v>packaging film, low density polyethylene</v>
      </c>
      <c r="D292" s="166" t="str">
        <f>ev391apos!D292</f>
        <v>RER</v>
      </c>
      <c r="E292" s="166" t="str">
        <f>ev391apos!E292</f>
        <v>kilogram</v>
      </c>
      <c r="F292" s="17" t="str">
        <f>ev391apos!F292</f>
        <v>technosphere</v>
      </c>
      <c r="G292" s="17" t="s">
        <v>34</v>
      </c>
    </row>
    <row r="293" spans="1:7">
      <c r="A293" s="167" t="str">
        <f>ev391apos!A293</f>
        <v>market for corrugated board box</v>
      </c>
      <c r="B293" s="283">
        <f>ev391apos!B293</f>
        <v>2.8E-3</v>
      </c>
      <c r="C293" s="17" t="str">
        <f>ev391apos!C293</f>
        <v>corrugated board box</v>
      </c>
      <c r="D293" s="167" t="str">
        <f>ev391apos!D293</f>
        <v>RER</v>
      </c>
      <c r="E293" s="166" t="str">
        <f>ev391apos!E293</f>
        <v>kilogram</v>
      </c>
      <c r="F293" s="17" t="str">
        <f>ev391apos!F293</f>
        <v>technosphere</v>
      </c>
      <c r="G293" s="17" t="s">
        <v>34</v>
      </c>
    </row>
    <row r="294" spans="1:7">
      <c r="A294" s="167" t="str">
        <f>ev391apos!A294</f>
        <v>market for transport, freight, lorry 16-32 metric ton, EURO6</v>
      </c>
      <c r="B294" s="283">
        <f>ev391apos!B294</f>
        <v>2.5999999999999998E-5</v>
      </c>
      <c r="C294" s="17" t="str">
        <f>ev391apos!C294</f>
        <v>transport, freight, lorry 16-32 metric ton, EURO6</v>
      </c>
      <c r="D294" s="167" t="str">
        <f>ev391apos!D294</f>
        <v>RER</v>
      </c>
      <c r="E294" s="167" t="str">
        <f>ev391apos!E294</f>
        <v>ton kilometer</v>
      </c>
      <c r="F294" s="17" t="str">
        <f>ev391apos!F294</f>
        <v>technosphere</v>
      </c>
      <c r="G294" s="17" t="s">
        <v>34</v>
      </c>
    </row>
    <row r="295" spans="1:7">
      <c r="A295" s="167" t="str">
        <f>ev391apos!A295</f>
        <v>market for transport, freight train</v>
      </c>
      <c r="B295" s="283">
        <f>ev391apos!B295</f>
        <v>1.8100000000000001E-4</v>
      </c>
      <c r="C295" s="17" t="str">
        <f>ev391apos!C295</f>
        <v>transport, freight train</v>
      </c>
      <c r="D295" s="167" t="str">
        <f>ev391apos!D295</f>
        <v>US</v>
      </c>
      <c r="E295" s="167" t="str">
        <f>ev391apos!E295</f>
        <v>ton kilometer</v>
      </c>
      <c r="F295" s="17" t="str">
        <f>ev391apos!F295</f>
        <v>technosphere</v>
      </c>
      <c r="G295" s="17" t="s">
        <v>34</v>
      </c>
    </row>
    <row r="296" spans="1:7">
      <c r="A296" s="167" t="str">
        <f>ev391apos!A296</f>
        <v>market for transport, freight, sea, container ship</v>
      </c>
      <c r="B296" s="283">
        <f>ev391apos!B296</f>
        <v>3.3300000000000001E-3</v>
      </c>
      <c r="C296" s="17" t="str">
        <f>ev391apos!C296</f>
        <v>transport, freight, sea, container ship</v>
      </c>
      <c r="D296" s="167" t="str">
        <f>ev391apos!D296</f>
        <v>GLO</v>
      </c>
      <c r="E296" s="167" t="str">
        <f>ev391apos!E296</f>
        <v>ton kilometer</v>
      </c>
      <c r="F296" s="17" t="str">
        <f>ev391apos!F296</f>
        <v>technosphere</v>
      </c>
      <c r="G296" s="17" t="s">
        <v>34</v>
      </c>
    </row>
    <row r="297" spans="1:7">
      <c r="A297" s="167" t="str">
        <f>ev391apos!A297</f>
        <v>market for transport, freight, lorry 16-32 metric ton, EURO6</v>
      </c>
      <c r="B297" s="284">
        <f>ev391apos!B297</f>
        <v>4.1300000000000001E-5</v>
      </c>
      <c r="C297" s="17" t="str">
        <f>ev391apos!C297</f>
        <v>transport, freight, lorry 16-32 metric ton, EURO6</v>
      </c>
      <c r="D297" s="167" t="str">
        <f>ev391apos!D297</f>
        <v>RER</v>
      </c>
      <c r="E297" s="168" t="str">
        <f>ev391apos!E297</f>
        <v>ton kilometer</v>
      </c>
      <c r="F297" s="17" t="str">
        <f>ev391apos!F297</f>
        <v>technosphere</v>
      </c>
      <c r="G297" s="17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ook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0EB8A4D0-2978-4CC7-A263-CA3830AE9439}">
  <ds:schemaRefs/>
</ds:datastoreItem>
</file>

<file path=customXml/itemProps2.xml><?xml version="1.0" encoding="utf-8"?>
<ds:datastoreItem xmlns:ds="http://schemas.openxmlformats.org/officeDocument/2006/customXml" ds:itemID="{32EA6D85-E46E-4C0A-BEA4-CBE991220F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ev391apos</vt:lpstr>
      <vt:lpstr>ev391consq</vt:lpstr>
      <vt:lpstr>ev391cutoff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Winther Fabrin Olsen</dc:creator>
  <cp:lastModifiedBy>Rune Winther Fabrin Olsen</cp:lastModifiedBy>
  <dcterms:created xsi:type="dcterms:W3CDTF">2024-07-25T13:22:08Z</dcterms:created>
  <dcterms:modified xsi:type="dcterms:W3CDTF">2025-01-03T12:10:55Z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fyTenantId">
    <vt:lpwstr>sdu</vt:lpwstr>
  </property>
  <property fmtid="{D5CDD505-2E9C-101B-9397-08002B2CF9AE}" pid="3" name="TemplafyTemplateId">
    <vt:lpwstr>637910548563422675</vt:lpwstr>
  </property>
  <property fmtid="{D5CDD505-2E9C-101B-9397-08002B2CF9AE}" pid="4" name="TemplafyUserProfileId">
    <vt:lpwstr>943549828981850167</vt:lpwstr>
  </property>
  <property fmtid="{D5CDD505-2E9C-101B-9397-08002B2CF9AE}" pid="5" name="TemplafyLanguageCode">
    <vt:lpwstr>en-GB</vt:lpwstr>
  </property>
  <property fmtid="{D5CDD505-2E9C-101B-9397-08002B2CF9AE}" pid="6" name="TemplafyFromBlank">
    <vt:bool>true</vt:bool>
  </property>
</Properties>
</file>